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hankien/Downloads/"/>
    </mc:Choice>
  </mc:AlternateContent>
  <xr:revisionPtr revIDLastSave="0" documentId="13_ncr:1_{6E362FEF-A260-A549-B1AA-80758EB5074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op 400" sheetId="1" r:id="rId1"/>
    <sheet name="FDDs" sheetId="2" r:id="rId2"/>
    <sheet name="franchise name" sheetId="3" r:id="rId3"/>
    <sheet name="link" sheetId="4" r:id="rId4"/>
    <sheet name="Nháp" sheetId="5" r:id="rId5"/>
  </sheets>
  <definedNames>
    <definedName name="_xlnm._FilterDatabase" localSheetId="1" hidden="1">FDDs!$A$1:$Z$999</definedName>
    <definedName name="_xlnm._FilterDatabase" localSheetId="0" hidden="1">'Top 400'!$A$1:$Q$10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G10" i="1"/>
  <c r="AF10" i="1"/>
  <c r="AE10" i="1"/>
  <c r="AC10" i="1"/>
  <c r="AD10" i="1" s="1"/>
  <c r="AB10" i="1"/>
  <c r="Z10" i="1"/>
  <c r="AA10" i="1" s="1"/>
  <c r="Y10" i="1"/>
  <c r="X10" i="1"/>
  <c r="W10" i="1"/>
  <c r="V10" i="1"/>
  <c r="U10" i="1"/>
  <c r="T10" i="1"/>
  <c r="S10" i="1"/>
  <c r="R10" i="1"/>
  <c r="Q10" i="1"/>
  <c r="O10" i="1"/>
  <c r="P10" i="1" s="1"/>
  <c r="N10" i="1"/>
  <c r="M10" i="1"/>
  <c r="L10" i="1"/>
  <c r="K10" i="1"/>
  <c r="J10" i="1"/>
  <c r="I10" i="1"/>
  <c r="H10" i="1"/>
  <c r="F10" i="1"/>
  <c r="E10" i="1"/>
  <c r="D10" i="1"/>
  <c r="AH9" i="1"/>
  <c r="AG9" i="1"/>
  <c r="AE9" i="1"/>
  <c r="AC9" i="1"/>
  <c r="AD9" i="1" s="1"/>
  <c r="AB9" i="1"/>
  <c r="AA9" i="1"/>
  <c r="Y9" i="1"/>
  <c r="W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H8" i="1"/>
  <c r="AG8" i="1"/>
  <c r="AF8" i="1"/>
  <c r="AE8" i="1"/>
  <c r="AC8" i="1"/>
  <c r="AD8" i="1" s="1"/>
  <c r="AB8" i="1"/>
  <c r="Z8" i="1"/>
  <c r="AA8" i="1" s="1"/>
  <c r="Y8" i="1"/>
  <c r="X8" i="1"/>
  <c r="W8" i="1"/>
  <c r="V8" i="1"/>
  <c r="U8" i="1"/>
  <c r="T8" i="1"/>
  <c r="S8" i="1"/>
  <c r="R8" i="1"/>
  <c r="Q8" i="1"/>
  <c r="O8" i="1"/>
  <c r="P8" i="1" s="1"/>
  <c r="N8" i="1"/>
  <c r="M8" i="1"/>
  <c r="L8" i="1"/>
  <c r="K8" i="1"/>
  <c r="J8" i="1"/>
  <c r="I8" i="1"/>
  <c r="H8" i="1"/>
  <c r="G8" i="1"/>
  <c r="F8" i="1"/>
  <c r="E8" i="1"/>
  <c r="D8" i="1"/>
  <c r="AH7" i="1"/>
  <c r="AG7" i="1"/>
  <c r="AF7" i="1"/>
  <c r="AE7" i="1"/>
  <c r="AD7" i="1"/>
  <c r="AC7" i="1"/>
  <c r="AB7" i="1"/>
  <c r="Z7" i="1"/>
  <c r="AA7" i="1" s="1"/>
  <c r="Y7" i="1"/>
  <c r="X7" i="1"/>
  <c r="W7" i="1"/>
  <c r="U7" i="1"/>
  <c r="T7" i="1"/>
  <c r="S7" i="1"/>
  <c r="R7" i="1"/>
  <c r="Q7" i="1"/>
  <c r="O7" i="1"/>
  <c r="P7" i="1" s="1"/>
  <c r="N7" i="1"/>
  <c r="M7" i="1"/>
  <c r="L7" i="1"/>
  <c r="K7" i="1"/>
  <c r="J7" i="1"/>
  <c r="I7" i="1"/>
  <c r="H7" i="1"/>
  <c r="F7" i="1"/>
  <c r="E7" i="1"/>
  <c r="D7" i="1"/>
  <c r="AH6" i="1"/>
  <c r="AG6" i="1"/>
  <c r="AF6" i="1"/>
  <c r="AE6" i="1"/>
  <c r="AC6" i="1"/>
  <c r="AD6" i="1" s="1"/>
  <c r="AB6" i="1"/>
  <c r="Z6" i="1"/>
  <c r="AA6" i="1" s="1"/>
  <c r="Y6" i="1"/>
  <c r="X6" i="1"/>
  <c r="W6" i="1"/>
  <c r="V6" i="1"/>
  <c r="U6" i="1"/>
  <c r="T6" i="1"/>
  <c r="S6" i="1"/>
  <c r="R6" i="1"/>
  <c r="Q6" i="1"/>
  <c r="O6" i="1"/>
  <c r="P6" i="1" s="1"/>
  <c r="N6" i="1"/>
  <c r="M6" i="1"/>
  <c r="L6" i="1"/>
  <c r="K6" i="1"/>
  <c r="J6" i="1"/>
  <c r="I6" i="1"/>
  <c r="H6" i="1"/>
  <c r="G6" i="1"/>
  <c r="F6" i="1"/>
  <c r="E6" i="1"/>
  <c r="D6" i="1"/>
  <c r="AH5" i="1"/>
  <c r="AG5" i="1"/>
  <c r="AF5" i="1"/>
  <c r="AE5" i="1"/>
  <c r="AC5" i="1"/>
  <c r="AD5" i="1" s="1"/>
  <c r="AB5" i="1"/>
  <c r="Z5" i="1"/>
  <c r="AA5" i="1" s="1"/>
  <c r="Y5" i="1"/>
  <c r="X5" i="1"/>
  <c r="W5" i="1"/>
  <c r="V5" i="1"/>
  <c r="U5" i="1"/>
  <c r="S5" i="1"/>
  <c r="R5" i="1"/>
  <c r="Q5" i="1"/>
  <c r="O5" i="1"/>
  <c r="P5" i="1" s="1"/>
  <c r="N5" i="1"/>
  <c r="M5" i="1"/>
  <c r="L5" i="1"/>
  <c r="K5" i="1"/>
  <c r="J5" i="1"/>
  <c r="I5" i="1"/>
  <c r="H5" i="1"/>
  <c r="G5" i="1"/>
  <c r="F5" i="1"/>
  <c r="E5" i="1"/>
  <c r="D5" i="1"/>
  <c r="AH4" i="1"/>
  <c r="AG4" i="1"/>
  <c r="AF4" i="1"/>
  <c r="AE4" i="1"/>
  <c r="AD4" i="1"/>
  <c r="AC4" i="1"/>
  <c r="AB4" i="1"/>
  <c r="Z4" i="1"/>
  <c r="AA4" i="1" s="1"/>
  <c r="Y4" i="1"/>
  <c r="X4" i="1"/>
  <c r="W4" i="1"/>
  <c r="V4" i="1"/>
  <c r="U4" i="1"/>
  <c r="T4" i="1"/>
  <c r="S4" i="1"/>
  <c r="R4" i="1"/>
  <c r="Q4" i="1"/>
  <c r="O4" i="1"/>
  <c r="P4" i="1" s="1"/>
  <c r="N4" i="1"/>
  <c r="M4" i="1"/>
  <c r="L4" i="1"/>
  <c r="K4" i="1"/>
  <c r="J4" i="1"/>
  <c r="I4" i="1"/>
  <c r="H4" i="1"/>
  <c r="G4" i="1"/>
  <c r="F4" i="1"/>
  <c r="E4" i="1"/>
  <c r="D4" i="1"/>
  <c r="AH3" i="1"/>
  <c r="AG3" i="1"/>
  <c r="AF3" i="1"/>
  <c r="AE3" i="1"/>
  <c r="AC3" i="1"/>
  <c r="AD3" i="1" s="1"/>
  <c r="AB3" i="1"/>
  <c r="AA3" i="1"/>
  <c r="Y3" i="1"/>
  <c r="X3" i="1"/>
  <c r="W3" i="1"/>
  <c r="V3" i="1"/>
  <c r="U3" i="1"/>
  <c r="T3" i="1"/>
  <c r="S3" i="1"/>
  <c r="R3" i="1"/>
  <c r="Q3" i="1"/>
  <c r="O3" i="1"/>
  <c r="P3" i="1" s="1"/>
  <c r="N3" i="1"/>
  <c r="M3" i="1"/>
  <c r="L3" i="1"/>
  <c r="K3" i="1"/>
  <c r="J3" i="1"/>
  <c r="I3" i="1"/>
  <c r="H3" i="1"/>
  <c r="G3" i="1"/>
  <c r="F3" i="1"/>
  <c r="E3" i="1"/>
  <c r="D3" i="1"/>
  <c r="AG2" i="1"/>
  <c r="AF2" i="1"/>
  <c r="AE2" i="1"/>
  <c r="AD2" i="1"/>
  <c r="AC2" i="1"/>
  <c r="AB2" i="1"/>
  <c r="AA2" i="1"/>
  <c r="Y2" i="1"/>
  <c r="X2" i="1"/>
  <c r="W2" i="1"/>
  <c r="V2" i="1"/>
  <c r="U2" i="1"/>
  <c r="T2" i="1"/>
  <c r="S2" i="1"/>
  <c r="R2" i="1"/>
  <c r="Q2" i="1"/>
  <c r="O2" i="1"/>
  <c r="P2" i="1" s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<sst xmlns="http://schemas.openxmlformats.org/spreadsheetml/2006/main" count="5410" uniqueCount="1830">
  <si>
    <t>ID</t>
  </si>
  <si>
    <t>Year</t>
  </si>
  <si>
    <t>Ranking</t>
  </si>
  <si>
    <t>Franchisor's name</t>
  </si>
  <si>
    <t>Lowest investment (USD)</t>
  </si>
  <si>
    <t>Highest investment (USD)</t>
  </si>
  <si>
    <t>Initial investment (USD)</t>
  </si>
  <si>
    <t>Category</t>
  </si>
  <si>
    <t>Global Sales (USD)</t>
  </si>
  <si>
    <t>US Units</t>
  </si>
  <si>
    <t>International Units</t>
  </si>
  <si>
    <t>Percent Franchised (%)</t>
  </si>
  <si>
    <t>% International Units</t>
  </si>
  <si>
    <t>US Franchised Units</t>
  </si>
  <si>
    <t>International Franchised Units</t>
  </si>
  <si>
    <t>Sales Growth (%)</t>
  </si>
  <si>
    <t>Unit Growth (%)</t>
  </si>
  <si>
    <t>Link</t>
  </si>
  <si>
    <t>https://www.franchisetimes.com/top-400-2024/1-mcdonald-s/article_14c11e4c-5655-11ef-a6d6-fbc5a1b08153.html</t>
  </si>
  <si>
    <t>https://www.franchisetimes.com/top-400-2024/2-7-eleven/article_f9199c4e-5665-11ef-9c03-97a80c626518.html</t>
  </si>
  <si>
    <t>https://www.franchisetimes.com/top-400-2024/3-kfc/article_64418334-566a-11ef-9b51-9b41faf894de.html</t>
  </si>
  <si>
    <t>https://www.franchisetimes.com/top-400-2024/4-burger-king/article_7dc7491c-566d-11ef-bafe-fb84dc8479e0.html</t>
  </si>
  <si>
    <t>https://www.franchisetimes.com/top-400-2024/5-ace-hardware/article_c43e81fe-58b0-11ef-ab9f-4ff1198d5729.html</t>
  </si>
  <si>
    <t>https://www.franchisetimes.com/top-400-2024/6-chick-fil-a/article_8c8a2348-58b1-11ef-8b3b-575419b7d821.html</t>
  </si>
  <si>
    <t>https://www.franchisetimes.com/top-400-2024/7-subway/article_ddf85448-58b1-11ef-bc56-eb28f46f2a17.html</t>
  </si>
  <si>
    <t>https://www.franchisetimes.com/top-400-2024/8-dominos/article_31b2e454-58b2-11ef-ba56-df462add9517.html</t>
  </si>
  <si>
    <t>https://www.franchisetimes.com/top-400-2024/9-circle-k/article_8a1d26e0-58b2-11ef-8ddd-eb600afb8dff.html</t>
  </si>
  <si>
    <t>Available Franchise Disclosure Documents</t>
  </si>
  <si>
    <t>Notes</t>
  </si>
  <si>
    <t>McDonald’s</t>
  </si>
  <si>
    <t>Y</t>
  </si>
  <si>
    <t>N</t>
  </si>
  <si>
    <t>2024: preview edition</t>
  </si>
  <si>
    <t>7-Eleven</t>
  </si>
  <si>
    <t>year: 2013, 2014, 2015</t>
  </si>
  <si>
    <t>KFC</t>
  </si>
  <si>
    <t>Burger King</t>
  </si>
  <si>
    <t>2019: error</t>
  </si>
  <si>
    <t>Ace Hardware</t>
  </si>
  <si>
    <t>Chick-fil-A</t>
  </si>
  <si>
    <t>Subway</t>
  </si>
  <si>
    <t>Domino’s</t>
  </si>
  <si>
    <t>Circle K</t>
  </si>
  <si>
    <t>Taco Bell</t>
  </si>
  <si>
    <t>Wendy’s</t>
  </si>
  <si>
    <t>Dunkin’</t>
  </si>
  <si>
    <t>Pizza Hut</t>
  </si>
  <si>
    <t>RE/MAX</t>
  </si>
  <si>
    <t>Keller Williams Realty</t>
  </si>
  <si>
    <t>Tim Hortons</t>
  </si>
  <si>
    <t>Popeyes Louisiana Kitchen</t>
  </si>
  <si>
    <t>Dairy Queen</t>
  </si>
  <si>
    <t>Panera Bread</t>
  </si>
  <si>
    <t>Sonic Drive-In</t>
  </si>
  <si>
    <t>Papa John’s</t>
  </si>
  <si>
    <t>Arby’s</t>
  </si>
  <si>
    <t>Applebee’s</t>
  </si>
  <si>
    <t>SERVPRO</t>
  </si>
  <si>
    <t>2022 Error: Invalid File</t>
  </si>
  <si>
    <t>Planet Fitness</t>
  </si>
  <si>
    <t>Chili’s</t>
  </si>
  <si>
    <t>Jack In The Box</t>
  </si>
  <si>
    <t>Express Employment Professionals</t>
  </si>
  <si>
    <t>Buffalo Wild Wings</t>
  </si>
  <si>
    <t>The UPS Store/The UPS Store (Non Traditional)</t>
  </si>
  <si>
    <t>N/Y</t>
  </si>
  <si>
    <t>Y/Y</t>
  </si>
  <si>
    <t>N/ N</t>
  </si>
  <si>
    <t>Whataburger</t>
  </si>
  <si>
    <t xml:space="preserve">Không tìm thấy công ty </t>
  </si>
  <si>
    <t>IHOP</t>
  </si>
  <si>
    <t>Wingstop</t>
  </si>
  <si>
    <t>Jersey Mike’s Subs</t>
  </si>
  <si>
    <t>Culver’s</t>
  </si>
  <si>
    <t>Culver's ButterBurgers &amp; Frozen Custard Franchise</t>
  </si>
  <si>
    <t>Berkshire Hathaway HomeServices</t>
  </si>
  <si>
    <t>Five Guys</t>
  </si>
  <si>
    <t>Denny’s</t>
  </si>
  <si>
    <t>Paris Baguette</t>
  </si>
  <si>
    <t>Valvoline Instant Oil Change</t>
  </si>
  <si>
    <t xml:space="preserve">2023 Error link </t>
  </si>
  <si>
    <t>Home Instead Senior Care</t>
  </si>
  <si>
    <t>Carl’s Jr.</t>
  </si>
  <si>
    <t>Jimmy John’s</t>
  </si>
  <si>
    <t>Zaxby’s</t>
  </si>
  <si>
    <t>Hardee’s</t>
  </si>
  <si>
    <t>Jiffy Lube</t>
  </si>
  <si>
    <t>Rent-A-Center</t>
  </si>
  <si>
    <t>Baskin Robbins</t>
  </si>
  <si>
    <t>Snap-On Tools</t>
  </si>
  <si>
    <t>Anytime Fitness</t>
  </si>
  <si>
    <t>Midas</t>
  </si>
  <si>
    <t>Pet Supplies Plus</t>
  </si>
  <si>
    <t>Bojangles' Famous Chicken 'n Biscuits</t>
  </si>
  <si>
    <t>Check franchise name again</t>
  </si>
  <si>
    <t>Great Clips</t>
  </si>
  <si>
    <t>Roto-Rooter</t>
  </si>
  <si>
    <t>ampm</t>
  </si>
  <si>
    <t>HomeVestors</t>
  </si>
  <si>
    <t>Golden Corral</t>
  </si>
  <si>
    <t>2022: invalid link</t>
  </si>
  <si>
    <t>CARSTAR</t>
  </si>
  <si>
    <t>Red Robin</t>
  </si>
  <si>
    <t>Church’s Chicken</t>
  </si>
  <si>
    <t>Paul Davis Restoration</t>
  </si>
  <si>
    <t>2022: Error invalid</t>
  </si>
  <si>
    <t>The Goddard School</t>
  </si>
  <si>
    <t>Primrose Schools</t>
  </si>
  <si>
    <t>Big O Tires</t>
  </si>
  <si>
    <t>Tropical Smoothie Café</t>
  </si>
  <si>
    <t>Firehouse Subs/Firehouse (Area Representative) Franchise</t>
  </si>
  <si>
    <t>N/N</t>
  </si>
  <si>
    <t>Window World</t>
  </si>
  <si>
    <t>Take 5 Oil Change</t>
  </si>
  <si>
    <t>Marco’s Pizza</t>
  </si>
  <si>
    <t>Qdoba Mexican Eats</t>
  </si>
  <si>
    <t>American Family Care</t>
  </si>
  <si>
    <t>El Pollo Loco</t>
  </si>
  <si>
    <t>không tìm thấy công ty</t>
  </si>
  <si>
    <t>McAlister’s Deli</t>
  </si>
  <si>
    <t>TOUS les JOURS</t>
  </si>
  <si>
    <t>Boston Pizza</t>
  </si>
  <si>
    <t>check Boston's the gourmet pizza restaurant and sport bar</t>
  </si>
  <si>
    <t>Visiting Angels</t>
  </si>
  <si>
    <t>Del Taco</t>
  </si>
  <si>
    <t>Crunch Fitness</t>
  </si>
  <si>
    <t>European Wax Center</t>
  </si>
  <si>
    <t>Jani-King</t>
  </si>
  <si>
    <t>2019: Invalid link</t>
  </si>
  <si>
    <t>Freddy’s Frozen Custard &amp; Steakburgers</t>
  </si>
  <si>
    <t>Keystone Insurers Group</t>
  </si>
  <si>
    <t>ProSource Wholesale</t>
  </si>
  <si>
    <t xml:space="preserve">2023: Error invalid </t>
  </si>
  <si>
    <t>Auntie Anne’s</t>
  </si>
  <si>
    <t>Budget Blinds</t>
  </si>
  <si>
    <t>Linc Service</t>
  </si>
  <si>
    <t>Wireless Zone</t>
  </si>
  <si>
    <t>Right at Home</t>
  </si>
  <si>
    <t>Vital Care Infusion</t>
  </si>
  <si>
    <t>Color Glo International</t>
  </si>
  <si>
    <t>Realty One Group</t>
  </si>
  <si>
    <t>Pollo Campero</t>
  </si>
  <si>
    <t>FASTSIGNS</t>
  </si>
  <si>
    <t>Sport Clips</t>
  </si>
  <si>
    <t>CertaPro Painters</t>
  </si>
  <si>
    <t>Papa Murphy’s</t>
  </si>
  <si>
    <t>Christian Brothers Automotive</t>
  </si>
  <si>
    <t>Crumbl Cookies</t>
  </si>
  <si>
    <t>Epcon Communities</t>
  </si>
  <si>
    <t>Nothing Bundt Cakes</t>
  </si>
  <si>
    <t>Club Pilates</t>
  </si>
  <si>
    <t>Moe’s Southwest Grill</t>
  </si>
  <si>
    <t>Cold Stone Creamery</t>
  </si>
  <si>
    <t>Smoothie King</t>
  </si>
  <si>
    <t>City Wide</t>
  </si>
  <si>
    <t>Charleys Philly Steaks</t>
  </si>
  <si>
    <t>2019: Error invalid link</t>
  </si>
  <si>
    <t>Hand &amp; Stone Massage and Facial Spa</t>
  </si>
  <si>
    <t>Unishippers</t>
  </si>
  <si>
    <t>BrightStar Care</t>
  </si>
  <si>
    <t>Habit Burger Grill</t>
  </si>
  <si>
    <t>Jason’s Deli</t>
  </si>
  <si>
    <t>HoneyBaked Ham</t>
  </si>
  <si>
    <t>The Learning Experience</t>
  </si>
  <si>
    <t>Meineke Car Care Centers</t>
  </si>
  <si>
    <t>Plato’s Closet</t>
  </si>
  <si>
    <t>Pirtek</t>
  </si>
  <si>
    <t>Miracle-Ear</t>
  </si>
  <si>
    <t>JAN-PRO</t>
  </si>
  <si>
    <t>2019: invalid link</t>
  </si>
  <si>
    <t>Kampgrounds of America</t>
  </si>
  <si>
    <t>Proforma</t>
  </si>
  <si>
    <t>Two Men and A Truck</t>
  </si>
  <si>
    <t>Coverall</t>
  </si>
  <si>
    <t>United Real Estate</t>
  </si>
  <si>
    <t>Pearle Vision</t>
  </si>
  <si>
    <t>Kiddie Academy</t>
  </si>
  <si>
    <t>Steak 'n Shake</t>
  </si>
  <si>
    <t>Batteries Plus Bulbs</t>
  </si>
  <si>
    <t>Noodles &amp; Company</t>
  </si>
  <si>
    <t>The Coffee Bean &amp; Tea Leaf</t>
  </si>
  <si>
    <t>Gold’s Gym</t>
  </si>
  <si>
    <t>Precision Door Service</t>
  </si>
  <si>
    <t>Einstein Bros. Bagels</t>
  </si>
  <si>
    <t>Minuteman Press</t>
  </si>
  <si>
    <t>Urban Air Adventure Parks</t>
  </si>
  <si>
    <t>Maaco</t>
  </si>
  <si>
    <t>Captain D’s</t>
  </si>
  <si>
    <t>Scooter’s Coffee</t>
  </si>
  <si>
    <t>Potbelly Sandwich Shop</t>
  </si>
  <si>
    <t>Gong Cha</t>
  </si>
  <si>
    <t>Pinch A Penny</t>
  </si>
  <si>
    <t>không có bản tải về</t>
  </si>
  <si>
    <t>Twin Peaks</t>
  </si>
  <si>
    <t>AAMCO Transmission</t>
  </si>
  <si>
    <t>Perkins Restaurant &amp; Bakery</t>
  </si>
  <si>
    <t>Jamba</t>
  </si>
  <si>
    <t>1-800-GOT-JUNK?</t>
  </si>
  <si>
    <t>Once Upon A Child</t>
  </si>
  <si>
    <t>Sky Zone</t>
  </si>
  <si>
    <t>Cinnabon</t>
  </si>
  <si>
    <t>The Joint Chiropractic</t>
  </si>
  <si>
    <t>Re-Bath</t>
  </si>
  <si>
    <t>Hungry Howie’s Pizza</t>
  </si>
  <si>
    <t>Senior Helpers</t>
  </si>
  <si>
    <t>PuroClean</t>
  </si>
  <si>
    <t>Mr. Rooter</t>
  </si>
  <si>
    <t>Murphy Business &amp; Financial Corp.</t>
  </si>
  <si>
    <t>Black Bear Diner</t>
  </si>
  <si>
    <t>Taco John’s</t>
  </si>
  <si>
    <t>Spherion</t>
  </si>
  <si>
    <t>SIGNARAMA</t>
  </si>
  <si>
    <t>One Hour Heating &amp; Air Conditioning</t>
  </si>
  <si>
    <t>1-800-Radiator</t>
  </si>
  <si>
    <t>Round Table Pizza</t>
  </si>
  <si>
    <t>Chester’s</t>
  </si>
  <si>
    <t>Dave’s Hot Chicken</t>
  </si>
  <si>
    <t>TEGG Service</t>
  </si>
  <si>
    <t>Logan’s Roadhouse</t>
  </si>
  <si>
    <t>Slim Chickens</t>
  </si>
  <si>
    <t>Slumberland</t>
  </si>
  <si>
    <t>Wienerschnitzel</t>
  </si>
  <si>
    <t>Blaze Pizza</t>
  </si>
  <si>
    <t>Vanguard Cleaning Systems/Vanguard Cleaning Systems (Master Franchise)</t>
  </si>
  <si>
    <t>Snap Fitness</t>
  </si>
  <si>
    <t>Schlotzsky’s Bakery Café</t>
  </si>
  <si>
    <t>CiCi’s Pizza</t>
  </si>
  <si>
    <t>Pizza Ranch</t>
  </si>
  <si>
    <t>Chicken Salad Chick</t>
  </si>
  <si>
    <t>Weed Man</t>
  </si>
  <si>
    <t>Mathnasium Learning Centers</t>
  </si>
  <si>
    <t>AtWork Group</t>
  </si>
  <si>
    <t>Bonchon</t>
  </si>
  <si>
    <t>Mountain Mike’s Pizza</t>
  </si>
  <si>
    <t>AlphaGraphics</t>
  </si>
  <si>
    <t>Rainbow International</t>
  </si>
  <si>
    <t>Walk-On's Bistreaux &amp; Bar</t>
  </si>
  <si>
    <t>RNR Tire Express</t>
  </si>
  <si>
    <t>Play It Again Sports</t>
  </si>
  <si>
    <t>Grease Monkey</t>
  </si>
  <si>
    <t>Goldfish Swim School</t>
  </si>
  <si>
    <t>The Original Pancake House</t>
  </si>
  <si>
    <t>InXpress</t>
  </si>
  <si>
    <t>The Cleaning Authority</t>
  </si>
  <si>
    <t>Shipley Do-Nuts</t>
  </si>
  <si>
    <t xml:space="preserve">không tìm thấy công ty </t>
  </si>
  <si>
    <t>The Krystal Company</t>
  </si>
  <si>
    <t>Molly Maid</t>
  </si>
  <si>
    <t>Sola Salon Studios</t>
  </si>
  <si>
    <t>Golden Chick</t>
  </si>
  <si>
    <t>Johnny Rockets</t>
  </si>
  <si>
    <t>Fazoli’s</t>
  </si>
  <si>
    <t>Biggby Coffee</t>
  </si>
  <si>
    <t>Wild Birds Unlimited</t>
  </si>
  <si>
    <t>Donatos Pizza</t>
  </si>
  <si>
    <t>Aire Serv</t>
  </si>
  <si>
    <t>PrideStaff</t>
  </si>
  <si>
    <t>Metal Supermarkets</t>
  </si>
  <si>
    <t>Pepper Lunch</t>
  </si>
  <si>
    <t>Signal Security</t>
  </si>
  <si>
    <t>Penn Station East Coast Subs</t>
  </si>
  <si>
    <t>Wetzel's Pretzels</t>
  </si>
  <si>
    <t>College Hunks Hauling Junk</t>
  </si>
  <si>
    <t>Kona Ice</t>
  </si>
  <si>
    <t>Buddy’s Home Furnishings</t>
  </si>
  <si>
    <t>Tommy’s Express</t>
  </si>
  <si>
    <t>ComForCare Home Care</t>
  </si>
  <si>
    <t>Farmer Boys Hamburgers</t>
  </si>
  <si>
    <t>Home Helpers Home Care</t>
  </si>
  <si>
    <t>Real Property Management</t>
  </si>
  <si>
    <t>Benjamin Franklin Plumbing</t>
  </si>
  <si>
    <t>Homewatch CareGivers</t>
  </si>
  <si>
    <t>FYZICAL Therapy &amp; Balance Centers</t>
  </si>
  <si>
    <t>Glass Doctor</t>
  </si>
  <si>
    <t>Always Best Care Senior Services</t>
  </si>
  <si>
    <t>2017, 2018: Link error</t>
  </si>
  <si>
    <t>Allegra Marketing Print Mail</t>
  </si>
  <si>
    <t>Yogi Bear’s Jellystone Park</t>
  </si>
  <si>
    <t>Goosehead Insurance</t>
  </si>
  <si>
    <t>FirstLight Home Care</t>
  </si>
  <si>
    <t>Lee’s Famous Recipe Chicken</t>
  </si>
  <si>
    <t>Chem-Dry</t>
  </si>
  <si>
    <t>United Country</t>
  </si>
  <si>
    <t>Playa Bowls</t>
  </si>
  <si>
    <t>Beef O’Brady’s</t>
  </si>
  <si>
    <t>L&amp;L Hawaiian Barbecue</t>
  </si>
  <si>
    <t>Lawn Doctor</t>
  </si>
  <si>
    <t>Huddle House</t>
  </si>
  <si>
    <t>The Melting Pot</t>
  </si>
  <si>
    <t>Newk’s Eatery</t>
  </si>
  <si>
    <t>Pure Barre</t>
  </si>
  <si>
    <t>Camp Bow Wow</t>
  </si>
  <si>
    <t>Elements Massage</t>
  </si>
  <si>
    <t>Fantastic Sams</t>
  </si>
  <si>
    <t>Superior Fence &amp; Rail</t>
  </si>
  <si>
    <t>Image360</t>
  </si>
  <si>
    <t>CRDN</t>
  </si>
  <si>
    <t>School Of Rock</t>
  </si>
  <si>
    <t>Precision Tune Auto Care</t>
  </si>
  <si>
    <t>Mighty Auto Parts</t>
  </si>
  <si>
    <t>StretchLab</t>
  </si>
  <si>
    <t>Burn Boot Camp</t>
  </si>
  <si>
    <t>Yogen Fruz</t>
  </si>
  <si>
    <t>La Madeleine</t>
  </si>
  <si>
    <t>7 Brew</t>
  </si>
  <si>
    <t>Dogtopia</t>
  </si>
  <si>
    <t>Bar Louie</t>
  </si>
  <si>
    <t>Andy’s Frozen Custard</t>
  </si>
  <si>
    <t>Stratus Building Solutions</t>
  </si>
  <si>
    <t>Old Chicago Pizza &amp; Taproom</t>
  </si>
  <si>
    <t>Floor Coverings International</t>
  </si>
  <si>
    <t>2022 ERROR LINK</t>
  </si>
  <si>
    <t>TeamLogic IT</t>
  </si>
  <si>
    <t>The Woodhouse Day Spa</t>
  </si>
  <si>
    <t>Rita’s Italian Ice</t>
  </si>
  <si>
    <t>LaRosa’s Pizzeria</t>
  </si>
  <si>
    <t>Ziebart</t>
  </si>
  <si>
    <t>Mr. Electric</t>
  </si>
  <si>
    <t>Mr. Appliance</t>
  </si>
  <si>
    <t>Wings &amp; Rings</t>
  </si>
  <si>
    <t>2021 Error: Invalid File</t>
  </si>
  <si>
    <t>WaBa Grill</t>
  </si>
  <si>
    <t>Mister Sparky</t>
  </si>
  <si>
    <t>Mr. Handyman</t>
  </si>
  <si>
    <t>Taziki’s Mediterranean Cafe</t>
  </si>
  <si>
    <t>Phenix Salon Suites</t>
  </si>
  <si>
    <t>Another Broken Egg Café</t>
  </si>
  <si>
    <t>Great American Cookies</t>
  </si>
  <si>
    <t>Sir Speedy Print Signs Marketing</t>
  </si>
  <si>
    <t>Lightbridge Academy</t>
  </si>
  <si>
    <t>Amazing Lash Studio</t>
  </si>
  <si>
    <t>BURGERFI</t>
  </si>
  <si>
    <t>QC Kinetix</t>
  </si>
  <si>
    <t>JINYA Ramen Bar</t>
  </si>
  <si>
    <t>Assisting Hands Home Care</t>
  </si>
  <si>
    <t>Altitude Trampoline Park</t>
  </si>
  <si>
    <t>Fatburger</t>
  </si>
  <si>
    <t>Aqua-Tots Swim Schools</t>
  </si>
  <si>
    <t>Huntington Learning Center</t>
  </si>
  <si>
    <t>HobbyTown</t>
  </si>
  <si>
    <t>Mosquito Joe</t>
  </si>
  <si>
    <t>2023 Error: Invalid File</t>
  </si>
  <si>
    <t>Ledo Pizza</t>
  </si>
  <si>
    <t>Ford’s Garage</t>
  </si>
  <si>
    <t>PostNet</t>
  </si>
  <si>
    <t>Nathan’s Famous</t>
  </si>
  <si>
    <t>Dale Carnegie Training</t>
  </si>
  <si>
    <t>Anago Cleaning Systems</t>
  </si>
  <si>
    <t>Children’s Lighthouse</t>
  </si>
  <si>
    <t>Teriyaki Madness</t>
  </si>
  <si>
    <t>SpeeDee Oil Change &amp; Auto Service</t>
  </si>
  <si>
    <t>The Human Bean</t>
  </si>
  <si>
    <t>Fish Window Cleaning</t>
  </si>
  <si>
    <t>Tide Dry Cleaners</t>
  </si>
  <si>
    <t>Five Star Painting</t>
  </si>
  <si>
    <t>Capriotti’s</t>
  </si>
  <si>
    <t>Property Management Inc.</t>
  </si>
  <si>
    <t>CMIT Solutions</t>
  </si>
  <si>
    <t>The Grounds Guys</t>
  </si>
  <si>
    <t>Brightway Insurance</t>
  </si>
  <si>
    <t>Mr. Gatti’s</t>
  </si>
  <si>
    <t>Cheba Hut Toasted Subs</t>
  </si>
  <si>
    <t>MY SALON Suite</t>
  </si>
  <si>
    <t>Nekter Juice Bar</t>
  </si>
  <si>
    <t>Massage Heights</t>
  </si>
  <si>
    <t>Hawaiian Bros Island Grill</t>
  </si>
  <si>
    <t>Mosquito Squad</t>
  </si>
  <si>
    <t>Wings Etc.</t>
  </si>
  <si>
    <t>Salata</t>
  </si>
  <si>
    <t>Strickland Brothers Oil Change</t>
  </si>
  <si>
    <t>Pizza Inn</t>
  </si>
  <si>
    <t>Drybar</t>
  </si>
  <si>
    <t>Kitchen Tune-Up</t>
  </si>
  <si>
    <t>Stretch Zone</t>
  </si>
  <si>
    <t>Woof Gang Bakery</t>
  </si>
  <si>
    <t>Fully Promoted</t>
  </si>
  <si>
    <t>Handel’s Ice Cream</t>
  </si>
  <si>
    <t>SpeedPro</t>
  </si>
  <si>
    <t>Shakey’s Pizza Parlor</t>
  </si>
  <si>
    <t>FRSTeam</t>
  </si>
  <si>
    <t>America’s Swimming Pool Company</t>
  </si>
  <si>
    <t>Stroll</t>
  </si>
  <si>
    <t>Which Wich</t>
  </si>
  <si>
    <t>Marble Slab Creamery</t>
  </si>
  <si>
    <t>Soccer Shots</t>
  </si>
  <si>
    <t>Junk King</t>
  </si>
  <si>
    <t>Mighty Dog Roofing</t>
  </si>
  <si>
    <t>Broken Yolk Café</t>
  </si>
  <si>
    <t>Dream Vacations</t>
  </si>
  <si>
    <t>Retrofiteness</t>
  </si>
  <si>
    <t>CycleBar</t>
  </si>
  <si>
    <t>Bubbakoo’s Burritos</t>
  </si>
  <si>
    <t>911 Restoration</t>
  </si>
  <si>
    <t>Miracle Method Surface Refinishing</t>
  </si>
  <si>
    <t>Ace Handyman Services</t>
  </si>
  <si>
    <t>Workout Anytime</t>
  </si>
  <si>
    <t>Sterling Optical</t>
  </si>
  <si>
    <t>Clothes Mentor</t>
  </si>
  <si>
    <t>Enviro-Master</t>
  </si>
  <si>
    <t>Primo Hoagies</t>
  </si>
  <si>
    <t>Pizza Factory</t>
  </si>
  <si>
    <t>2023: Error Invalid</t>
  </si>
  <si>
    <t>Tint World</t>
  </si>
  <si>
    <t>Storm Guard</t>
  </si>
  <si>
    <t>Office Pride Commercial Cleaning</t>
  </si>
  <si>
    <t>Archadeck Outdoor Living</t>
  </si>
  <si>
    <t>Brothers that Just do Gutters</t>
  </si>
  <si>
    <t>Cousins Subs</t>
  </si>
  <si>
    <t>Clean Eatz</t>
  </si>
  <si>
    <t>Transworld Business Advisors</t>
  </si>
  <si>
    <t>Rocky Mountain Chocolate Factory</t>
  </si>
  <si>
    <t>Pizza Guys</t>
  </si>
  <si>
    <t>Koala Insulation</t>
  </si>
  <si>
    <t>Celebree School</t>
  </si>
  <si>
    <t>Nick The Greek</t>
  </si>
  <si>
    <t>Eggs Up Grill</t>
  </si>
  <si>
    <t>HTeaO</t>
  </si>
  <si>
    <t>Saladworks</t>
  </si>
  <si>
    <t>1-800-Water Damage</t>
  </si>
  <si>
    <t>Toppers Pizza</t>
  </si>
  <si>
    <t>2023: invalid link</t>
  </si>
  <si>
    <t>Dog Haus</t>
  </si>
  <si>
    <t>Christmas Décor</t>
  </si>
  <si>
    <t>PJ’s Coffee of New Orleans</t>
  </si>
  <si>
    <t>The Greene Turtle Sports Bar &amp; Grille</t>
  </si>
  <si>
    <t>BuildingStars</t>
  </si>
  <si>
    <t>Waxing The City</t>
  </si>
  <si>
    <t>PIP Marketing Signs Print</t>
  </si>
  <si>
    <t>Hurricane Grill &amp; Wings</t>
  </si>
  <si>
    <t>MOOYAH Burgers, Fries &amp; Shakes</t>
  </si>
  <si>
    <t>100% Chiropractic</t>
  </si>
  <si>
    <t>Port of Subs</t>
  </si>
  <si>
    <t>YogaSix</t>
  </si>
  <si>
    <t>Bath Solutions</t>
  </si>
  <si>
    <t>check five star bath solution</t>
  </si>
  <si>
    <t>Gus's World Famous Fried Chicken</t>
  </si>
  <si>
    <t>Roy Rogers</t>
  </si>
  <si>
    <t>Rodizio Grill</t>
  </si>
  <si>
    <t>British Swim School</t>
  </si>
  <si>
    <t>Caring Transitions</t>
  </si>
  <si>
    <t>Pretzelmaker</t>
  </si>
  <si>
    <t>MassageLuXe</t>
  </si>
  <si>
    <t>Iron Valley Real Estate</t>
  </si>
  <si>
    <t>Maid Brigade</t>
  </si>
  <si>
    <t>Any Lab Test Now</t>
  </si>
  <si>
    <t>Rock N Roll Sushi</t>
  </si>
  <si>
    <t>Duck Donuts</t>
  </si>
  <si>
    <t>The Lash Lounge</t>
  </si>
  <si>
    <t>The Flying Biscuit Café</t>
  </si>
  <si>
    <t>ZIPS Cleaners</t>
  </si>
  <si>
    <t>không tim thấy công ty</t>
  </si>
  <si>
    <t>Healthsource Chiropractic</t>
  </si>
  <si>
    <t>Ellie Mental Health</t>
  </si>
  <si>
    <t>Gotcha Covered</t>
  </si>
  <si>
    <t>UNITS Moving and Portable Storage</t>
  </si>
  <si>
    <t>HOODZ</t>
  </si>
  <si>
    <t>Cousins Maine Lobster</t>
  </si>
  <si>
    <t>The Flying Locksmith</t>
  </si>
  <si>
    <t>Mr. Transmission</t>
  </si>
  <si>
    <t>2020 Error link</t>
  </si>
  <si>
    <t>The Junkluggers</t>
  </si>
  <si>
    <t>Baja Fresh</t>
  </si>
  <si>
    <t>Fast-Fix Jewelry and Watch Repairs</t>
  </si>
  <si>
    <t>Mosquito Authority</t>
  </si>
  <si>
    <t>Robeks Fresh Juices &amp; Smoothies</t>
  </si>
  <si>
    <t>Rank</t>
  </si>
  <si>
    <t>Franchise Concept</t>
  </si>
  <si>
    <t>api</t>
  </si>
  <si>
    <t>cx</t>
  </si>
  <si>
    <t>e3028c22610504582</t>
  </si>
  <si>
    <t>The UPS Store</t>
  </si>
  <si>
    <t>Firehouse Subs</t>
  </si>
  <si>
    <t>Vanguard Cleaning Systems</t>
  </si>
  <si>
    <t>https://www.google.com/search?q=McDonald%E2%80%99s%20franchise%20times%20site%3Afranchisetimes.com%2Ftop-400-2024</t>
  </si>
  <si>
    <t>https://www.google.com/search?q=7-Eleven%20franchise%20times%20site%3Afranchisetimes.com%2Ftop-400-2024</t>
  </si>
  <si>
    <t>https://www.google.com/search?q=KFC%20franchise%20times%20site%3Afranchisetimes.com%2Ftop-400-2024</t>
  </si>
  <si>
    <t>https://www.google.com/search?q=Burger%20King%20franchise%20times%20site%3Afranchisetimes.com%2Ftop-400-2024</t>
  </si>
  <si>
    <t>https://www.google.com/search?q=Ace%20Hardware%20franchise%20times%20site%3Afranchisetimes.com%2Ftop-400-2024</t>
  </si>
  <si>
    <t>https://www.google.com/search?q=Chick-fil-A%20franchise%20times%20site%3Afranchisetimes.com%2Ftop-400-2024</t>
  </si>
  <si>
    <t>https://www.google.com/search?q=Subway%20franchise%20times%20site%3Afranchisetimes.com%2Ftop-400-2024</t>
  </si>
  <si>
    <t>https://www.google.com/search?q=Domino%E2%80%99s%20franchise%20times%20site%3Afranchisetimes.com%2Ftop-400-2024</t>
  </si>
  <si>
    <t>https://www.google.com/search?q=Circle%20K%20franchise%20times%20site%3Afranchisetimes.com%2Ftop-400-2024</t>
  </si>
  <si>
    <t>https://www.google.com/search?q=Taco%20Bell%20franchise%20times%20site%3Afranchisetimes.com%2Ftop-400-2024</t>
  </si>
  <si>
    <t>https://www.franchisetimes.com/top-400-2024/10-taco-bell/article_1bbfd5cc-5659-11ef-817a-9710858b5996.html</t>
  </si>
  <si>
    <t>https://www.google.com/search?q=Wendy%E2%80%99s%20franchise%20times%20site%3Afranchisetimes.com%2Ftop-400-2024</t>
  </si>
  <si>
    <t>https://www.franchisetimes.com/top-400-2024/11-wendy-s/article_12fa84ba-565d-11ef-ad0d-97408dc30b89.html</t>
  </si>
  <si>
    <t>https://www.google.com/search?q=Dunkin%E2%80%99%20franchise%20times%20site%3Afranchisetimes.com%2Ftop-400-2024</t>
  </si>
  <si>
    <t>https://www.franchisetimes.com/top-400-2024/12-dunkin/article_053eadb4-565e-11ef-b256-ef62e54df900.html</t>
  </si>
  <si>
    <t>https://www.google.com/search?q=Pizza%20Hut%20franchise%20times%20site%3Afranchisetimes.com%2Ftop-400-2024</t>
  </si>
  <si>
    <t>https://www.franchisetimes.com/top-400-2024/13-pizza-hut/article_6610888e-565d-11ef-8579-ef23469cd95a.html</t>
  </si>
  <si>
    <t>https://www.google.com/search?q=RE%2FMAX%20franchise%20times%20site%3Afranchisetimes.com%2Ftop-400-2024</t>
  </si>
  <si>
    <t>https://www.franchisetimes.com/top-400-2024/14-re-max/article_b4f3bef8-565d-11ef-a586-fbd6341d194f.html</t>
  </si>
  <si>
    <t>https://www.google.com/search?q=Keller%20Williams%20Realty%20franchise%20times%20site%3Afranchisetimes.com%2Ftop-400-2024</t>
  </si>
  <si>
    <t>https://www.franchisetimes.com/top-400-2024/15-keller-williams-realty/article_dcd04788-565e-11ef-a99a-034fe92e1b94.html</t>
  </si>
  <si>
    <t>https://www.google.com/search?q=Tim%20Hortons%20franchise%20times%20site%3Afranchisetimes.com%2Ftop-400-2024</t>
  </si>
  <si>
    <t>https://www.franchisetimes.com/top-400-2024/16-tim-hortons/article_ceff4c44-5663-11ef-8ea2-83ab077a74c0.html</t>
  </si>
  <si>
    <t>https://www.google.com/search?q=Popeyes%20Louisiana%20Kitchen%20franchise%20times%20site%3Afranchisetimes.com%2Ftop-400-2024</t>
  </si>
  <si>
    <t>https://www.franchisetimes.com/top-400-2024/17-popeyes-louisiana-kitchen/article_4a63f2e0-5664-11ef-9c6b-bfc1611e1794.html</t>
  </si>
  <si>
    <t>https://www.google.com/search?q=Dairy%20Queen%20franchise%20times%20site%3Afranchisetimes.com%2Ftop-400-2024</t>
  </si>
  <si>
    <t>https://www.franchisetimes.com/top-400-2024/18-dairy-queen/article_9791d284-5665-11ef-b898-879afb5e2054.html</t>
  </si>
  <si>
    <t>https://www.google.com/search?q=Panera%20Bread%20franchise%20times%20site%3Afranchisetimes.com%2Ftop-400-2024</t>
  </si>
  <si>
    <t>https://www.franchisetimes.com/top-400-2024/19-panera-bread/article_0c1d7b6e-5664-11ef-a3d6-b3e7c99d2d39.html</t>
  </si>
  <si>
    <t>https://www.google.com/search?q=Sonic%20Drive-In%20franchise%20times%20site%3Afranchisetimes.com%2Ftop-400-2024</t>
  </si>
  <si>
    <t>https://www.franchisetimes.com/top-400-2024/20-sonic-drive-in/article_0954cdea-5666-11ef-ae9a-27e683fb4086.html</t>
  </si>
  <si>
    <t>https://www.google.com/search?q=Papa%20John%E2%80%99s%20franchise%20times%20site%3Afranchisetimes.com%2Ftop-400-2024</t>
  </si>
  <si>
    <t>https://www.franchisetimes.com/top-400-2024/21-papa-johns/article_9621381c-5666-11ef-b58a-bb1986cff9b0.html</t>
  </si>
  <si>
    <t>https://www.google.com/search?q=Arby%E2%80%99s%20franchise%20times%20site%3Afranchisetimes.com%2Ftop-400-2024</t>
  </si>
  <si>
    <t>https://www.franchisetimes.com/top-400-2024/22-arby-s/article_d9591cb2-5666-11ef-8b4e-c7b232dd2fbb.html</t>
  </si>
  <si>
    <t>https://www.google.com/search?q=Applebee%E2%80%99s%20franchise%20times%20site%3Afranchisetimes.com%2Ftop-400-2024</t>
  </si>
  <si>
    <t>https://www.franchisetimes.com/top-400-2024/23-applebee-s/article_e30e166c-5667-11ef-980b-c733c160e96e.html</t>
  </si>
  <si>
    <t>https://www.google.com/search?q=SERVPRO%20franchise%20times%20site%3Afranchisetimes.com%2Ftop-400-2024</t>
  </si>
  <si>
    <t>https://www.franchisetimes.com/top-400-2024/24-servpro/article_e4fad75a-566a-11ef-ae1d-3ff2edcb5729.html</t>
  </si>
  <si>
    <t>https://www.google.com/search?q=Planet%20Fitness%20franchise%20times%20site%3Afranchisetimes.com%2Ftop-400-2024</t>
  </si>
  <si>
    <t>https://www.franchisetimes.com/top-400-2024/25-planet-fitness/article_1ff4a9b8-566a-11ef-8702-2fd79e89334c.html</t>
  </si>
  <si>
    <t>https://www.google.com/search?q=Chili%E2%80%99s%20franchise%20times%20site%3Afranchisetimes.com%2Ftop-400-2024</t>
  </si>
  <si>
    <t>https://www.franchisetimes.com/top-400-2024/26-chilis/article_67d6fca6-5668-11ef-9c7c-03e75a70ff0b.html</t>
  </si>
  <si>
    <t>https://www.google.com/search?q=Jack%20In%20The%20Box%20franchise%20times%20site%3Afranchisetimes.com%2Ftop-400-2024</t>
  </si>
  <si>
    <t>https://www.franchisetimes.com/top-400-2024/27-jack-in-the-box/article_a9093086-5668-11ef-8503-6bc96d327c76.html</t>
  </si>
  <si>
    <t>https://www.google.com/search?q=Express%20Employment%20Professionals%20franchise%20times%20site%3Afranchisetimes.com%2Ftop-400-2024</t>
  </si>
  <si>
    <t>https://www.franchisetimes.com/top-400-2024/28-express-employment-professionals/article_26f2a956-5668-11ef-993f-3f89b493bd47.html</t>
  </si>
  <si>
    <t>https://www.google.com/search?q=Buffalo%20Wild%20Wings%20franchise%20times%20site%3Afranchisetimes.com%2Ftop-400-2024</t>
  </si>
  <si>
    <t>https://www.franchisetimes.com/top-400-2024/29-buffalo-wild-wings/article_a86b27f0-5669-11ef-9025-db98ee832093.html</t>
  </si>
  <si>
    <t>https://www.google.com/search?q=The%20UPS%20Store%20franchise%20times%20site%3Afranchisetimes.com%2Ftop-400-2024</t>
  </si>
  <si>
    <t>https://www.franchisetimes.com/top-400-2024/30-the-ups-store/article_a7dae626-566a-11ef-a177-ab1a9a1d4c41.html</t>
  </si>
  <si>
    <t>https://www.google.com/search?q=Whataburger%20franchise%20times%20site%3Afranchisetimes.com%2Ftop-400-2024</t>
  </si>
  <si>
    <t>https://www.franchisetimes.com/top-400-2024/31-whataburger/article_9fdab0d6-566b-11ef-906d-8fdec8cbb389.html</t>
  </si>
  <si>
    <t>https://www.google.com/search?q=IHOP%20franchise%20times%20site%3Afranchisetimes.com%2Ftop-400-2024</t>
  </si>
  <si>
    <t>https://www.franchisetimes.com/top-400-2024/32-ihop/article_5a12f3ec-566b-11ef-9917-c3dfc75e944f.html</t>
  </si>
  <si>
    <t>https://www.google.com/search?q=Wingstop%20franchise%20times%20site%3Afranchisetimes.com%2Ftop-400-2024</t>
  </si>
  <si>
    <t>https://www.franchisetimes.com/top-400-2024/33-wingstop/article_be450fc0-566c-11ef-832e-13b014e60ef8.html</t>
  </si>
  <si>
    <t>https://www.google.com/search?q=Jersey%20Mike%E2%80%99s%20Subs%20franchise%20times%20site%3Afranchisetimes.com%2Ftop-400-2024</t>
  </si>
  <si>
    <t>https://www.franchisetimes.com/top-400-2024/34-jersey-mike-s-subs/article_408addd4-566d-11ef-8633-8f9b688b3f15.html</t>
  </si>
  <si>
    <t>https://www.google.com/search?q=Culver%E2%80%99s%20franchise%20times%20site%3Afranchisetimes.com%2Ftop-400-2024</t>
  </si>
  <si>
    <t>https://www.franchisetimes.com/top-400-2024/35-culver-s-butterburgers-frozen-custard/article_7db12250-566c-11ef-a9cb-e7f8a5925775.html</t>
  </si>
  <si>
    <t>https://www.google.com/search?q=Berkshire%20Hathaway%20HomeServices%20franchise%20times%20site%3Afranchisetimes.com%2Ftop-400-2024</t>
  </si>
  <si>
    <t>https://www.franchisetimes.com/top-400-2024/36-berkshire-hathaway-homeservices/article_69d6e4a6-566a-11ef-8d99-377f493d0e18.html</t>
  </si>
  <si>
    <t>https://www.google.com/search?q=Five%20Guys%20franchise%20times%20site%3Afranchisetimes.com%2Ftop-400-2024</t>
  </si>
  <si>
    <t>https://www.franchisetimes.com/top-400-2024/37-five-guys/article_de52d99c-566b-11ef-8cac-130da9f1dd53.html</t>
  </si>
  <si>
    <t>https://www.google.com/search?q=Denny%E2%80%99s%20franchise%20times%20site%3Afranchisetimes.com%2Ftop-400-2024</t>
  </si>
  <si>
    <t>https://www.franchisetimes.com/top-400-2024/38-denny-s/article_1cb5fc3c-566c-11ef-8cf6-6f00bc41a2cf.html</t>
  </si>
  <si>
    <t>https://www.google.com/search?q=Paris%20Baguette%20franchise%20times%20site%3Afranchisetimes.com%2Ftop-400-2024</t>
  </si>
  <si>
    <t>https://www.franchisetimes.com/top-400-2024/39-paris-baguette/article_82f973ce-566d-11ef-bb82-9fa96a821f13.html</t>
  </si>
  <si>
    <t>https://www.google.com/search?q=Valvoline%20Instant%20Oil%20Change%20franchise%20times%20site%3Afranchisetimes.com%2Ftop-400-2024</t>
  </si>
  <si>
    <t>https://www.franchisetimes.com/top-400-2024/40-valvoline-instant-oil-change/article_4d5224ae-566e-11ef-8eb8-13811a27b7e0.html</t>
  </si>
  <si>
    <t>https://www.google.com/search?q=Home%20Instead%20Senior%20Care%20franchise%20times%20site%3Afranchisetimes.com%2Ftop-400-2024</t>
  </si>
  <si>
    <t>https://www.franchisetimes.com/top-400-2024/41-home-instead-senior-care/article_ea6bf05c-566f-11ef-9d2a-1fabf8a5a90f.html</t>
  </si>
  <si>
    <t>https://www.google.com/search?q=Carl%E2%80%99s%20Jr.%20franchise%20times%20site%3Afranchisetimes.com%2Ftop-400-2024</t>
  </si>
  <si>
    <t>https://www.franchisetimes.com/top-400-2024/42-carl-s-jr/article_890d40bc-58af-11ef-b118-03f85d08867c.html</t>
  </si>
  <si>
    <t>https://www.google.com/search?q=Jimmy%20John%E2%80%99s%20franchise%20times%20site%3Afranchisetimes.com%2Ftop-400-2024</t>
  </si>
  <si>
    <t>https://www.franchisetimes.com/top-400-2024/43-jimmy-john-s/article_1109b71e-566e-11ef-8906-17585f60bee4.html</t>
  </si>
  <si>
    <t>https://www.google.com/search?q=Zaxby%E2%80%99s%20franchise%20times%20site%3Afranchisetimes.com%2Ftop-400-2024</t>
  </si>
  <si>
    <t>https://www.franchisetimes.com/top-400-2024/44-zaxby-s/article_0e1156e2-566f-11ef-9d53-b3f69b05a14c.html</t>
  </si>
  <si>
    <t>https://www.google.com/search?q=Hardee%E2%80%99s%20franchise%20times%20site%3Afranchisetimes.com%2Ftop-400-2024</t>
  </si>
  <si>
    <t>https://www.franchisetimes.com/top-400-2024/45-hardee-s/article_bcb82fba-566d-11ef-ae80-27450f0b9df5.html</t>
  </si>
  <si>
    <t>https://www.google.com/search?q=Jiffy%20Lube%20franchise%20times%20site%3Afranchisetimes.com%2Ftop-400-2024</t>
  </si>
  <si>
    <t>https://www.franchisetimes.com/top-400-2024/46-jiffy-lube/article_cbea613e-58b0-11ef-a284-1bbc2dac3c22.html</t>
  </si>
  <si>
    <t>https://www.google.com/search?q=Rent-A-Center%20franchise%20times%20site%3Afranchisetimes.com%2Ftop-400-2024</t>
  </si>
  <si>
    <t>https://www.franchisetimes.com/top-400-2024/47-rent-a-center/article_1b7d6364-58b0-11ef-a9d7-478edb4b37a2.html</t>
  </si>
  <si>
    <t>https://www.google.com/search?q=Baskin%20Robbins%20franchise%20times%20site%3Afranchisetimes.com%2Ftop-400-2024</t>
  </si>
  <si>
    <t>https://www.franchisetimes.com/top-400-2024/48-baskin-robbins/article_ceacaa86-58af-11ef-ba97-a3e67270cbec.html</t>
  </si>
  <si>
    <t>https://www.google.com/search?q=Snap-On%20Tools%20franchise%20times%20site%3Afranchisetimes.com%2Ftop-400-2024</t>
  </si>
  <si>
    <t>https://www.franchisetimes.com/top-400-2024/49-snap-on-tools/article_72954a68-58b0-11ef-a59f-3bd58971f09d.html</t>
  </si>
  <si>
    <t>https://www.google.com/search?q=Anytime%20Fitness%20franchise%20times%20site%3Afranchisetimes.com%2Ftop-400-2024</t>
  </si>
  <si>
    <t>https://www.franchisetimes.com/top-400-2024/50-anytime-fitness/article_dd1375c2-58b0-11ef-a45a-73a0c5a67929.html</t>
  </si>
  <si>
    <t>https://www.google.com/search?q=Midas%20franchise%20times%20site%3Afranchisetimes.com%2Ftop-400-2024</t>
  </si>
  <si>
    <t>https://www.franchisetimes.com/top-400-2024/51-midas/article_e4ff3a50-58b0-11ef-baca-b3aaa9179de5.html</t>
  </si>
  <si>
    <t>https://www.google.com/search?q=Pet%20Supplies%20Plus%20franchise%20times%20site%3Afranchisetimes.com%2Ftop-400-2024</t>
  </si>
  <si>
    <t>https://www.franchisetimes.com/top-400-2024/52-pet-supplies-plus/article_6a34faac-58b1-11ef-9efd-3f626a77cf02.html</t>
  </si>
  <si>
    <t>https://www.google.com/search?q=Bojangles%27%20Famous%20Chicken%20%27n%20Biscuits%20franchise%20times%20site%3Afranchisetimes.com%2Ftop-400-2024</t>
  </si>
  <si>
    <t>https://www.franchisetimes.com/top-400-2024/53-bojangles-famous-chicken-n-biscuits/article_77ca61ca-58b1-11ef-9f47-2f6d959c0807.html</t>
  </si>
  <si>
    <t>https://www.google.com/search?q=Great%20Clips%20franchise%20times%20site%3Afranchisetimes.com%2Ftop-400-2024</t>
  </si>
  <si>
    <t>https://www.franchisetimes.com/top-400-2024/54-great-clips/article_861e2626-58b1-11ef-ab04-4f6469643817.html</t>
  </si>
  <si>
    <t>https://www.google.com/search?q=Roto-Rooter%20franchise%20times%20site%3Afranchisetimes.com%2Ftop-400-2024</t>
  </si>
  <si>
    <t>https://www.franchisetimes.com/top-400-2024/55-roto-rooter/article_7f7df486-58b1-11ef-bf09-cf84f52cce24.html</t>
  </si>
  <si>
    <t>https://www.google.com/search?q=ampm%20franchise%20times%20site%3Afranchisetimes.com%2Ftop-400-2024</t>
  </si>
  <si>
    <t>https://www.franchisetimes.com/top-400-2024/56-ampm/article_70e6aa76-58b1-11ef-9a9d-8f1a4fcc889f.html</t>
  </si>
  <si>
    <t>https://www.google.com/search?q=HomeVestors%20franchise%20times%20site%3Afranchisetimes.com%2Ftop-400-2024</t>
  </si>
  <si>
    <t>https://www.franchisetimes.com/top-400-2024/57-homevestors/article_50a37f8c-58b1-11ef-a1fd-8b1d5688d989.html</t>
  </si>
  <si>
    <t>https://www.google.com/search?q=Golden%20Corral%20franchise%20times%20site%3Afranchisetimes.com%2Ftop-400-2024</t>
  </si>
  <si>
    <t>https://www.franchisetimes.com/top-400-2024/58-golden-corral/article_aa5c9d74-58b1-11ef-803b-7765761f14b7.html</t>
  </si>
  <si>
    <t>https://www.google.com/search?q=CARSTAR%20franchise%20times%20site%3Afranchisetimes.com%2Ftop-400-2024</t>
  </si>
  <si>
    <t>https://www.franchisetimes.com/top-400-2024/59-carstar/article_a30932ee-58b1-11ef-9a18-67e888ecbf37.html</t>
  </si>
  <si>
    <t>https://www.google.com/search?q=Red%20Robin%20franchise%20times%20site%3Afranchisetimes.com%2Ftop-400-2024</t>
  </si>
  <si>
    <t>https://www.franchisetimes.com/top-400-2024/60-red-robin/article_9c6e066c-58b1-11ef-a8b2-e7f3e4b2d6c5.html</t>
  </si>
  <si>
    <t>https://www.google.com/search?q=Church%E2%80%99s%20Chicken%20franchise%20times%20site%3Afranchisetimes.com%2Ftop-400-2024</t>
  </si>
  <si>
    <t>https://www.franchisetimes.com/top-400-2024/61-church-s-chicken/article_b4479ad2-58b1-11ef-88cb-77038cc68947.html</t>
  </si>
  <si>
    <t>https://www.google.com/search?q=Paul%20Davis%20Restoration%20franchise%20times%20site%3Afranchisetimes.com%2Ftop-400-2024</t>
  </si>
  <si>
    <t>https://www.franchisetimes.com/top-400-2024/62-paul-davis-restoration/article_ef224828-58b1-11ef-bb43-93019db53722.html</t>
  </si>
  <si>
    <t>https://www.google.com/search?q=The%20Goddard%20School%20franchise%20times%20site%3Afranchisetimes.com%2Ftop-400-2024</t>
  </si>
  <si>
    <t>https://www.franchisetimes.com/top-400-2024/63-the-goddard-school/article_e897cd84-58b1-11ef-9854-2731cfd7e36a.html</t>
  </si>
  <si>
    <t>https://www.google.com/search?q=Primrose%20Schools%20franchise%20times%20site%3Afranchisetimes.com%2Ftop-400-2024</t>
  </si>
  <si>
    <t>https://www.franchisetimes.com/top-400-2024/64-primrose-schools/article_f540c4c8-58b1-11ef-83f2-cbf5375630c2.html</t>
  </si>
  <si>
    <t>https://www.google.com/search?q=Big%20O%20Tires%20franchise%20times%20site%3Afranchisetimes.com%2Ftop-400-2024</t>
  </si>
  <si>
    <t>https://www.franchisetimes.com/top-400-2024/65-big-o-tires/article_028d2ec8-58b2-11ef-982f-7f308e174e41.html</t>
  </si>
  <si>
    <t>https://www.google.com/search?q=Tropical%20Smoothie%20Caf%C3%A9%20franchise%20times%20site%3Afranchisetimes.com%2Ftop-400-2024</t>
  </si>
  <si>
    <t>https://www.franchisetimes.com/top-400-2024/66-tropical-smoothie-cafe/article_099002f4-58b2-11ef-bc2c-77d48b9890ff.html</t>
  </si>
  <si>
    <t>https://www.google.com/search?q=Firehouse%20Subs%20franchise%20times%20site%3Afranchisetimes.com%2Ftop-400-2024</t>
  </si>
  <si>
    <t>https://www.franchisetimes.com/top-400-2024/67-firehouse-subs/article_fc21d1a6-58b1-11ef-9973-e7e6062b41b7.html</t>
  </si>
  <si>
    <t>https://www.google.com/search?q=Window%20World%20franchise%20times%20site%3Afranchisetimes.com%2Ftop-400-2024</t>
  </si>
  <si>
    <t>https://www.franchisetimes.com/top-400-2024/68-window-world/article_d7967b3e-58b1-11ef-90a0-f7bd421164cb.html?block_id=1855301</t>
  </si>
  <si>
    <t>https://www.google.com/search?q=Take%205%20Oil%20Change%20franchise%20times%20site%3Afranchisetimes.com%2Ftop-400-2024</t>
  </si>
  <si>
    <t>https://www.franchisetimes.com/top-400-2024/69-take-5-oil-change/article_70b31dae-58b2-11ef-bea4-a3fe85608c57.html</t>
  </si>
  <si>
    <t>https://www.google.com/search?q=Marco%E2%80%99s%20Pizza%20franchise%20times%20site%3Afranchisetimes.com%2Ftop-400-2024</t>
  </si>
  <si>
    <t>https://www.franchisetimes.com/top-400-2024/70-marco-s-pizza/article_18836ac6-58b2-11ef-9e17-7b59dbac2b67.html</t>
  </si>
  <si>
    <t>https://www.google.com/search?q=Qdoba%20Mexican%20Eats%20franchise%20times%20site%3Afranchisetimes.com%2Ftop-400-2024</t>
  </si>
  <si>
    <t>https://www.franchisetimes.com/top-400-2024/71-qdoba-mexican-eats/article_22609456-58b2-11ef-b00a-3b3a535024e6.html</t>
  </si>
  <si>
    <t>https://www.google.com/search?q=American%20Family%20Care%20franchise%20times%20site%3Afranchisetimes.com%2Ftop-400-2024</t>
  </si>
  <si>
    <t>https://www.google.com/search?q=El%20Pollo%20Loco%20franchise%20times%20site%3Afranchisetimes.com%2Ftop-400-2024</t>
  </si>
  <si>
    <t>https://www.franchisetimes.com/top-400-2024/73-el-pollo-loco/article_1152ca58-58b2-11ef-bfb6-c784c9e4b9b9.html</t>
  </si>
  <si>
    <t>https://www.google.com/search?q=McAlister%E2%80%99s%20Deli%20franchise%20times%20site%3Afranchisetimes.com%2Ftop-400-2024</t>
  </si>
  <si>
    <t>https://www.franchisetimes.com/top-400-2024/74-mcalister-s-deli/article_4f80e7e2-58b2-11ef-adb9-272c51ef8453.html</t>
  </si>
  <si>
    <t>https://www.google.com/search?q=TOUS%20les%20JOURS%20franchise%20times%20site%3Afranchisetimes.com%2Ftop-400-2024</t>
  </si>
  <si>
    <t>https://www.franchisetimes.com/top-400-2024/75-tous-les-jours/article_5f91c336-58b2-11ef-87c2-97edb66d97c5.html</t>
  </si>
  <si>
    <t>https://www.google.com/search?q=Boston%20Pizza%20franchise%20times%20site%3Afranchisetimes.com%2Ftop-400-2024</t>
  </si>
  <si>
    <t>https://www.franchisetimes.com/top-400-2024/76-bostons-pizza/article_82cceccc-58b2-11ef-9516-6b85543db3fc.html</t>
  </si>
  <si>
    <t>https://www.google.com/search?q=Visiting%20Angels%20franchise%20times%20site%3Afranchisetimes.com%2Ftop-400-2024</t>
  </si>
  <si>
    <t>https://www.franchisetimes.com/top-400-2024/77-visiting-angels/article_91b318ce-58b2-11ef-a251-d368169857c7.html</t>
  </si>
  <si>
    <t>https://www.google.com/search?q=Del%20Taco%20franchise%20times%20site%3Afranchisetimes.com%2Ftop-400-2024</t>
  </si>
  <si>
    <t>https://www.franchisetimes.com/top-400-2024/78-del-taco/article_417ad7fc-58b2-11ef-b073-0725f76b8dff.html</t>
  </si>
  <si>
    <t>https://www.google.com/search?q=Crunch%20Fitness%20franchise%20times%20site%3Afranchisetimes.com%2Ftop-400-2024</t>
  </si>
  <si>
    <t>https://www.franchisetimes.com/top-400-2024/79-crunch-fitness/article_453c6c0e-565d-11ef-ad2e-ff2279d3a895.html</t>
  </si>
  <si>
    <t>https://www.google.com/search?q=European%20Wax%20Center%20franchise%20times%20site%3Afranchisetimes.com%2Ftop-400-2024</t>
  </si>
  <si>
    <t>https://www.franchisetimes.com/top-400-2024/80-european-wax-center/article_98991530-58b2-11ef-b012-bf902dfbc40f.html</t>
  </si>
  <si>
    <t>https://www.google.com/search?q=Jani-King%20franchise%20times%20site%3Afranchisetimes.com%2Ftop-400-2024</t>
  </si>
  <si>
    <t>https://www.franchisetimes.com/top-400-2024/81-jani-king/article_6735211e-58b2-11ef-84eb-77a5764d2e84.html</t>
  </si>
  <si>
    <t>https://www.google.com/search?q=Freddy%E2%80%99s%20Frozen%20Custard%20%26%20Steakburgers%20franchise%20times%20site%3Afranchisetimes.com%2Ftop-400-2024</t>
  </si>
  <si>
    <t>https://www.franchisetimes.com/top-400-2024/82-freddy-s-frozen-custard-steakburgers/article_c65e6236-58b2-11ef-bcf0-bb20db81e296.html</t>
  </si>
  <si>
    <t>https://www.google.com/search?q=Keystone%20Insurers%20Group%20franchise%20times%20site%3Afranchisetimes.com%2Ftop-400-2024</t>
  </si>
  <si>
    <t>https://www.franchisetimes.com/top-400-2024/83-keystone-insurers-group/article_cc73ae54-565c-11ef-a40c-172440891497.html</t>
  </si>
  <si>
    <t>https://www.google.com/search?q=ProSource%20Wholesale%20franchise%20times%20site%3Afranchisetimes.com%2Ftop-400-2024</t>
  </si>
  <si>
    <t>https://www.franchisetimes.com/top-400-2024/84-prosource-wholesale/article_39be0c14-58b2-11ef-b51e-a730e5949f17.html</t>
  </si>
  <si>
    <t>https://www.google.com/search?q=Auntie%20Anne%E2%80%99s%20franchise%20times%20site%3Afranchisetimes.com%2Ftop-400-2024</t>
  </si>
  <si>
    <t>https://www.franchisetimes.com/top-400-2024/85-auntie-anne-s/article_ceee63ec-58b2-11ef-9125-df2c2a97b24d.html</t>
  </si>
  <si>
    <t>https://www.google.com/search?q=Budget%20Blinds%20franchise%20times%20site%3Afranchisetimes.com%2Ftop-400-2024</t>
  </si>
  <si>
    <t>https://www.google.com/search?q=Linc%20Service%20franchise%20times%20site%3Afranchisetimes.com%2Ftop-400-2024</t>
  </si>
  <si>
    <t>https://www.franchisetimes.com/top-400-2024/87-linc-service/article_9f60edc0-58b2-11ef-be8c-6767e31fb490.html</t>
  </si>
  <si>
    <t>https://www.google.com/search?q=Wireless%20Zone%20franchise%20times%20site%3Afranchisetimes.com%2Ftop-400-2024</t>
  </si>
  <si>
    <t>https://www.franchisetimes.com/top-400-2024/88-wireless-zone/article_b6ccc34e-58b2-11ef-ab80-8beb9c76a388.html</t>
  </si>
  <si>
    <t>https://www.google.com/search?q=Right%20at%20Home%20franchise%20times%20site%3Afranchisetimes.com%2Ftop-400-2024</t>
  </si>
  <si>
    <t>https://www.franchisetimes.com/top-400-2024/89-right-at-home/article_64300cfa-5659-11ef-a644-9fb2720ed70b.html</t>
  </si>
  <si>
    <t>https://www.google.com/search?q=Vital%20Care%20Infusion%20franchise%20times%20site%3Afranchisetimes.com%2Ftop-400-2024</t>
  </si>
  <si>
    <t>https://www.franchisetimes.com/top-400-2024/90-vital-care-infusion/article_d81db41e-565e-11ef-9ff6-e39e3ad7273c.html</t>
  </si>
  <si>
    <t>https://www.google.com/search?q=Color%20Glo%20International%20franchise%20times%20site%3Afranchisetimes.com%2Ftop-400-2024</t>
  </si>
  <si>
    <t>https://www.franchisetimes.com/top-400-2024/91-color-glo-international/article_a79906d0-58b2-11ef-9c53-e74b013cb04b.html</t>
  </si>
  <si>
    <t>https://www.google.com/search?q=Realty%20One%20Group%20franchise%20times%20site%3Afranchisetimes.com%2Ftop-400-2024</t>
  </si>
  <si>
    <t>https://www.franchisetimes.com/top-400-2024/92-realty-one-group/article_292f5682-58b2-11ef-94c5-17a8c6db0ed0.html</t>
  </si>
  <si>
    <t>https://www.google.com/search?q=Pollo%20Campero%20franchise%20times%20site%3Afranchisetimes.com%2Ftop-400-2024</t>
  </si>
  <si>
    <t>https://www.franchisetimes.com/top-400-2024/93-pollo-campero/article_0b858f40-565d-11ef-a161-cbe36ec7d18d.html</t>
  </si>
  <si>
    <t>https://www.google.com/search?q=FASTSIGNS%20franchise%20times%20site%3Afranchisetimes.com%2Ftop-400-2024</t>
  </si>
  <si>
    <t>https://www.franchisetimes.com/top-400-2024/94-fastsigns/article_be896f40-565c-11ef-97fe-1fdf3e12e146.html</t>
  </si>
  <si>
    <t>https://www.google.com/search?q=Sport%20Clips%20franchise%20times%20site%3Afranchisetimes.com%2Ftop-400-2024</t>
  </si>
  <si>
    <t>https://www.franchisetimes.com/top-400-2024/95-sport-clips/article_90ba90a0-565a-11ef-b16b-7f964ebe1cef.html</t>
  </si>
  <si>
    <t>https://www.google.com/search?q=CertaPro%20Painters%20franchise%20times%20site%3Afranchisetimes.com%2Ftop-400-2024</t>
  </si>
  <si>
    <t>https://www.franchisetimes.com/top-400-2024/96-certapro-painters/article_d6297582-565c-11ef-a2fc-ab824f3f3906.html</t>
  </si>
  <si>
    <t>https://www.google.com/search?q=Papa%20Murphy%E2%80%99s%20franchise%20times%20site%3Afranchisetimes.com%2Ftop-400-2024</t>
  </si>
  <si>
    <t>https://www.franchisetimes.com/top-400-2024/97-papa-murphys/article_65d13330-565a-11ef-91b7-af6f3a2b81ab.html</t>
  </si>
  <si>
    <t>https://www.google.com/search?q=Christian%20Brothers%20Automotive%20franchise%20times%20site%3Afranchisetimes.com%2Ftop-400-2024</t>
  </si>
  <si>
    <t>https://www.franchisetimes.com/top-400-2024/98-christian-brothers-automotive/article_78af0272-565d-11ef-aba5-c301fd7a7ac6.html</t>
  </si>
  <si>
    <t>https://www.google.com/search?q=Crumbl%20Cookies%20franchise%20times%20site%3Afranchisetimes.com%2Ftop-400-2024</t>
  </si>
  <si>
    <t>https://www.franchisetimes.com/top-400-2024/99-crumbl-cookies/article_05041740-565d-11ef-bd9b-1b2f005f4415.html</t>
  </si>
  <si>
    <t>https://www.google.com/search?q=Epcon%20Communities%20franchise%20times%20site%3Afranchisetimes.com%2Ftop-400-2024</t>
  </si>
  <si>
    <t>https://www.franchisetimes.com/top-400-2024/100-epcon-communities/article_80839da8-565a-11ef-864f-f7ebb4eb5b53.html</t>
  </si>
  <si>
    <t>https://www.google.com/search?q=Nothing%20Bundt%20Cakes%20franchise%20times%20site%3Afranchisetimes.com%2Ftop-400-2024</t>
  </si>
  <si>
    <t>https://www.franchisetimes.com/top-400-2024/101-nothing-bundt-cakes/article_a45b4692-565d-11ef-9d1b-3bae92dd8aa1.html</t>
  </si>
  <si>
    <t>https://www.google.com/search?q=Club%20Pilates%20franchise%20times%20site%3Afranchisetimes.com%2Ftop-400-2024</t>
  </si>
  <si>
    <t>https://www.franchisetimes.com/top-400-2024/102-club-pilates/article_9b844266-5663-11ef-8437-d37950c485fb.html</t>
  </si>
  <si>
    <t>https://www.google.com/search?q=Moe%E2%80%99s%20Southwest%20Grill%20franchise%20times%20site%3Afranchisetimes.com%2Ftop-400-2024</t>
  </si>
  <si>
    <t>https://www.franchisetimes.com/top-400-2024/103-moe-s-southwest-grill/article_f0ce37ce-565c-11ef-8692-c3ffd387c3e4.html</t>
  </si>
  <si>
    <t>https://www.google.com/search?q=Cold%20Stone%20Creamery%20franchise%20times%20site%3Afranchisetimes.com%2Ftop-400-2024</t>
  </si>
  <si>
    <t>https://www.franchisetimes.com/top-400-2024/104-cold-stone-creamery/article_3fb4f88c-565d-11ef-a6b5-a7ba863fb408.html</t>
  </si>
  <si>
    <t>https://www.google.com/search?q=Smoothie%20King%20franchise%20times%20site%3Afranchisetimes.com%2Ftop-400-2024</t>
  </si>
  <si>
    <t>https://www.franchisetimes.com/top-400-2024/105-smoothie-king/article_7f65ea72-565d-11ef-b20a-6bc9de6b5910.html</t>
  </si>
  <si>
    <t>https://www.google.com/search?q=City%20Wide%20franchise%20times%20site%3Afranchisetimes.com%2Ftop-400-2024</t>
  </si>
  <si>
    <t>https://www.franchisetimes.com/top-400-2024/106-city-wide-facility-solutions/article_c6949b46-565d-11ef-81e5-2bc917c74ae0.html</t>
  </si>
  <si>
    <t>https://www.google.com/search?q=Charleys%20Philly%20Steaks%20franchise%20times%20site%3Afranchisetimes.com%2Ftop-400-2024</t>
  </si>
  <si>
    <t>https://www.franchisetimes.com/top-400-2024/107-charleys-philly-steaks/article_85a8ff28-565d-11ef-841e-fb3e95d9ea63.html</t>
  </si>
  <si>
    <t>https://www.google.com/search?q=Hand%20%26%20Stone%20Massage%20and%20Facial%20Spa%20franchise%20times%20site%3Afranchisetimes.com%2Ftop-400-2024</t>
  </si>
  <si>
    <t>https://www.franchisetimes.com/top-400-2024/108-hand-stone-massage-and-facial-spa/article_5e2376f4-565d-11ef-a57b-8f01350d6b37.html</t>
  </si>
  <si>
    <t>https://www.google.com/search?q=Unishippers%20franchise%20times%20site%3Afranchisetimes.com%2Ftop-400-2024</t>
  </si>
  <si>
    <t>https://www.franchisetimes.com/top-400-2024/109-unishippers/article_e26e916c-58b2-11ef-9a56-17a34ac2fbb4.html</t>
  </si>
  <si>
    <t>https://www.google.com/search?q=BrightStar%20Care%20franchise%20times%20site%3Afranchisetimes.com%2Ftop-400-2024</t>
  </si>
  <si>
    <t>https://www.franchisetimes.com/top-400-2024/110-brightstar-care/article_4f16ddc2-565d-11ef-aeaf-03dd9d643855.html</t>
  </si>
  <si>
    <t>https://www.google.com/search?q=Habit%20Burger%20Grill%20franchise%20times%20site%3Afranchisetimes.com%2Ftop-400-2024</t>
  </si>
  <si>
    <t>https://www.franchisetimes.com/top-400-2024/111-habit-burger-grill/article_2941779c-565d-11ef-835a-8b0bff4f4889.html</t>
  </si>
  <si>
    <t>https://www.google.com/search?q=Jason%E2%80%99s%20Deli%20franchise%20times%20site%3Afranchisetimes.com%2Ftop-400-2024</t>
  </si>
  <si>
    <t>https://www.franchisetimes.com/top-400-2024/112-jason-s-deli/article_a97ec766-565d-11ef-b71e-738847f05a30.html</t>
  </si>
  <si>
    <t>https://www.google.com/search?q=HoneyBaked%20Ham%20franchise%20times%20site%3Afranchisetimes.com%2Ftop-400-2024</t>
  </si>
  <si>
    <t>https://www.franchisetimes.com/top-400-2024/113-honeybaked-ham/article_e4240f02-565d-11ef-9d64-b7da217fd8ec.html</t>
  </si>
  <si>
    <t>https://www.google.com/search?q=The%20Learning%20Experience%20franchise%20times%20site%3Afranchisetimes.com%2Ftop-400-2024</t>
  </si>
  <si>
    <t>https://www.franchisetimes.com/top-400-2024/114-the-learning-experience/article_f64bd372-565d-11ef-8150-63ac5c46f59a.html</t>
  </si>
  <si>
    <t>https://www.google.com/search?q=Meineke%20Car%20Care%20Centers%20franchise%20times%20site%3Afranchisetimes.com%2Ftop-400-2024</t>
  </si>
  <si>
    <t>https://www.franchisetimes.com/top-400-2024/115-meineke-car-care-centers/article_38fab86a-565d-11ef-a806-bb50f9711c8a.html</t>
  </si>
  <si>
    <t>https://www.google.com/search?q=Plato%E2%80%99s%20Closet%20franchise%20times%20site%3Afranchisetimes.com%2Ftop-400-2024</t>
  </si>
  <si>
    <t>https://www.franchisetimes.com/top-400-2024/116-plato-s-closet/article_7096aefa-565d-11ef-bcf8-67b68b9f7320.html</t>
  </si>
  <si>
    <t>https://www.google.com/search?q=Pirtek%20franchise%20times%20site%3Afranchisetimes.com%2Ftop-400-2024</t>
  </si>
  <si>
    <t>https://www.franchisetimes.com/top-400-2024/117-pirtek/article_f0774652-565d-11ef-8544-c3c780a479ac.html</t>
  </si>
  <si>
    <t>https://www.google.com/search?q=Miracle-Ear%20franchise%20times%20site%3Afranchisetimes.com%2Ftop-400-2024</t>
  </si>
  <si>
    <t>https://www.franchisetimes.com/top-400-2024/118-miracle-ear/article_af5b5f46-565d-11ef-9b7d-ab2326eb7b87.html</t>
  </si>
  <si>
    <t>https://www.google.com/search?q=JAN-PRO%20franchise%20times%20site%3Afranchisetimes.com%2Ftop-400-2024</t>
  </si>
  <si>
    <t>https://www.franchisetimes.com/top-400-2024/119-jan-pro/article_3309e340-565d-11ef-ade2-ebcc46d2e76b.html</t>
  </si>
  <si>
    <t>https://www.google.com/search?q=Kampgrounds%20of%20America%20franchise%20times%20site%3Afranchisetimes.com%2Ftop-400-2024</t>
  </si>
  <si>
    <t>https://www.franchisetimes.com/top-400-2024/120-kampgrounds-of-america/article_95f647e6-565d-11ef-b2c6-87f28c13eac6.html</t>
  </si>
  <si>
    <t>https://www.google.com/search?q=Proforma%20franchise%20times%20site%3Afranchisetimes.com%2Ftop-400-2024</t>
  </si>
  <si>
    <t>https://www.franchisetimes.com/top-400-2024/121-proforma/article_9cd49a5e-565d-11ef-bd75-83bcfd558424.html</t>
  </si>
  <si>
    <t>https://www.google.com/search?q=Two%20Men%20and%20A%20Truck%20franchise%20times%20site%3Afranchisetimes.com%2Ftop-400-2024</t>
  </si>
  <si>
    <t>https://www.franchisetimes.com/top-400-2024/122-two-men-and-a-truck/article_22e50882-565d-11ef-9b44-bb90206d1101.html</t>
  </si>
  <si>
    <t>https://www.google.com/search?q=Coverall%20franchise%20times%20site%3Afranchisetimes.com%2Ftop-400-2024</t>
  </si>
  <si>
    <t>https://www.franchisetimes.com/top-400-2024/123-coverall/article_de661cc2-565d-11ef-aafb-33c8d13a6469.html</t>
  </si>
  <si>
    <t>https://www.google.com/search?q=United%20Real%20Estate%20franchise%20times%20site%3Afranchisetimes.com%2Ftop-400-2024</t>
  </si>
  <si>
    <t>https://www.franchisetimes.com/top-400-2024/124-united-real-estate/article_1b190a22-565d-11ef-a041-83d940f833de.html</t>
  </si>
  <si>
    <t>https://www.google.com/search?q=Pearle%20Vision%20franchise%20times%20site%3Afranchisetimes.com%2Ftop-400-2024</t>
  </si>
  <si>
    <t>https://www.franchisetimes.com/top-400-2024/125-pearle-vision/article_cbdcbfa2-565d-11ef-a5dd-cfaf6daf9c55.html</t>
  </si>
  <si>
    <t>https://www.google.com/search?q=Kiddie%20Academy%20franchise%20times%20site%3Afranchisetimes.com%2Ftop-400-2024</t>
  </si>
  <si>
    <t>https://www.franchisetimes.com/top-400-2024/126-kiddie-academy/article_c0968406-565e-11ef-a988-a388dbed2cb6.html</t>
  </si>
  <si>
    <t>https://www.google.com/search?q=Steak%20%27n%20Shake%20franchise%20times%20site%3Afranchisetimes.com%2Ftop-400-2024</t>
  </si>
  <si>
    <t>https://www.franchisetimes.com/top-400-2024/127-steak-n-shake/article_d61b114e-565d-11ef-9259-bf67cad154d4.html</t>
  </si>
  <si>
    <t>https://www.google.com/search?q=Batteries%20Plus%20Bulbs%20franchise%20times%20site%3Afranchisetimes.com%2Ftop-400-2024</t>
  </si>
  <si>
    <t>https://www.franchisetimes.com/top-400-2024/128-batteries-plus/article_bb5e7d6e-565d-11ef-a276-8fca949a75ec.html</t>
  </si>
  <si>
    <t>https://www.google.com/search?q=Noodles%20%26%20Company%20franchise%20times%20site%3Afranchisetimes.com%2Ftop-400-2024</t>
  </si>
  <si>
    <t>https://www.franchisetimes.com/top-400-2024/129-noodles-company/article_bd222faa-5663-11ef-9279-c7c59fab4037.html</t>
  </si>
  <si>
    <t>https://www.google.com/search?q=The%20Coffee%20Bean%20%26%20Tea%20Leaf%20franchise%20times%20site%3Afranchisetimes.com%2Ftop-400-2024</t>
  </si>
  <si>
    <t>https://www.franchisetimes.com/top-400-2024/130-the-coffee-bean-tea-leaf/article_582c23e0-565d-11ef-a9e0-537cd7edee40.html</t>
  </si>
  <si>
    <t>https://www.google.com/search?q=Gold%E2%80%99s%20Gym%20franchise%20times%20site%3Afranchisetimes.com%2Ftop-400-2024</t>
  </si>
  <si>
    <t>https://www.franchisetimes.com/top-400-2024/131-golds-gym/article_8ce2a4f6-565d-11ef-8a28-a78543dead5b.html</t>
  </si>
  <si>
    <t>https://www.google.com/search?q=Precision%20Door%20Service%20franchise%20times%20site%3Afranchisetimes.com%2Ftop-400-2024</t>
  </si>
  <si>
    <t>https://www.franchisetimes.com/top-400-2024/132-precision-door-service/article_c5e0e550-565e-11ef-87f0-ab76c0af265b.html</t>
  </si>
  <si>
    <t>https://www.google.com/search?q=Einstein%20Bros.%20Bagels%20franchise%20times%20site%3Afranchisetimes.com%2Ftop-400-2024</t>
  </si>
  <si>
    <t>https://www.franchisetimes.com/top-400-2024/133-einstein-bros-bagels/article_a8794dfe-5663-11ef-9a19-6765de89c3b6.html</t>
  </si>
  <si>
    <t>https://www.google.com/search?q=Minuteman%20Press%20franchise%20times%20site%3Afranchisetimes.com%2Ftop-400-2024</t>
  </si>
  <si>
    <t>https://www.franchisetimes.com/top-400-2024/134-minuteman-press/article_cb416a60-565e-11ef-8c6d-bbfa79832101.html</t>
  </si>
  <si>
    <t>https://www.google.com/search?q=Urban%20Air%20Adventure%20Parks%20franchise%20times%20site%3Afranchisetimes.com%2Ftop-400-2024</t>
  </si>
  <si>
    <t>https://www.franchisetimes.com/top-400-2024/135-urban-air-adventure-parks/article_eb19e7d2-565d-11ef-8b62-878fb0075b59.html</t>
  </si>
  <si>
    <t>https://www.google.com/search?q=Maaco%20franchise%20times%20site%3Afranchisetimes.com%2Ftop-400-2024</t>
  </si>
  <si>
    <t>https://www.franchisetimes.com/top-400-2024/136-maaco/article_16e3912e-565e-11ef-ba99-f3a387ebacf9.html</t>
  </si>
  <si>
    <t>https://www.google.com/search?q=Captain%20D%E2%80%99s%20franchise%20times%20site%3Afranchisetimes.com%2Ftop-400-2024</t>
  </si>
  <si>
    <t>https://www.franchisetimes.com/top-400-2024/137-captain-d-s/article_245e1f4a-565e-11ef-81e2-7373252f0a72.html</t>
  </si>
  <si>
    <t>https://www.google.com/search?q=Scooter%E2%80%99s%20Coffee%20franchise%20times%20site%3Afranchisetimes.com%2Ftop-400-2024</t>
  </si>
  <si>
    <t>https://www.franchisetimes.com/top-400-2024/138-scooter-s-coffee/article_235c337e-5664-11ef-be78-9780e13c51c9.html</t>
  </si>
  <si>
    <t>https://www.google.com/search?q=Potbelly%20Sandwich%20Shop%20franchise%20times%20site%3Afranchisetimes.com%2Ftop-400-2024</t>
  </si>
  <si>
    <t>https://www.franchisetimes.com/top-400-2024/139-potbelly-sandwich-shop/article_f0f0c454-5663-11ef-8845-2f71f5dc9cd3.html</t>
  </si>
  <si>
    <t>https://www.google.com/search?q=Gong%20Cha%20franchise%20times%20site%3Afranchisetimes.com%2Ftop-400-2024</t>
  </si>
  <si>
    <t>https://www.franchisetimes.com/top-400-2024/140-gong-cha/article_93f3085c-5663-11ef-a915-df547dc7b179.html</t>
  </si>
  <si>
    <t>https://www.google.com/search?q=Pinch%20A%20Penny%20franchise%20times%20site%3Afranchisetimes.com%2Ftop-400-2024</t>
  </si>
  <si>
    <t>https://www.franchisetimes.com/top-400-2024/141-pinch-a-penny/article_b8105a6e-565e-11ef-9f97-471ab7344a19.html</t>
  </si>
  <si>
    <t>https://www.google.com/search?q=Twin%20Peaks%20franchise%20times%20site%3Afranchisetimes.com%2Ftop-400-2024</t>
  </si>
  <si>
    <t>https://www.google.com/search?q=AAMCO%20Transmission%20franchise%20times%20site%3Afranchisetimes.com%2Ftop-400-2024</t>
  </si>
  <si>
    <t>https://www.franchisetimes.com/top-400-2024/143-aamco-transmission/article_b7c71aca-5663-11ef-99dc-1f28fda891f4.html</t>
  </si>
  <si>
    <t>https://www.google.com/search?q=Perkins%20Restaurant%20%26%20Bakery%20franchise%20times%20site%3Afranchisetimes.com%2Ftop-400-2024</t>
  </si>
  <si>
    <t>https://www.franchisetimes.com/top-400-2024/144-perkins/article_d16b07de-565e-11ef-abd2-9f36468c1203.html</t>
  </si>
  <si>
    <t>https://www.google.com/search?q=Jamba%20franchise%20times%20site%3Afranchisetimes.com%2Ftop-400-2024</t>
  </si>
  <si>
    <t>https://www.franchisetimes.com/top-400-2024/145-jamba/article_a2ac077c-5663-11ef-8f9a-eb0e2da44a1e.html</t>
  </si>
  <si>
    <t>https://www.google.com/search?q=1-800-GOT-JUNK%3F%20franchise%20times%20site%3Afranchisetimes.com%2Ftop-400-2024</t>
  </si>
  <si>
    <t>https://www.franchisetimes.com/top-400-2024/146-1-800-got-junk/article_8dec9914-5663-11ef-b250-43d85331b360.html</t>
  </si>
  <si>
    <t>https://www.google.com/search?q=Once%20Upon%20A%20Child%20franchise%20times%20site%3Afranchisetimes.com%2Ftop-400-2024</t>
  </si>
  <si>
    <t>https://www.franchisetimes.com/top-400-2024/147-once-upon-a-child/article_da556d62-5663-11ef-aa2d-eb43fd23e0fa.html</t>
  </si>
  <si>
    <t>https://www.google.com/search?q=Sky%20Zone%20franchise%20times%20site%3Afranchisetimes.com%2Ftop-400-2024</t>
  </si>
  <si>
    <t>https://www.franchisetimes.com/top-400-2024/148-sky-zone/article_070ea7a6-5664-11ef-94bf-ab3ad33d74a5.html</t>
  </si>
  <si>
    <t>https://www.google.com/search?q=Cinnabon%20franchise%20times%20site%3Afranchisetimes.com%2Ftop-400-2024</t>
  </si>
  <si>
    <t>https://www.franchisetimes.com/top-400-2024/149-cinnabon/article_d495c43a-5663-11ef-9a15-838aff024638.html</t>
  </si>
  <si>
    <t>https://www.google.com/search?q=The%20Joint%20Chiropractic%20franchise%20times%20site%3Afranchisetimes.com%2Ftop-400-2024</t>
  </si>
  <si>
    <t>https://www.franchisetimes.com/top-400-2024/150-the-joint-chiropractic/article_01368aec-5664-11ef-9efa-bbeee389dc5d.html</t>
  </si>
  <si>
    <t>https://www.google.com/search?q=Re-Bath%20franchise%20times%20site%3Afranchisetimes.com%2Ftop-400-2024</t>
  </si>
  <si>
    <t>https://www.franchisetimes.com/top-400-2024/151-re-bath/article_ebdec2b8-5663-11ef-b26b-d759a0b37c9a.html</t>
  </si>
  <si>
    <t>https://www.google.com/search?q=Hungry%20Howie%E2%80%99s%20Pizza%20franchise%20times%20site%3Afranchisetimes.com%2Ftop-400-2024</t>
  </si>
  <si>
    <t>https://www.franchisetimes.com/top-400-2024/152-hungry-howie-s-pizza/article_c8d2bbc6-5663-11ef-99da-c7eca0462232.html</t>
  </si>
  <si>
    <t>https://www.google.com/search?q=Senior%20Helpers%20franchise%20times%20site%3Afranchisetimes.com%2Ftop-400-2024</t>
  </si>
  <si>
    <t>https://www.google.com/search?q=PuroClean%20franchise%20times%20site%3Afranchisetimes.com%2Ftop-400-2024</t>
  </si>
  <si>
    <t>https://www.franchisetimes.com/top-400-2024/154-puroclean/article_c20abdc8-5665-11ef-a63d-8ba7a45c8fef.html</t>
  </si>
  <si>
    <t>https://www.google.com/search?q=Mr.%20Rooter%20franchise%20times%20site%3Afranchisetimes.com%2Ftop-400-2024</t>
  </si>
  <si>
    <t>https://www.franchisetimes.com/top-400-2024/155-mr-rooter/article_fbf6fb02-5663-11ef-8911-cfec9d7dd050.html</t>
  </si>
  <si>
    <t>https://www.google.com/search?q=Murphy%20Business%20%26%20Financial%20Corp.%20franchise%20times%20site%3Afranchisetimes.com%2Ftop-400-2024</t>
  </si>
  <si>
    <t>https://www.google.com/search?q=Black%20Bear%20Diner%20franchise%20times%20site%3Afranchisetimes.com%2Ftop-400-2024</t>
  </si>
  <si>
    <t>https://www.franchisetimes.com/top-400-2024/157-black-bear-diner/article_1c884f42-5664-11ef-89e6-7b48810b974b.html</t>
  </si>
  <si>
    <t>https://www.google.com/search?q=Taco%20John%E2%80%99s%20franchise%20times%20site%3Afranchisetimes.com%2Ftop-400-2024</t>
  </si>
  <si>
    <t>https://www.franchisetimes.com/top-400-2024/158-taco-john-s/article_119e0090-5664-11ef-9a2e-bb4ed23886e7.html</t>
  </si>
  <si>
    <t>https://www.google.com/search?q=Spherion%20franchise%20times%20site%3Afranchisetimes.com%2Ftop-400-2024</t>
  </si>
  <si>
    <t>https://www.franchisetimes.com/top-400-2024/159-spherion-staffing/article_0b66ae26-565e-11ef-b9e7-07989e4153c0.html</t>
  </si>
  <si>
    <t>https://www.google.com/search?q=SIGNARAMA%20franchise%20times%20site%3Afranchisetimes.com%2Ftop-400-2024</t>
  </si>
  <si>
    <t>https://www.franchisetimes.com/top-400-2024/160-signarama/article_39d56792-5664-11ef-bbf1-33f2dbd20ee0.html</t>
  </si>
  <si>
    <t>https://www.google.com/search?q=One%20Hour%20Heating%20%26%20Air%20Conditioning%20franchise%20times%20site%3Afranchisetimes.com%2Ftop-400-2024</t>
  </si>
  <si>
    <t>https://www.franchisetimes.com/top-400-2024/161-one-hour-heating-air-conditioning/article_e598b85a-5663-11ef-954a-3b8f8b282120.html</t>
  </si>
  <si>
    <t>https://www.google.com/search?q=1-800-Radiator%20franchise%20times%20site%3Afranchisetimes.com%2Ftop-400-2024</t>
  </si>
  <si>
    <t>https://www.franchisetimes.com/top-400-2024/162-1-800-radiator/article_f70fbf84-5663-11ef-85cd-97a1fd7a42d1.html</t>
  </si>
  <si>
    <t>https://www.google.com/search?q=Round%20Table%20Pizza%20franchise%20times%20site%3Afranchisetimes.com%2Ftop-400-2024</t>
  </si>
  <si>
    <t>https://www.franchisetimes.com/top-400-2024/163-round-table-pizza/article_172833a0-5664-11ef-9411-2b074418002c.html</t>
  </si>
  <si>
    <t>https://www.google.com/search?q=Chester%E2%80%99s%20franchise%20times%20site%3Afranchisetimes.com%2Ftop-400-2024</t>
  </si>
  <si>
    <t>https://www.franchisetimes.com/top-400-2024/164-chesters/article_28a0b7ce-5664-11ef-840a-1b12141a52d6.html</t>
  </si>
  <si>
    <t>https://www.google.com/search?q=Dave%E2%80%99s%20Hot%20Chicken%20franchise%20times%20site%3Afranchisetimes.com%2Ftop-400-2024</t>
  </si>
  <si>
    <t>https://www.franchisetimes.com/top-400-2024/165-daves-hot-chicken/article_23cae088-5666-11ef-9564-fb559bcd5899.html</t>
  </si>
  <si>
    <t>https://www.google.com/search?q=TEGG%20Service%20franchise%20times%20site%3Afranchisetimes.com%2Ftop-400-2024</t>
  </si>
  <si>
    <t>https://www.franchisetimes.com/top-400-2024/166-tegg-service/article_b9ba0e58-5665-11ef-8b33-53ac51ceebfc.html</t>
  </si>
  <si>
    <t>https://www.google.com/search?q=Logan%E2%80%99s%20Roadhouse%20franchise%20times%20site%3Afranchisetimes.com%2Ftop-400-2024</t>
  </si>
  <si>
    <t>https://www.franchisetimes.com/top-400-2024/167-logans-roadhouse/article_fc964258-565d-11ef-a173-df5f92e65f54.html</t>
  </si>
  <si>
    <t>https://www.google.com/search?q=Slim%20Chickens%20franchise%20times%20site%3Afranchisetimes.com%2Ftop-400-2024</t>
  </si>
  <si>
    <t>https://www.franchisetimes.com/top-400-2024/168-slim-chickens/article_4f59e282-5664-11ef-bc9f-e33887a2f8f5.html</t>
  </si>
  <si>
    <t>https://www.google.com/search?q=Slumberland%20franchise%20times%20site%3Afranchisetimes.com%2Ftop-400-2024</t>
  </si>
  <si>
    <t>https://www.franchisetimes.com/top-400-2024/169-slumberland/article_2d7ace3e-565e-11ef-9867-c3fd2b5af670.html</t>
  </si>
  <si>
    <t>https://www.google.com/search?q=Wienerschnitzel%20franchise%20times%20site%3Afranchisetimes.com%2Ftop-400-2024</t>
  </si>
  <si>
    <t>https://www.franchisetimes.com/top-400-2024/177-chicken-salad-chick/article_d49d4802-5665-11ef-80b3-9b06170304f4.html</t>
  </si>
  <si>
    <t>https://www.google.com/search?q=Blaze%20Pizza%20franchise%20times%20site%3Afranchisetimes.com%2Ftop-400-2024</t>
  </si>
  <si>
    <t>https://www.franchisetimes.com/top-400-2024/171-blaze-pizza/article_40220786-5664-11ef-af1d-438ba81e4ce0.html</t>
  </si>
  <si>
    <t>https://www.google.com/search?q=Vanguard%20Cleaning%20Systems%20franchise%20times%20site%3Afranchisetimes.com%2Ftop-400-2024</t>
  </si>
  <si>
    <t>https://www.franchisetimes.com/top-400-2024/172-vanguard-cleaning-systems/article_5a2d17e2-5664-11ef-b33e-eb50369a8e0b.html</t>
  </si>
  <si>
    <t>https://www.google.com/search?q=Snap%20Fitness%20franchise%20times%20site%3Afranchisetimes.com%2Ftop-400-2024</t>
  </si>
  <si>
    <t>https://www.google.com/search?q=Schlotzsky%E2%80%99s%20Bakery%20Caf%C3%A9%20franchise%20times%20site%3Afranchisetimes.com%2Ftop-400-2024</t>
  </si>
  <si>
    <t>https://www.franchisetimes.com/top-400-2024/174-schlotzsky-s-bakery-caf/article_6034ce6e-5664-11ef-9166-cf8c634c7e49.html</t>
  </si>
  <si>
    <t>https://www.google.com/search?q=CiCi%E2%80%99s%20Pizza%20franchise%20times%20site%3Afranchisetimes.com%2Ftop-400-2024</t>
  </si>
  <si>
    <t>https://www.franchisetimes.com/top-400-2024/175-cicis-pizza/article_6bfef954-5664-11ef-86f4-0f466bf058c9.html</t>
  </si>
  <si>
    <t>https://www.google.com/search?q=Pizza%20Ranch%20franchise%20times%20site%3Afranchisetimes.com%2Ftop-400-2024</t>
  </si>
  <si>
    <t>https://www.franchisetimes.com/top-400-2024/176-pizza-ranch/article_7ecaa33a-5664-11ef-a227-9f9ae669f495.html</t>
  </si>
  <si>
    <t>https://www.google.com/search?q=Chicken%20Salad%20Chick%20franchise%20times%20site%3Afranchisetimes.com%2Ftop-400-2024</t>
  </si>
  <si>
    <t>https://www.google.com/search?q=Weed%20Man%20franchise%20times%20site%3Afranchisetimes.com%2Ftop-400-2024</t>
  </si>
  <si>
    <t>https://www.franchisetimes.com/top-400-2024/178-weed-man/article_c861cdf6-5665-11ef-a493-6f1728c3a66e.html</t>
  </si>
  <si>
    <t>https://www.google.com/search?q=Mathnasium%20Learning%20Centers%20franchise%20times%20site%3Afranchisetimes.com%2Ftop-400-2024</t>
  </si>
  <si>
    <t>https://www.franchisetimes.com/top-400-2024/179-mathnasium-learning-centers/article_b1a870f6-5665-11ef-9a71-4f795cc58b92.html</t>
  </si>
  <si>
    <t>https://www.google.com/search?q=AtWork%20Group%20franchise%20times%20site%3Afranchisetimes.com%2Ftop-400-2024</t>
  </si>
  <si>
    <t>https://www.franchisetimes.com/top-400-2024/180-atwork-group/article_45854d32-5664-11ef-9d8b-832b59abd18f.html</t>
  </si>
  <si>
    <t>https://www.google.com/search?q=Bonchon%20franchise%20times%20site%3Afranchisetimes.com%2Ftop-400-2024</t>
  </si>
  <si>
    <t>https://www.franchisetimes.com/top-400-2024/181-bonchon/article_72040fce-5664-11ef-9a49-8fa8b9440f81.html</t>
  </si>
  <si>
    <t>https://www.google.com/search?q=Mountain%20Mike%E2%80%99s%20Pizza%20franchise%20times%20site%3Afranchisetimes.com%2Ftop-400-2024</t>
  </si>
  <si>
    <t>https://www.franchisetimes.com/top-400-2024/182-mountain-mike-s-pizza/article_37f95350-5666-11ef-8320-cb71d525c883.html</t>
  </si>
  <si>
    <t>https://www.google.com/search?q=AlphaGraphics%20franchise%20times%20site%3Afranchisetimes.com%2Ftop-400-2024</t>
  </si>
  <si>
    <t>https://www.franchisetimes.com/top-400-2024/183-alphagraphics/article_b0c27da0-5663-11ef-ab40-df6a5aabdd01.html</t>
  </si>
  <si>
    <t>https://www.google.com/search?q=Rainbow%20International%20franchise%20times%20site%3Afranchisetimes.com%2Ftop-400-2024</t>
  </si>
  <si>
    <t>https://www.franchisetimes.com/top-400-2024/184-rainbow-international/article_6500a894-5666-11ef-aae5-2fa1e324a9f1.html</t>
  </si>
  <si>
    <t>https://www.google.com/search?q=Walk-On%27s%20Bistreaux%20%26%20Bar%20franchise%20times%20site%3Afranchisetimes.com%2Ftop-400-2024</t>
  </si>
  <si>
    <t>https://www.franchisetimes.com/top-400-2024/185-walk-ons-sports-bistreaux/article_e2164d76-5665-11ef-b93e-53a44d2cf613.html</t>
  </si>
  <si>
    <t>https://www.google.com/search?q=RNR%20Tire%20Express%20franchise%20times%20site%3Afranchisetimes.com%2Ftop-400-2024</t>
  </si>
  <si>
    <t>https://www.franchisetimes.com/top-400-2024/186-rnr-tire-express/article_3d7130e6-5666-11ef-a229-4b2cd9bd492c.html</t>
  </si>
  <si>
    <t>https://www.google.com/search?q=Play%20It%20Again%20Sports%20franchise%20times%20site%3Afranchisetimes.com%2Ftop-400-2024</t>
  </si>
  <si>
    <t>https://www.franchisetimes.com/top-400-2024/187-play-it-again-sports/article_8488e9d0-5664-11ef-bde2-cb448f0f261a.html</t>
  </si>
  <si>
    <t>https://www.google.com/search?q=Grease%20Monkey%20franchise%20times%20site%3Afranchisetimes.com%2Ftop-400-2024</t>
  </si>
  <si>
    <t>https://www.franchisetimes.com/top-400-2024/188-grease-monkey/article_2af7c312-5666-11ef-ba7d-1bc047b54f52.html</t>
  </si>
  <si>
    <t>https://www.google.com/search?q=Goldfish%20Swim%20School%20franchise%20times%20site%3Afranchisetimes.com%2Ftop-400-2024</t>
  </si>
  <si>
    <t>https://www.franchisetimes.com/top-400-2024/189-goldfish-swim-school/article_8feb69c2-5666-11ef-85c3-53e68a39fba0.html</t>
  </si>
  <si>
    <t>https://www.google.com/search?q=The%20Original%20Pancake%20House%20franchise%20times%20site%3Afranchisetimes.com%2Ftop-400-2024</t>
  </si>
  <si>
    <t>https://www.franchisetimes.com/top-400-2024/190-the-original-pancake-house/article_6b7ceaca-5666-11ef-a514-a773ccfec94b.html</t>
  </si>
  <si>
    <t>https://www.google.com/search?q=InXpress%20franchise%20times%20site%3Afranchisetimes.com%2Ftop-400-2024</t>
  </si>
  <si>
    <t>https://www.franchisetimes.com/top-400-2024/191-inxpress/article_666a0826-5664-11ef-8272-4b9ace030782.html</t>
  </si>
  <si>
    <t>https://www.google.com/search?q=The%20Cleaning%20Authority%20franchise%20times%20site%3Afranchisetimes.com%2Ftop-400-2024</t>
  </si>
  <si>
    <t>https://www.franchisetimes.com/top-400-2024/192-the-cleaning-authority/article_1016e0e6-5666-11ef-9b08-df82a60e7036.html</t>
  </si>
  <si>
    <t>https://www.google.com/search?q=Shipley%20Do-Nuts%20franchise%20times%20site%3Afranchisetimes.com%2Ftop-400-2024</t>
  </si>
  <si>
    <t>https://www.franchisetimes.com/top-400-2024/193-shipley-do-nuts/article_4ecda004-5666-11ef-a815-ab0408b0109b.html</t>
  </si>
  <si>
    <t>https://www.google.com/search?q=The%20Krystal%20Company%20franchise%20times%20site%3Afranchisetimes.com%2Ftop-400-2024</t>
  </si>
  <si>
    <t>https://www.franchisetimes.com/top-400-2024/194-the-krystal-company/article_ce77b7e6-5665-11ef-9a5c-d39e79e57573.html</t>
  </si>
  <si>
    <t>https://www.google.com/search?q=Molly%20Maid%20franchise%20times%20site%3Afranchisetimes.com%2Ftop-400-2024</t>
  </si>
  <si>
    <t>https://www.franchisetimes.com/top-400-2024/195-molly-maid/article_427f5a9a-5666-11ef-bbaf-7f40ae0f837f.html</t>
  </si>
  <si>
    <t>https://www.google.com/search?q=Sola%20Salon%20Studios%20franchise%20times%20site%3Afranchisetimes.com%2Ftop-400-2024</t>
  </si>
  <si>
    <t>https://www.franchisetimes.com/top-400-2024/196-sola-salons/article_5f7f394e-5666-11ef-96b1-7334081218d5.html</t>
  </si>
  <si>
    <t>https://www.google.com/search?q=Golden%20Chick%20franchise%20times%20site%3Afranchisetimes.com%2Ftop-400-2024</t>
  </si>
  <si>
    <t>https://www.franchisetimes.com/top-400-2024/197-golden-chick/article_599fc3ae-5666-11ef-bbaf-2b785502809a.html</t>
  </si>
  <si>
    <t>https://www.google.com/search?q=Johnny%20Rockets%20franchise%20times%20site%3Afranchisetimes.com%2Ftop-400-2024</t>
  </si>
  <si>
    <t>https://www.franchisetimes.com/top-400-2024/198-johnny-rockets/article_716fecfc-5666-11ef-acb7-7f0a78d8c69c.html</t>
  </si>
  <si>
    <t>https://www.google.com/search?q=Fazoli%E2%80%99s%20franchise%20times%20site%3Afranchisetimes.com%2Ftop-400-2024</t>
  </si>
  <si>
    <t>https://www.franchisetimes.com/top-400-2024/199-fazoli-s/article_163d45dc-5666-11ef-b70d-2badb5458ec5.html</t>
  </si>
  <si>
    <t>https://www.google.com/search?q=Biggby%20Coffee%20franchise%20times%20site%3Afranchisetimes.com%2Ftop-400-2024</t>
  </si>
  <si>
    <t>https://www.franchisetimes.com/top-400-2024/200-biggby-coffee/article_e858d904-5667-11ef-a4de-872008d24cbd.html</t>
  </si>
  <si>
    <t>https://www.google.com/search?q=Wild%20Birds%20Unlimited%20franchise%20times%20site%3Afranchisetimes.com%2Ftop-400-2024</t>
  </si>
  <si>
    <t>https://www.franchisetimes.com/top-400-2024/201-wild-birds-unlimited/article_1e73afa2-5666-11ef-8b1e-639bd4f7fff9.html</t>
  </si>
  <si>
    <t>https://www.google.com/search?q=Donatos%20Pizza%20franchise%20times%20site%3Afranchisetimes.com%2Ftop-400-2024</t>
  </si>
  <si>
    <t>https://www.franchisetimes.com/top-400-2024/202-donatos-pizza/article_e85e035e-5665-11ef-9dc5-8f04c989cad1.html</t>
  </si>
  <si>
    <t>https://www.google.com/search?q=Aire%20Serv%20franchise%20times%20site%3Afranchisetimes.com%2Ftop-400-2024</t>
  </si>
  <si>
    <t>https://www.franchisetimes.com/top-400-2024/203-aire-serv/article_8a81819c-5666-11ef-987d-3b01007d1cb9.html</t>
  </si>
  <si>
    <t>https://www.google.com/search?q=PrideStaff%20franchise%20times%20site%3Afranchisetimes.com%2Ftop-400-2024</t>
  </si>
  <si>
    <t>https://www.franchisetimes.com/top-400-2024/204-pridestaff/article_7793f17a-5664-11ef-ad93-8f8bc9878ad2.html</t>
  </si>
  <si>
    <t>https://www.google.com/search?q=Metal%20Supermarkets%20franchise%20times%20site%3Afranchisetimes.com%2Ftop-400-2024</t>
  </si>
  <si>
    <t>https://www.franchisetimes.com/top-400-2024/205-metal-supermarkets/article_8529544a-5666-11ef-9599-c3adef6547aa.html</t>
  </si>
  <si>
    <t>https://www.google.com/search?q=Pepper%20Lunch%20franchise%20times%20site%3Afranchisetimes.com%2Ftop-400-2024</t>
  </si>
  <si>
    <t>https://www.franchisetimes.com/top-400-2024/206-pepper-lunch/article_774b9dd8-5666-11ef-a21e-0fb1a3b9ccbe.html</t>
  </si>
  <si>
    <t>https://www.google.com/search?q=Signal%20Security%20franchise%20times%20site%3Afranchisetimes.com%2Ftop-400-2024</t>
  </si>
  <si>
    <t>https://www.franchisetimes.com/top-400-2024/207-signal-security/article_fa51f852-5667-11ef-a965-e3b121e6b761.html</t>
  </si>
  <si>
    <t>https://www.google.com/search?q=Penn%20Station%20East%20Coast%20Subs%20franchise%20times%20site%3Afranchisetimes.com%2Ftop-400-2024</t>
  </si>
  <si>
    <t>https://www.franchisetimes.com/top-400-2024/208-penn-station-east-coast-subs/article_7d1d5d78-5666-11ef-a216-6744974738bc.html</t>
  </si>
  <si>
    <t>https://www.google.com/search?q=Wetzel%27s%20Pretzels%20franchise%20times%20site%3Afranchisetimes.com%2Ftop-400-2024</t>
  </si>
  <si>
    <t>https://www.franchisetimes.com/top-400-2024/209-wetzels-pretzels/article_e5edb1cc-5666-11ef-86f8-2f12b5ef4171.html</t>
  </si>
  <si>
    <t>https://www.google.com/search?q=College%20Hunks%20Hauling%20Junk%20franchise%20times%20site%3Afranchisetimes.com%2Ftop-400-2024</t>
  </si>
  <si>
    <t>https://www.franchisetimes.com/top-400-2024/210-college-hunks-hauling-junk/article_9d6de5fc-5666-11ef-bce9-a763270fd396.html</t>
  </si>
  <si>
    <t>https://www.google.com/search?q=Kona%20Ice%20franchise%20times%20site%3Afranchisetimes.com%2Ftop-400-2024</t>
  </si>
  <si>
    <t>https://www.franchisetimes.com/top-400-2024/211-kona-ice/article_ba1a2b92-5667-11ef-8a13-1fa75613fb95.html</t>
  </si>
  <si>
    <t>https://www.google.com/search?q=Buddy%E2%80%99s%20Home%20Furnishings%20franchise%20times%20site%3Afranchisetimes.com%2Ftop-400-2024</t>
  </si>
  <si>
    <t>https://www.franchisetimes.com/top-400-2024/212-buddys-home-furnishing/article_49331476-5666-11ef-8052-e381efd44c9c.html</t>
  </si>
  <si>
    <t>https://www.google.com/search?q=Tommy%E2%80%99s%20Express%20franchise%20times%20site%3Afranchisetimes.com%2Ftop-400-2024</t>
  </si>
  <si>
    <t>https://www.franchisetimes.com/top-400-2024/213-tommys-express/article_20fb18da-5668-11ef-a4cd-472fcbe15bba.html</t>
  </si>
  <si>
    <t>https://www.google.com/search?q=ComForCare%20Home%20Care%20franchise%20times%20site%3Afranchisetimes.com%2Ftop-400-2024</t>
  </si>
  <si>
    <t>https://www.franchisetimes.com/top-400-2024/214-comforcare-home-care/article_b9ce4b1a-5666-11ef-97a6-63562220e697.html</t>
  </si>
  <si>
    <t>https://www.google.com/search?q=Farmer%20Boys%20Hamburgers%20franchise%20times%20site%3Afranchisetimes.com%2Ftop-400-2024</t>
  </si>
  <si>
    <t>https://www.franchisetimes.com/top-400-2024/215-farmer-boys-hamburgers/article_d3fff272-5666-11ef-9334-27f199a33070.html</t>
  </si>
  <si>
    <t>https://www.google.com/search?q=Home%20Helpers%20Home%20Care%20franchise%20times%20site%3Afranchisetimes.com%2Ftop-400-2024</t>
  </si>
  <si>
    <t>https://www.franchisetimes.com/top-400-2024/216-home-helpers-home-care/article_def067a2-5666-11ef-b0a1-8fe30af1a47f.html</t>
  </si>
  <si>
    <t>https://www.google.com/search?q=Real%20Property%20Management%20franchise%20times%20site%3Afranchisetimes.com%2Ftop-400-2024</t>
  </si>
  <si>
    <t>https://www.franchisetimes.com/top-400-2024/217-real-property-management/article_d8b6cb6e-5667-11ef-b0ea-671adf6b5fa5.html</t>
  </si>
  <si>
    <t>https://www.google.com/search?q=Benjamin%20Franklin%20Plumbing%20franchise%20times%20site%3Afranchisetimes.com%2Ftop-400-2024</t>
  </si>
  <si>
    <t>https://www.franchisetimes.com/top-400-2024/218-benjamin-franklin-plumbing/article_ed74b192-5667-11ef-9efe-1f9269dc5908.html</t>
  </si>
  <si>
    <t>https://www.google.com/search?q=Homewatch%20CareGivers%20franchise%20times%20site%3Afranchisetimes.com%2Ftop-400-2024</t>
  </si>
  <si>
    <t>https://www.franchisetimes.com/top-400-2024/219-homewatch-caregivers/article_1019ad88-5668-11ef-b9ac-231b23208225.html</t>
  </si>
  <si>
    <t>https://www.google.com/search?q=FYZICAL%20Therapy%20%26%20Balance%20Centers%20franchise%20times%20site%3Afranchisetimes.com%2Ftop-400-2024</t>
  </si>
  <si>
    <t>https://www.google.com/search?q=Glass%20Doctor%20franchise%20times%20site%3Afranchisetimes.com%2Ftop-400-2024</t>
  </si>
  <si>
    <t>https://www.franchisetimes.com/top-400-2024/221-glass-doctor/article_c1a690da-5667-11ef-b5dd-4b71e5226002.html</t>
  </si>
  <si>
    <t>https://www.google.com/search?q=Always%20Best%20Care%20Senior%20Services%20franchise%20times%20site%3Afranchisetimes.com%2Ftop-400-2024</t>
  </si>
  <si>
    <t>https://www.franchisetimes.com/top-400-2024/222-always-best-care/article_0b0db2ee-5668-11ef-8b5a-8763f4a07531.html</t>
  </si>
  <si>
    <t>https://www.google.com/search?q=Allegra%20Marketing%20Print%20Mail%20franchise%20times%20site%3Afranchisetimes.com%2Ftop-400-2024</t>
  </si>
  <si>
    <t>https://www.franchisetimes.com/top-400-2024/223-allegra-marketing-print-mail/article_b42fbb58-5666-11ef-8995-7335a98bb341.html</t>
  </si>
  <si>
    <t>https://www.google.com/search?q=Yogi%20Bear%E2%80%99s%20Jellystone%20Park%20franchise%20times%20site%3Afranchisetimes.com%2Ftop-400-2024</t>
  </si>
  <si>
    <t>https://www.franchisetimes.com/top-400-2024/224-yogi-bear-s-jellystone-park/article_cd2ec22a-5666-11ef-b95a-e75bb5cb8b35.html</t>
  </si>
  <si>
    <t>https://www.google.com/search?q=Goosehead%20Insurance%20franchise%20times%20site%3Afranchisetimes.com%2Ftop-400-2024</t>
  </si>
  <si>
    <t>https://www.google.com/search?q=FirstLight%20Home%20Care%20franchise%20times%20site%3Afranchisetimes.com%2Ftop-400-2024</t>
  </si>
  <si>
    <t>https://www.franchisetimes.com/top-400-2024/226-firstlight-home-care/article_5579ba12-5668-11ef-bf7a-37fd90d1942b.html</t>
  </si>
  <si>
    <t>https://www.google.com/search?q=Lee%E2%80%99s%20Famous%20Recipe%20Chicken%20franchise%20times%20site%3Afranchisetimes.com%2Ftop-400-2024</t>
  </si>
  <si>
    <t>https://www.franchisetimes.com/top-400-2024/227-lee-s-famous-recipe-chicken/article_01f92d50-5668-11ef-bfb7-f79ee2d0c9b1.html</t>
  </si>
  <si>
    <t>https://www.google.com/search?q=Chem-Dry%20franchise%20times%20site%3Afranchisetimes.com%2Ftop-400-2024</t>
  </si>
  <si>
    <t>https://www.franchisetimes.com/top-400-2024/228-chem-dry/article_a2b9dd5e-5666-11ef-bc23-0b77c0b54fea.html</t>
  </si>
  <si>
    <t>https://www.google.com/search?q=United%20Country%20franchise%20times%20site%3Afranchisetimes.com%2Ftop-400-2024</t>
  </si>
  <si>
    <t>https://www.franchisetimes.com/top-400-2024/229-united-country/article_a86359ec-5666-11ef-9f9a-eb4ee97ea2c4.html</t>
  </si>
  <si>
    <t>https://www.google.com/search?q=Playa%20Bowls%20franchise%20times%20site%3Afranchisetimes.com%2Ftop-400-2024</t>
  </si>
  <si>
    <t>https://www.franchisetimes.com/top-400-2024/230-playa-bowls/article_b385279e-5669-11ef-aacb-1f26062cbf06.html</t>
  </si>
  <si>
    <t>https://www.google.com/search?q=Beef%20O%E2%80%99Brady%E2%80%99s%20franchise%20times%20site%3Afranchisetimes.com%2Ftop-400-2024</t>
  </si>
  <si>
    <t>https://www.franchisetimes.com/top-400-2024/231-beef-o-bradys/article_e03a1ac0-5663-11ef-9421-9b79c4e77189.html</t>
  </si>
  <si>
    <t>https://www.google.com/search?q=L%26L%20Hawaiian%20Barbecue%20franchise%20times%20site%3Afranchisetimes.com%2Ftop-400-2024</t>
  </si>
  <si>
    <t>https://www.franchisetimes.com/top-400-2024/232-l-l-hawaiian-barbecue/article_2d226bae-5668-11ef-988d-b7d389ca3071.html</t>
  </si>
  <si>
    <t>https://www.google.com/search?q=Lawn%20Doctor%20franchise%20times%20site%3Afranchisetimes.com%2Ftop-400-2024</t>
  </si>
  <si>
    <t>https://www.franchisetimes.com/top-400-2024/233-lawn-doctor/article_cd626872-5667-11ef-91fa-4f94c513eae6.html</t>
  </si>
  <si>
    <t>https://www.google.com/search?q=Huddle%20House%20franchise%20times%20site%3Afranchisetimes.com%2Ftop-400-2024</t>
  </si>
  <si>
    <t>https://www.franchisetimes.com/top-400-2024/234-huddle-house/article_d309473c-5667-11ef-886b-cb42b01cfcb1.html</t>
  </si>
  <si>
    <t>https://www.google.com/search?q=The%20Melting%20Pot%20franchise%20times%20site%3Afranchisetimes.com%2Ftop-400-2024</t>
  </si>
  <si>
    <t>https://www.franchisetimes.com/top-400-2024/235-the-melting-pot/article_f4672698-5666-11ef-9647-ab33eedf2549.html</t>
  </si>
  <si>
    <t>https://www.google.com/search?q=Newk%E2%80%99s%20Eatery%20franchise%20times%20site%3Afranchisetimes.com%2Ftop-400-2024</t>
  </si>
  <si>
    <t>https://www.franchisetimes.com/top-400-2024/236-newks-eatery/article_f4a52b90-5667-11ef-b501-bb2ca7475bcd.html</t>
  </si>
  <si>
    <t>https://www.google.com/search?q=Pure%20Barre%20franchise%20times%20site%3Afranchisetimes.com%2Ftop-400-2024</t>
  </si>
  <si>
    <t>https://www.google.com/search?q=Camp%20Bow%20Wow%20franchise%20times%20site%3Afranchisetimes.com%2Ftop-400-2024</t>
  </si>
  <si>
    <t>https://www.google.com/search?q=Elements%20Massage%20franchise%20times%20site%3Afranchisetimes.com%2Ftop-400-2024</t>
  </si>
  <si>
    <t>https://www.franchisetimes.com/top-400-2024/239-elements-massage/article_1adce410-5668-11ef-82f5-4310b423b3a3.html</t>
  </si>
  <si>
    <t>https://www.google.com/search?q=Fantastic%20Sams%20franchise%20times%20site%3Afranchisetimes.com%2Ftop-400-2024</t>
  </si>
  <si>
    <t>https://www.franchisetimes.com/top-400-2024/240-fantastic-sams/article_eefe117c-5665-11ef-8ae3-2f99af11e076.html</t>
  </si>
  <si>
    <t>https://www.google.com/search?q=Superior%20Fence%20%26%20Rail%20franchise%20times%20site%3Afranchisetimes.com%2Ftop-400-2024</t>
  </si>
  <si>
    <t>https://www.franchisetimes.com/top-400-2024/241-superior-fence-rail/article_fd458cb0-566a-11ef-bcc5-6be50b44db35.html</t>
  </si>
  <si>
    <t>https://www.google.com/search?q=Image360%20franchise%20times%20site%3Afranchisetimes.com%2Ftop-400-2024</t>
  </si>
  <si>
    <t>https://www.franchisetimes.com/top-400-2024/242-image360/article_3977748a-5668-11ef-8e2c-876a4d1df168.html</t>
  </si>
  <si>
    <t>https://www.google.com/search?q=CRDN%20franchise%20times%20site%3Afranchisetimes.com%2Ftop-400-2024</t>
  </si>
  <si>
    <t>https://www.franchisetimes.com/top-400-2024/243-crdn/article_e32ff1aa-5668-11ef-9729-a7949b6543a3.html</t>
  </si>
  <si>
    <t>https://www.google.com/search?q=School%20Of%20Rock%20franchise%20times%20site%3Afranchisetimes.com%2Ftop-400-2024</t>
  </si>
  <si>
    <t>https://www.franchisetimes.com/top-400-2024/244-school-of-rock/article_85f7500a-5668-11ef-baaf-a7cb5f800f9a.html</t>
  </si>
  <si>
    <t>https://www.google.com/search?q=Precision%20Tune%20Auto%20Care%20franchise%20times%20site%3Afranchisetimes.com%2Ftop-400-2024</t>
  </si>
  <si>
    <t>https://www.franchisetimes.com/top-400-2024/245-precision-tune-auto-care/article_4440ef36-5668-11ef-8b97-077e51d7b6de.html</t>
  </si>
  <si>
    <t>https://www.google.com/search?q=Mighty%20Auto%20Parts%20franchise%20times%20site%3Afranchisetimes.com%2Ftop-400-2024</t>
  </si>
  <si>
    <t>https://www.franchisetimes.com/top-400-2024/246-mighty-auto-parts/article_49b30602-5668-11ef-a24a-774999ab5b1b.html</t>
  </si>
  <si>
    <t>https://www.google.com/search?q=StretchLab%20franchise%20times%20site%3Afranchisetimes.com%2Ftop-400-2024</t>
  </si>
  <si>
    <t>https://www.franchisetimes.com/top-400-2024/247-stretchlab/article_6abf42ae-566b-11ef-81bd-575862f70458.html?block_id=1855301</t>
  </si>
  <si>
    <t>https://www.google.com/search?q=Burn%20Boot%20Camp%20franchise%20times%20site%3Afranchisetimes.com%2Ftop-400-2024</t>
  </si>
  <si>
    <t>https://www.franchisetimes.com/top-400-2024/248-burn-boot-camp/article_d34ac8d2-5668-11ef-8f66-23b6b605e860.html</t>
  </si>
  <si>
    <t>https://www.google.com/search?q=Yogen%20Fruz%20franchise%20times%20site%3Afranchisetimes.com%2Ftop-400-2024</t>
  </si>
  <si>
    <t>https://www.franchisetimes.com/top-400-2024/249-yogen-fruz/article_5429ff8e-5666-11ef-8801-8b0c143309c1.html</t>
  </si>
  <si>
    <t>https://www.google.com/search?q=La%20Madeleine%20franchise%20times%20site%3Afranchisetimes.com%2Ftop-400-2024</t>
  </si>
  <si>
    <t>https://www.franchisetimes.com/top-400-2024/250-la-madeleine/article_5005733c-5668-11ef-8c67-8f65964c7552.html</t>
  </si>
  <si>
    <t>https://www.google.com/search?q=7%20Brew%20franchise%20times%20site%3Afranchisetimes.com%2Ftop-400-2024</t>
  </si>
  <si>
    <t>https://www.franchisetimes.com/top-400-2024/251-7-brew/article_ade5a104-5666-11ef-a456-43ea190308b1.html</t>
  </si>
  <si>
    <t>https://www.google.com/search?q=Dogtopia%20franchise%20times%20site%3Afranchisetimes.com%2Ftop-400-2024</t>
  </si>
  <si>
    <t>https://www.franchisetimes.com/top-400-2024/252-dogtopia/article_9cd46f9c-5668-11ef-87e1-8b878f6deae5.html</t>
  </si>
  <si>
    <t>https://www.google.com/search?q=Bar%20Louie%20franchise%20times%20site%3Afranchisetimes.com%2Ftop-400-2024</t>
  </si>
  <si>
    <t>https://www.franchisetimes.com/top-400-2024/253-bar-louie/article_c009b12c-5666-11ef-885c-57f7dafe1e4a.html</t>
  </si>
  <si>
    <t>https://www.google.com/search?q=Andy%E2%80%99s%20Frozen%20Custard%20franchise%20times%20site%3Afranchisetimes.com%2Ftop-400-2024</t>
  </si>
  <si>
    <t>https://www.franchisetimes.com/top-400-2024/254-andys-frozen-custard/article_ced8c6fe-5669-11ef-a755-d70ead688c84.html</t>
  </si>
  <si>
    <t>https://www.google.com/search?q=Stratus%20Building%20Solutions%20franchise%20times%20site%3Afranchisetimes.com%2Ftop-400-2024</t>
  </si>
  <si>
    <t>https://www.franchisetimes.com/top-400-2024/255-stratus-building-solutions/article_b8c67d08-5668-11ef-886d-571c3ec7dbe1.html</t>
  </si>
  <si>
    <t>https://www.google.com/search?q=Old%20Chicago%20Pizza%20%26%20Taproom%20franchise%20times%20site%3Afranchisetimes.com%2Ftop-400-2024</t>
  </si>
  <si>
    <t>https://www.franchisetimes.com/top-400-2024/256-old-chicago-pizza-taproom/article_c65d704a-5666-11ef-8015-23661430f79e.html</t>
  </si>
  <si>
    <t>https://www.google.com/search?q=Floor%20Coverings%20International%20franchise%20times%20site%3Afranchisetimes.com%2Ftop-400-2024</t>
  </si>
  <si>
    <t>https://www.franchisetimes.com/top-400-2024/257-floor-coverings-international/article_79947fb8-5668-11ef-9e1f-3f18fd5a5068.html</t>
  </si>
  <si>
    <t>https://www.google.com/search?q=TeamLogic%20IT%20franchise%20times%20site%3Afranchisetimes.com%2Ftop-400-2024</t>
  </si>
  <si>
    <t>https://www.franchisetimes.com/top-400-2024/258-teamlogic-it/article_e9502064-5668-11ef-9de1-07885999c888.html?block_id=1855301</t>
  </si>
  <si>
    <t>https://www.google.com/search?q=The%20Woodhouse%20Day%20Spa%20franchise%20times%20site%3Afranchisetimes.com%2Ftop-400-2024</t>
  </si>
  <si>
    <t>https://www.franchisetimes.com/top-400-2024/259-woodhouse-spa/article_97850060-5668-11ef-81bd-838a6bb0adff.html</t>
  </si>
  <si>
    <t>https://www.google.com/search?q=Rita%E2%80%99s%20Italian%20Ice%20franchise%20times%20site%3Afranchisetimes.com%2Ftop-400-2024</t>
  </si>
  <si>
    <t>https://www.franchisetimes.com/top-400-2024/260-ritas-italian-ice/article_da68e5fe-5668-11ef-81b9-5b09e6569431.html</t>
  </si>
  <si>
    <t>https://www.google.com/search?q=LaRosa%E2%80%99s%20Pizzeria%20franchise%20times%20site%3Afranchisetimes.com%2Ftop-400-2024</t>
  </si>
  <si>
    <t>https://www.franchisetimes.com/top-400-2024/261-larosas-pizzeria/article_c728caa0-5667-11ef-813f-9b0be9290388.html</t>
  </si>
  <si>
    <t>https://www.google.com/search?q=Ziebart%20franchise%20times%20site%3Afranchisetimes.com%2Ftop-400-2024</t>
  </si>
  <si>
    <t>https://www.franchisetimes.com/top-400-2024/262-ziebart/article_157c7666-5668-11ef-a078-178178b9bf27.html</t>
  </si>
  <si>
    <t>https://www.google.com/search?q=Mr.%20Electric%20franchise%20times%20site%3Afranchisetimes.com%2Ftop-400-2024</t>
  </si>
  <si>
    <t>https://www.franchisetimes.com/top-400-2024/263-mr-electric/article_8c7ef360-5668-11ef-81ad-27d8c442b7a6.html</t>
  </si>
  <si>
    <t>https://www.google.com/search?q=Mr.%20Appliance%20franchise%20times%20site%3Afranchisetimes.com%2Ftop-400-2024</t>
  </si>
  <si>
    <t>https://www.franchisetimes.com/top-400-2024/264-mr-appliance/article_ae16a5ae-5668-11ef-ac7c-af976f920f0c.html</t>
  </si>
  <si>
    <t>https://www.google.com/search?q=Wings%20%26%20Rings%20franchise%20times%20site%3Afranchisetimes.com%2Ftop-400-2024</t>
  </si>
  <si>
    <t>https://www.franchisetimes.com/top-400-2024/265-wings-rings/article_251cabf2-566a-11ef-9533-d3da8af3d28d.html</t>
  </si>
  <si>
    <t>https://www.google.com/search?q=WaBa%20Grill%20franchise%20times%20site%3Afranchisetimes.com%2Ftop-400-2024</t>
  </si>
  <si>
    <t>https://www.franchisetimes.com/top-400-2024/266-waba-grill/article_80d4b536-5668-11ef-a171-f77d951aadb9.html</t>
  </si>
  <si>
    <t>https://www.google.com/search?q=Mister%20Sparky%20franchise%20times%20site%3Afranchisetimes.com%2Ftop-400-2024</t>
  </si>
  <si>
    <t>https://www.franchisetimes.com/top-400-2024/267-mister-sparky/article_bfab7380-5668-11ef-8a12-ab99da5ef742.html</t>
  </si>
  <si>
    <t>https://www.google.com/search?q=Mr.%20Handyman%20franchise%20times%20site%3Afranchisetimes.com%2Ftop-400-2024</t>
  </si>
  <si>
    <t>https://www.franchisetimes.com/top-400-2024/268-mr-handyman/article_b36f0636-5668-11ef-b363-638b05c9e6cd.html</t>
  </si>
  <si>
    <t>https://www.google.com/search?q=Taziki%E2%80%99s%20Mediterranean%20Cafe%20franchise%20times%20site%3Afranchisetimes.com%2Ftop-400-2024</t>
  </si>
  <si>
    <t>https://www.franchisetimes.com/top-400-2024/269-tazikis-mediterranean-cafe/article_bdf60ba8-5669-11ef-9067-6717195b8365.html</t>
  </si>
  <si>
    <t>https://www.google.com/search?q=Phenix%20Salon%20Suites%20franchise%20times%20site%3Afranchisetimes.com%2Ftop-400-2024</t>
  </si>
  <si>
    <t>https://www.franchisetimes.com/top-400-2024/270-phenix-salon-suites/article_c4576fe6-5669-11ef-8d69-4b68632dc74a.html</t>
  </si>
  <si>
    <t>https://www.google.com/search?q=Another%20Broken%20Egg%20Caf%C3%A9%20franchise%20times%20site%3Afranchisetimes.com%2Ftop-400-2024</t>
  </si>
  <si>
    <t>https://www.franchisetimes.com/top-400-2024/271-another-broken-egg-cafe/article_a2d53d04-5668-11ef-9b68-97cc78c24471.html</t>
  </si>
  <si>
    <t>https://www.google.com/search?q=Great%20American%20Cookies%20franchise%20times%20site%3Afranchisetimes.com%2Ftop-400-2024</t>
  </si>
  <si>
    <t>https://www.franchisetimes.com/top-400-2024/272-great-american-cookies/article_d8d9c6d0-5669-11ef-85bd-5f89d157f86e.html</t>
  </si>
  <si>
    <t>https://www.google.com/search?q=Sir%20Speedy%20Print%20Signs%20Marketing%20franchise%20times%20site%3Afranchisetimes.com%2Ftop-400-2024</t>
  </si>
  <si>
    <t>https://www.franchisetimes.com/top-400-2024/273-sir-speedy-print-signs-marketing/article_cd2824c2-5668-11ef-87f5-0b85eb83c591.html</t>
  </si>
  <si>
    <t>https://www.google.com/search?q=Lightbridge%20Academy%20franchise%20times%20site%3Afranchisetimes.com%2Ftop-400-2024</t>
  </si>
  <si>
    <t>https://www.franchisetimes.com/top-400-2024/274-lightbridge-academy/article_4f5d15f0-566a-11ef-9312-d3181923c637.html</t>
  </si>
  <si>
    <t>https://www.google.com/search?q=Amazing%20Lash%20Studio%20franchise%20times%20site%3Afranchisetimes.com%2Ftop-400-2024</t>
  </si>
  <si>
    <t>https://www.franchisetimes.com/top-400-2024/275-amazing-lash-studio/article_6d111116-5668-11ef-a256-fba60116067b.html</t>
  </si>
  <si>
    <t>https://www.google.com/search?q=BURGERFI%20franchise%20times%20site%3Afranchisetimes.com%2Ftop-400-2024</t>
  </si>
  <si>
    <t>https://www.franchisetimes.com/top-400-2024/276-burgerfi/article_923454bc-5668-11ef-b357-7b72243a087c.html</t>
  </si>
  <si>
    <t>https://www.google.com/search?q=QC%20Kinetix%20franchise%20times%20site%3Afranchisetimes.com%2Ftop-400-2024</t>
  </si>
  <si>
    <t>https://www.franchisetimes.com/top-400-2024/277-qc-kinetix/article_648ef604-566b-11ef-b1fc-5bed0914ee3b.html</t>
  </si>
  <si>
    <t>https://www.google.com/search?q=JINYA%20Ramen%20Bar%20franchise%20times%20site%3Afranchisetimes.com%2Ftop-400-2024</t>
  </si>
  <si>
    <t>https://www.franchisetimes.com/top-400-2024/278-jinya-ramen-bar/article_3fd5bad8-566a-11ef-ae72-4b4d4fd3156e.html</t>
  </si>
  <si>
    <t>https://www.google.com/search?q=Assisting%20Hands%20Home%20Care%20franchise%20times%20site%3Afranchisetimes.com%2Ftop-400-2024</t>
  </si>
  <si>
    <t>https://www.franchisetimes.com/top-400-2024/279-assisting-hands-home-care/article_5ea3ebe2-566a-11ef-8a2c-8b5b4540fe2f.html</t>
  </si>
  <si>
    <t>https://www.google.com/search?q=Altitude%20Trampoline%20Park%20franchise%20times%20site%3Afranchisetimes.com%2Ftop-400-2024</t>
  </si>
  <si>
    <t>https://www.franchisetimes.com/top-400-2024/280-altitude-trampoline-park/article_62dfb77e-5668-11ef-830b-3fadeecb24d3.html</t>
  </si>
  <si>
    <t>https://www.google.com/search?q=Fatburger%20franchise%20times%20site%3Afranchisetimes.com%2Ftop-400-2024</t>
  </si>
  <si>
    <t>https://www.franchisetimes.com/top-400-2024/281-fatburger/article_c960c6c2-5669-11ef-a46c-2b7334f6fc69.html</t>
  </si>
  <si>
    <t>https://www.google.com/search?q=Aqua-Tots%20Swim%20Schools%20franchise%20times%20site%3Afranchisetimes.com%2Ftop-400-2024</t>
  </si>
  <si>
    <t>https://www.franchisetimes.com/top-400-2024/282-aqua-tots-swim-schools/article_3aa8ba6a-566a-11ef-9515-032a24f6636b.html</t>
  </si>
  <si>
    <t>https://www.google.com/search?q=Huntington%20Learning%20Center%20franchise%20times%20site%3Afranchisetimes.com%2Ftop-400-2024</t>
  </si>
  <si>
    <t>https://www.franchisetimes.com/top-400-2024/283-huntington-learning-center/article_2acd6938-566a-11ef-ad3d-23b10d25724e.html</t>
  </si>
  <si>
    <t>https://www.google.com/search?q=HobbyTown%20franchise%20times%20site%3Afranchisetimes.com%2Ftop-400-2024</t>
  </si>
  <si>
    <t>https://www.franchisetimes.com/top-400-2024/284-hobbytown/article_b8c6ba92-5669-11ef-947f-976bef16c2c7.html</t>
  </si>
  <si>
    <t>https://www.google.com/search?q=Mosquito%20Joe%20franchise%20times%20site%3Afranchisetimes.com%2Ftop-400-2024</t>
  </si>
  <si>
    <t>https://www.franchisetimes.com/top-400-2024/285-mosquito-joe/article_de076c0c-5669-11ef-ad8b-5399be005798.html</t>
  </si>
  <si>
    <t>https://www.google.com/search?q=Ledo%20Pizza%20franchise%20times%20site%3Afranchisetimes.com%2Ftop-400-2024</t>
  </si>
  <si>
    <t>https://www.franchisetimes.com/top-400-2024/286-ledo-pizza/article_4a46d4de-566a-11ef-867f-1f52272cd888.html</t>
  </si>
  <si>
    <t>https://www.google.com/search?q=Ford%E2%80%99s%20Garage%20franchise%20times%20site%3Afranchisetimes.com%2Ftop-400-2024</t>
  </si>
  <si>
    <t>https://www.franchisetimes.com/top-400-2024/287-fords-garage/article_334955ba-5668-11ef-85d3-2f5be3ed864e.html</t>
  </si>
  <si>
    <t>https://www.google.com/search?q=PostNet%20franchise%20times%20site%3Afranchisetimes.com%2Ftop-400-2024</t>
  </si>
  <si>
    <t>https://www.franchisetimes.com/top-400-2024/288-postnet/article_45473a78-566a-11ef-84e3-970649ba61a3.html</t>
  </si>
  <si>
    <t>https://www.google.com/search?q=Nathan%E2%80%99s%20Famous%20franchise%20times%20site%3Afranchisetimes.com%2Ftop-400-2024</t>
  </si>
  <si>
    <t>https://www.franchisetimes.com/top-400-2024/289-nathan-s-famous/article_4292d642-566b-11ef-afef-97d3235c90bb.html</t>
  </si>
  <si>
    <t>https://www.google.com/search?q=Dale%20Carnegie%20Training%20franchise%20times%20site%3Afranchisetimes.com%2Ftop-400-2024</t>
  </si>
  <si>
    <t>https://www.franchisetimes.com/top-400-2024/290-dale-carnegie-training/article_5479161a-566a-11ef-95c9-3794a52e2001.html</t>
  </si>
  <si>
    <t>https://www.google.com/search?q=Anago%20Cleaning%20Systems%20franchise%20times%20site%3Afranchisetimes.com%2Ftop-400-2024</t>
  </si>
  <si>
    <t>https://www.franchisetimes.com/top-400-2024/291-anago-cleaning-systems/article_d9120e40-566a-11ef-a382-7f236b1ebad4.html</t>
  </si>
  <si>
    <t>https://www.google.com/search?q=Children%E2%80%99s%20Lighthouse%20franchise%20times%20site%3Afranchisetimes.com%2Ftop-400-2024</t>
  </si>
  <si>
    <t>https://www.franchisetimes.com/top-400-2024/292-childrens-lighthouse/article_a2a8dc30-566a-11ef-9ab8-c35ca718f4c0.html</t>
  </si>
  <si>
    <t>https://www.google.com/search?q=Teriyaki%20Madness%20franchise%20times%20site%3Afranchisetimes.com%2Ftop-400-2024</t>
  </si>
  <si>
    <t>https://www.franchisetimes.com/top-400-2024/293-teriyaki-madness/article_c48020a2-566a-11ef-a585-9b444f100e94.html</t>
  </si>
  <si>
    <t>https://www.google.com/search?q=SpeeDee%20Oil%20Change%20%26%20Auto%20Service%20franchise%20times%20site%3Afranchisetimes.com%2Ftop-400-2024</t>
  </si>
  <si>
    <t>https://www.franchisetimes.com/top-400-2024/294-speedee-oil-change-tune-up/article_8e7d9b42-566a-11ef-bf7d-8b203ac5d869.html</t>
  </si>
  <si>
    <t>https://www.google.com/search?q=The%20Human%20Bean%20franchise%20times%20site%3Afranchisetimes.com%2Ftop-400-2024</t>
  </si>
  <si>
    <t>https://www.franchisetimes.com/top-400-2024/295-the-human-bean/article_5976f542-566a-11ef-8be0-c35c2b7449b1.html</t>
  </si>
  <si>
    <t>https://www.google.com/search?q=Fish%20Window%20Cleaning%20franchise%20times%20site%3Afranchisetimes.com%2Ftop-400-2024</t>
  </si>
  <si>
    <t>https://www.franchisetimes.com/top-400-2024/296-fish-window-cleaning/article_9d5a0bdc-566a-11ef-9aa6-e3bb2daaa558.html</t>
  </si>
  <si>
    <t>https://www.google.com/search?q=Tide%20Dry%20Cleaners%20franchise%20times%20site%3Afranchisetimes.com%2Ftop-400-2024</t>
  </si>
  <si>
    <t>https://www.franchisetimes.com/top-400-2024/297-tide-dry-cleaners/article_72c892a0-5668-11ef-9156-1b292cb82075.html</t>
  </si>
  <si>
    <t>https://www.google.com/search?q=Five%20Star%20Painting%20franchise%20times%20site%3Afranchisetimes.com%2Ftop-400-2024</t>
  </si>
  <si>
    <t>https://www.franchisetimes.com/top-400-2024/298-five-star-painting/article_e391d7f2-5669-11ef-b9c2-f7ab291df61a.html</t>
  </si>
  <si>
    <t>https://www.google.com/search?q=Capriotti%E2%80%99s%20franchise%20times%20site%3Afranchisetimes.com%2Ftop-400-2024</t>
  </si>
  <si>
    <t>https://www.franchisetimes.com/top-400-2024/299-capriotti-s/article_7eaf06ba-566a-11ef-84d9-db12769d17f4.html</t>
  </si>
  <si>
    <t>https://www.google.com/search?q=Property%20Management%20Inc.%20franchise%20times%20site%3Afranchisetimes.com%2Ftop-400-2024</t>
  </si>
  <si>
    <t>https://www.franchisetimes.com/top-400-2024/300-property-management/article_c59fca7a-5668-11ef-a67c-1b134e8b2250.html</t>
  </si>
  <si>
    <t>https://www.google.com/search?q=CMIT%20Solutions%20franchise%20times%20site%3Afranchisetimes.com%2Ftop-400-2024</t>
  </si>
  <si>
    <t>https://www.franchisetimes.com/top-400-2024/301-cmit-solutions/article_bf96a9da-566a-11ef-8f83-63c021c268ad.html</t>
  </si>
  <si>
    <t>https://www.google.com/search?q=The%20Grounds%20Guys%20franchise%20times%20site%3Afranchisetimes.com%2Ftop-400-2024</t>
  </si>
  <si>
    <t>https://www.franchisetimes.com/top-400-2024/302-the-grounds-guys/article_b3738736-566a-11ef-8ef1-17fd555ed761.html</t>
  </si>
  <si>
    <t>https://www.google.com/search?q=Brightway%20Insurance%20franchise%20times%20site%3Afranchisetimes.com%2Ftop-400-2024</t>
  </si>
  <si>
    <t>https://www.franchisetimes.com/top-400-2024/303-brightway-insurance/article_d3f2daa8-5669-11ef-95fe-cfc78d66b6f0.html</t>
  </si>
  <si>
    <t>https://www.google.com/search?q=Mr.%20Gatti%E2%80%99s%20franchise%20times%20site%3Afranchisetimes.com%2Ftop-400-2024</t>
  </si>
  <si>
    <t>https://www.franchisetimes.com/top-400-2024/304-mr-gattis/article_c98c9d96-566a-11ef-9a9c-bb1b29992bb1.html</t>
  </si>
  <si>
    <t>https://www.google.com/search?q=Cheba%20Hut%20Toasted%20Subs%20franchise%20times%20site%3Afranchisetimes.com%2Ftop-400-2024</t>
  </si>
  <si>
    <t>https://www.franchisetimes.com/top-400-2024/305-cheba-hut-toasted-subs/article_95596f08-566b-11ef-a537-3f7fd23861f4.html</t>
  </si>
  <si>
    <t>https://www.google.com/search?q=MY%20SALON%20Suite%20franchise%20times%20site%3Afranchisetimes.com%2Ftop-400-2024</t>
  </si>
  <si>
    <t>https://www.franchisetimes.com/top-400-2024/306-my-salon-suite/article_5fc90484-566b-11ef-8409-7fc7fbf98ea5.html</t>
  </si>
  <si>
    <t>https://www.google.com/search?q=Nekter%20Juice%20Bar%20franchise%20times%20site%3Afranchisetimes.com%2Ftop-400-2024</t>
  </si>
  <si>
    <t>https://www.franchisetimes.com/top-400-2024/307-nekter-juice-bar/article_74d4ae10-566a-11ef-b9eb-b38758757d9f.html</t>
  </si>
  <si>
    <t>https://www.google.com/search?q=Massage%20Heights%20franchise%20times%20site%3Afranchisetimes.com%2Ftop-400-2024</t>
  </si>
  <si>
    <t>https://www.franchisetimes.com/top-400-2024/308-massage-heights/article_6fca3624-566a-11ef-ab4e-5f60e0ccf799.html</t>
  </si>
  <si>
    <t>https://www.google.com/search?q=Hawaiian%20Bros%20Island%20Grill%20franchise%20times%20site%3Afranchisetimes.com%2Ftop-400-2024</t>
  </si>
  <si>
    <t>https://www.franchisetimes.com/top-400-2024/309-hawaiian-bros-island-grill/article_8466d042-566a-11ef-8b7d-0f5fba16692c.html</t>
  </si>
  <si>
    <t>https://www.google.com/search?q=Mosquito%20Squad%20franchise%20times%20site%3Afranchisetimes.com%2Ftop-400-2024</t>
  </si>
  <si>
    <t>https://www.google.com/search?q=Wings%20Etc.%20franchise%20times%20site%3Afranchisetimes.com%2Ftop-400-2024</t>
  </si>
  <si>
    <t>https://www.franchisetimes.com/top-400-2024/311-wings-etc/article_ce97bc8a-566a-11ef-be24-a74771e18ea4.html</t>
  </si>
  <si>
    <t>https://www.google.com/search?q=Salata%20franchise%20times%20site%3Afranchisetimes.com%2Ftop-400-2024</t>
  </si>
  <si>
    <t>https://www.franchisetimes.com/top-400-2024/312-salata/article_79dcf674-566a-11ef-854a-fba7fc08cf6f.html</t>
  </si>
  <si>
    <t>https://www.google.com/search?q=Strickland%20Brothers%20Oil%20Change%20franchise%20times%20site%3Afranchisetimes.com%2Ftop-400-2024</t>
  </si>
  <si>
    <t>https://www.franchisetimes.com/top-400-2024/313-strickland-brothers-oil-change/article_ba006f06-566a-11ef-bfbd-b302ecc33dd6.html</t>
  </si>
  <si>
    <t>https://www.google.com/search?q=Pizza%20Inn%20franchise%20times%20site%3Afranchisetimes.com%2Ftop-400-2024</t>
  </si>
  <si>
    <t>https://www.franchisetimes.com/top-400-2024/314-pizza-inn/article_ea77a24e-566a-11ef-a6a8-9f8435ef1413.html</t>
  </si>
  <si>
    <t>https://www.google.com/search?q=Drybar%20franchise%20times%20site%3Afranchisetimes.com%2Ftop-400-2024</t>
  </si>
  <si>
    <t>https://www.franchisetimes.com/top-400-2024/315-drybar/article_47ec38a4-566b-11ef-95c4-132a87281c96.html</t>
  </si>
  <si>
    <t>https://www.google.com/search?q=Kitchen%20Tune-Up%20franchise%20times%20site%3Afranchisetimes.com%2Ftop-400-2024</t>
  </si>
  <si>
    <t>https://www.franchisetimes.com/top-400-2024/316-kitchen-tune-up/article_effa958c-566a-11ef-ad8a-abbf1c694f65.html</t>
  </si>
  <si>
    <t>https://www.google.com/search?q=Stretch%20Zone%20franchise%20times%20site%3Afranchisetimes.com%2Ftop-400-2024</t>
  </si>
  <si>
    <t>https://www.franchisetimes.com/top-400-2024/317-stretch-zone/article_06439360-566c-11ef-868a-2385d5a73c70.html</t>
  </si>
  <si>
    <t>https://www.google.com/search?q=Woof%20Gang%20Bakery%20franchise%20times%20site%3Afranchisetimes.com%2Ftop-400-2024</t>
  </si>
  <si>
    <t>https://www.franchisetimes.com/top-400-2024/318-woof-gang-bakery/article_7b140e14-566b-11ef-846c-a78691f566c9.html</t>
  </si>
  <si>
    <t>https://www.google.com/search?q=Fully%20Promoted%20franchise%20times%20site%3Afranchisetimes.com%2Ftop-400-2024</t>
  </si>
  <si>
    <t>https://www.franchisetimes.com/top-400-2024/319-fully-promoted/article_807461d8-566b-11ef-8a17-6f753e0a475d.html</t>
  </si>
  <si>
    <t>https://www.google.com/search?q=Handel%E2%80%99s%20Ice%20Cream%20franchise%20times%20site%3Afranchisetimes.com%2Ftop-400-2024</t>
  </si>
  <si>
    <t>https://www.franchisetimes.com/top-400-2024/320-handels-ice-cream/article_119ef0ba-566c-11ef-bff8-cb833656245d.html</t>
  </si>
  <si>
    <t>https://www.google.com/search?q=SpeedPro%20franchise%20times%20site%3Afranchisetimes.com%2Ftop-400-2024</t>
  </si>
  <si>
    <t>https://www.franchisetimes.com/top-400-2024/321-speedpro/article_704adee0-566b-11ef-b331-4bfd12fb874a.html</t>
  </si>
  <si>
    <t>https://www.google.com/search?q=Shakey%E2%80%99s%20Pizza%20Parlor%20franchise%20times%20site%3Afranchisetimes.com%2Ftop-400-2024</t>
  </si>
  <si>
    <t>https://www.franchisetimes.com/top-400-2024/322-shakey-s-pizza-parlor/article_7591e060-566b-11ef-b983-c78bd55e4084.html</t>
  </si>
  <si>
    <t>https://www.google.com/search?q=FRSTeam%20franchise%20times%20site%3Afranchisetimes.com%2Ftop-400-2024</t>
  </si>
  <si>
    <t>https://www.franchisetimes.com/top-400-2024/323-frsteam/article_def47014-566a-11ef-96a9-a3532ded681a.html</t>
  </si>
  <si>
    <t>https://www.google.com/search?q=America%E2%80%99s%20Swimming%20Pool%20Company%20franchise%20times%20site%3Afranchisetimes.com%2Ftop-400-2024</t>
  </si>
  <si>
    <t>https://www.franchisetimes.com/top-400-2024/324-americas-swimming-pool-company/article_4ce85130-566b-11ef-8d94-9326432702b0.html</t>
  </si>
  <si>
    <t>https://www.google.com/search?q=Stroll%20franchise%20times%20site%3Afranchisetimes.com%2Ftop-400-2024</t>
  </si>
  <si>
    <t>https://www.franchisetimes.com/top-400-2024/325-stroll/article_8b2e9f30-566b-11ef-93ae-4f37b073290b.html</t>
  </si>
  <si>
    <t>https://www.google.com/search?q=Which%20Wich%20franchise%20times%20site%3Afranchisetimes.com%2Ftop-400-2024</t>
  </si>
  <si>
    <t>https://www.franchisetimes.com/top-400-2024/326-which-wich/article_2da3761a-566b-11ef-99ef-67a1648758d4.html</t>
  </si>
  <si>
    <t>https://www.google.com/search?q=Marble%20Slab%20Creamery%20franchise%20times%20site%3Afranchisetimes.com%2Ftop-400-2024</t>
  </si>
  <si>
    <t>https://www.franchisetimes.com/top-400-2024/327-marble-slab-creamery/article_d4587e52-566a-11ef-a1ce-73aeb252329c.html</t>
  </si>
  <si>
    <t>https://www.google.com/search?q=Soccer%20Shots%20franchise%20times%20site%3Afranchisetimes.com%2Ftop-400-2024</t>
  </si>
  <si>
    <t>https://www.franchisetimes.com/top-400-2024/328-soccer-shots/article_39ebe452-566b-11ef-974b-5b962b39928e.html</t>
  </si>
  <si>
    <t>https://www.google.com/search?q=Junk%20King%20franchise%20times%20site%3Afranchisetimes.com%2Ftop-400-2024</t>
  </si>
  <si>
    <t>https://www.franchisetimes.com/top-400-2024/329-junk-king/article_f59dc81a-566a-11ef-a402-d74faeeaf2cf.html</t>
  </si>
  <si>
    <t>https://www.google.com/search?q=Mighty%20Dog%20Roofing%20franchise%20times%20site%3Afranchisetimes.com%2Ftop-400-2024</t>
  </si>
  <si>
    <t>https://www.franchisetimes.com/top-400-2024/330-mighty-dog-roofing/article_53bc324c-566b-11ef-acf7-77e6c5817cf0.html</t>
  </si>
  <si>
    <t>https://www.google.com/search?q=Broken%20Yolk%20Caf%C3%A9%20franchise%20times%20site%3Afranchisetimes.com%2Ftop-400-2024</t>
  </si>
  <si>
    <t>https://www.franchisetimes.com/top-400-2024/331-broken-yolk-cafe/article_cce0d402-566b-11ef-a315-0f6ffcdd7704.html</t>
  </si>
  <si>
    <t>https://www.google.com/search?q=Dream%20Vacations%20franchise%20times%20site%3Afranchisetimes.com%2Ftop-400-2024</t>
  </si>
  <si>
    <t>https://www.franchisetimes.com/top-400-2024/332-dream-vacations/article_988aab28-566c-11ef-b2b6-ebba87c1e248.html</t>
  </si>
  <si>
    <t>https://www.google.com/search?q=Retrofiteness%20franchise%20times%20site%3Afranchisetimes.com%2Ftop-400-2024</t>
  </si>
  <si>
    <t>https://www.franchisetimes.com/top-400-2024/333-retro-fitness/article_a599d57e-566b-11ef-879e-7f8e20539186.html</t>
  </si>
  <si>
    <t>https://www.google.com/search?q=CycleBar%20franchise%20times%20site%3Afranchisetimes.com%2Ftop-400-2024</t>
  </si>
  <si>
    <t>https://www.franchisetimes.com/top-400-2024/334-cyclebar/article_ef47fbf6-566b-11ef-b64c-c73f94a44a1e.html</t>
  </si>
  <si>
    <t>https://www.google.com/search?q=Bubbakoo%E2%80%99s%20Burritos%20franchise%20times%20site%3Afranchisetimes.com%2Ftop-400-2024</t>
  </si>
  <si>
    <t>https://www.franchisetimes.com/top-400-2024/335-bubbakoo-s-burritos/article_3ef631ea-566c-11ef-a200-5b4936614714.html</t>
  </si>
  <si>
    <t>https://www.google.com/search?q=911%20Restoration%20franchise%20times%20site%3Afranchisetimes.com%2Ftop-400-2024</t>
  </si>
  <si>
    <t>https://www.franchisetimes.com/top-400-2024/336-911-restoration/article_b622bc30-566b-11ef-9546-637bd5fa88c3.html</t>
  </si>
  <si>
    <t>https://www.google.com/search?q=Miracle%20Method%20Surface%20Refinishing%20franchise%20times%20site%3Afranchisetimes.com%2Ftop-400-2024</t>
  </si>
  <si>
    <t>https://www.franchisetimes.com/top-400-2024/337-miracle-method-surface-refinishing/article_c71f1844-566b-11ef-95c2-4f36d8a57bd5.html</t>
  </si>
  <si>
    <t>https://www.google.com/search?q=Ace%20Handyman%20Services%20franchise%20times%20site%3Afranchisetimes.com%2Ftop-400-2024</t>
  </si>
  <si>
    <t>https://www.franchisetimes.com/top-400-2024/338-ace-handyman-services/article_387afb98-566c-11ef-a8ab-fb4713efbeea.html</t>
  </si>
  <si>
    <t>https://www.google.com/search?q=Workout%20Anytime%20franchise%20times%20site%3Afranchisetimes.com%2Ftop-400-2024</t>
  </si>
  <si>
    <t>https://www.franchisetimes.com/top-400-2024/339-workout-anytime/article_f66f528a-566b-11ef-b8ce-e7624c4e5b12.html</t>
  </si>
  <si>
    <t>https://www.google.com/search?q=Sterling%20Optical%20franchise%20times%20site%3Afranchisetimes.com%2Ftop-400-2024</t>
  </si>
  <si>
    <t>https://www.franchisetimes.com/top-400-2024/340-sterling-optical/article_ab2552d4-566b-11ef-986f-1762a7d1d99d.html</t>
  </si>
  <si>
    <t>https://www.google.com/search?q=Clothes%20Mentor%20franchise%20times%20site%3Afranchisetimes.com%2Ftop-400-2024</t>
  </si>
  <si>
    <t>https://www.franchisetimes.com/top-400-2024/341-clothes-mentor/article_c0d1b6c2-566b-11ef-ae5d-e3fdd65fe4ed.html</t>
  </si>
  <si>
    <t>https://www.google.com/search?q=Enviro-Master%20franchise%20times%20site%3Afranchisetimes.com%2Ftop-400-2024</t>
  </si>
  <si>
    <t>https://www.franchisetimes.com/top-400-2024/342-enviro-master/article_85a94e66-566b-11ef-9380-1752b5d560f1.html</t>
  </si>
  <si>
    <t>https://www.google.com/search?q=Primo%20Hoagies%20franchise%20times%20site%3Afranchisetimes.com%2Ftop-400-2024</t>
  </si>
  <si>
    <t>https://www.franchisetimes.com/top-400-2024/343-primo-hoagies/article_275cad02-566c-11ef-b8b5-278bfcf4692b.html</t>
  </si>
  <si>
    <t>https://www.google.com/search?q=Pizza%20Factory%20franchise%20times%20site%3Afranchisetimes.com%2Ftop-400-2024</t>
  </si>
  <si>
    <t>https://www.franchisetimes.com/top-400-2024/344-pizza-factory/article_0bd10dee-566c-11ef-9b42-4ff4d4d7ef03.html</t>
  </si>
  <si>
    <t>https://www.google.com/search?q=Tint%20World%20franchise%20times%20site%3Afranchisetimes.com%2Ftop-400-2024</t>
  </si>
  <si>
    <t>https://www.franchisetimes.com/top-400-2024/345-tint-world/article_87283f4e-566c-11ef-a7aa-4336f8673be3.html</t>
  </si>
  <si>
    <t>https://www.google.com/search?q=Storm%20Guard%20franchise%20times%20site%3Afranchisetimes.com%2Ftop-400-2024</t>
  </si>
  <si>
    <t>https://www.franchisetimes.com/top-400-2024/346-storm-guard-roofing-and-construction/article_4591d6d4-566d-11ef-9355-6f374b90e165.html</t>
  </si>
  <si>
    <t>https://www.google.com/search?q=Office%20Pride%20Commercial%20Cleaning%20franchise%20times%20site%3Afranchisetimes.com%2Ftop-400-2024</t>
  </si>
  <si>
    <t>https://www.franchisetimes.com/top-400-2024/347-office-pride-commercial-cleaning/article_171c9ec0-566c-11ef-8922-03f3b98192f1.html</t>
  </si>
  <si>
    <t>https://www.google.com/search?q=Archadeck%20Outdoor%20Living%20franchise%20times%20site%3Afranchisetimes.com%2Ftop-400-2024</t>
  </si>
  <si>
    <t>https://www.franchisetimes.com/top-400-2024/348-archadeck-outdoor-living/article_bbb37aae-566b-11ef-8936-1b7259abf1a9.html</t>
  </si>
  <si>
    <t>https://www.google.com/search?q=Brothers%20that%20Just%20do%20Gutters%20franchise%20times%20site%3Afranchisetimes.com%2Ftop-400-2024</t>
  </si>
  <si>
    <t>https://www.franchisetimes.com/top-400-2024/349-brothers-that-just-do-gutters/article_d8ec8c3c-566b-11ef-bb9b-c773c50e5807.html</t>
  </si>
  <si>
    <t>https://www.google.com/search?q=Cousins%20Subs%20franchise%20times%20site%3Afranchisetimes.com%2Ftop-400-2024</t>
  </si>
  <si>
    <t>https://www.franchisetimes.com/top-400-2024/350-cousins-subs/article_2c67d7d6-566c-11ef-9772-afb5528c3b5b.html</t>
  </si>
  <si>
    <t>https://www.google.com/search?q=Clean%20Eatz%20franchise%20times%20site%3Afranchisetimes.com%2Ftop-400-2024</t>
  </si>
  <si>
    <t>https://www.franchisetimes.com/top-400-2024/351-clean-eatz/article_51d634a4-566c-11ef-bdce-4734a619d412.html</t>
  </si>
  <si>
    <t>https://www.google.com/search?q=Transworld%20Business%20Advisors%20franchise%20times%20site%3Afranchisetimes.com%2Ftop-400-2024</t>
  </si>
  <si>
    <t>https://www.franchisetimes.com/top-400-2024/352-transworld-business-advisors/article_00705342-566c-11ef-bf17-ab34b57d42b4.html</t>
  </si>
  <si>
    <t>https://www.google.com/search?q=Rocky%20Mountain%20Chocolate%20Factory%20franchise%20times%20site%3Afranchisetimes.com%2Ftop-400-2024</t>
  </si>
  <si>
    <t>https://www.franchisetimes.com/top-400-2024/353-rocky-mountain-chocolate-factory/article_89aa5434-566a-11ef-bb04-f7363638db13.html</t>
  </si>
  <si>
    <t>https://www.google.com/search?q=Pizza%20Guys%20franchise%20times%20site%3Afranchisetimes.com%2Ftop-400-2024</t>
  </si>
  <si>
    <t>https://www.franchisetimes.com/top-400-2024/354-pizza-guys/article_fba5b14a-566b-11ef-bfeb-8768a4c9b83e.html</t>
  </si>
  <si>
    <t>https://www.google.com/search?q=Koala%20Insulation%20franchise%20times%20site%3Afranchisetimes.com%2Ftop-400-2024</t>
  </si>
  <si>
    <t>https://www.franchisetimes.com/top-400-2024/355-koala-insulation/article_fd9edd08-566d-11ef-b2c4-bbe1a2d96c00.html</t>
  </si>
  <si>
    <t>https://www.google.com/search?q=Celebree%20School%20franchise%20times%20site%3Afranchisetimes.com%2Ftop-400-2024</t>
  </si>
  <si>
    <t>https://www.franchisetimes.com/top-400-2024/356-celebree-school/article_5fef7aa4-566d-11ef-9f33-fb61e8c24c68.html</t>
  </si>
  <si>
    <t>https://www.google.com/search?q=Nick%20The%20Greek%20franchise%20times%20site%3Afranchisetimes.com%2Ftop-400-2024</t>
  </si>
  <si>
    <t>https://www.franchisetimes.com/top-400-2024/357-nick-the-greek/article_e9bce16a-566b-11ef-aaff-ab43cdaf7fb1.html</t>
  </si>
  <si>
    <t>https://www.google.com/search?q=Eggs%20Up%20Grill%20franchise%20times%20site%3Afranchisetimes.com%2Ftop-400-2024</t>
  </si>
  <si>
    <t>https://www.franchisetimes.com/top-400-2024/358-eggs-up-grill/article_2654ac7e-566d-11ef-b155-b306172832eb.html</t>
  </si>
  <si>
    <t>https://www.google.com/search?q=HTeaO%20franchise%20times%20site%3Afranchisetimes.com%2Ftop-400-2024</t>
  </si>
  <si>
    <t>https://www.franchisetimes.com/top-400-2024/359-hteao/article_47f05bf2-566e-11ef-ba16-07e42369b0a9.html</t>
  </si>
  <si>
    <t>https://www.google.com/search?q=Saladworks%20franchise%20times%20site%3Afranchisetimes.com%2Ftop-400-2024</t>
  </si>
  <si>
    <t>https://www.franchisetimes.com/top-400-2024/360-saladworks/article_220766ee-566c-11ef-8f78-7b043678abab.html</t>
  </si>
  <si>
    <t>https://www.google.com/search?q=1-800-Water%20Damage%20franchise%20times%20site%3Afranchisetimes.com%2Ftop-400-2024</t>
  </si>
  <si>
    <t>https://www.franchisetimes.com/top-400-2024/361-1-800-water-damage/article_c208c6d2-566d-11ef-b7ff-c3b7af5208f8.html</t>
  </si>
  <si>
    <t>https://www.google.com/search?q=Toppers%20Pizza%20franchise%20times%20site%3Afranchisetimes.com%2Ftop-400-2024</t>
  </si>
  <si>
    <t>https://www.franchisetimes.com/top-400-2024/362-toppers-pizza/article_e462e732-566b-11ef-8c8f-fb90ac678606.html</t>
  </si>
  <si>
    <t>https://www.google.com/search?q=Dog%20Haus%20franchise%20times%20site%3Afranchisetimes.com%2Ftop-400-2024</t>
  </si>
  <si>
    <t>https://www.franchisetimes.com/top-400-2024/363-dog-haus/article_ae773690-566c-11ef-9664-efcd7ec3172e.html</t>
  </si>
  <si>
    <t>https://www.google.com/search?q=Christmas%20D%C3%A9cor%20franchise%20times%20site%3Afranchisetimes.com%2Ftop-400-2024</t>
  </si>
  <si>
    <t>https://www.franchisetimes.com/top-400-2024/364-christmas-decor/article_580b1fd8-566c-11ef-8f75-579b74537372.html</t>
  </si>
  <si>
    <t>https://www.google.com/search?q=PJ%E2%80%99s%20Coffee%20of%20New%20Orleans%20franchise%20times%20site%3Afranchisetimes.com%2Ftop-400-2024</t>
  </si>
  <si>
    <t>https://www.franchisetimes.com/top-400-2024/365-pj-s-coffee-of-new-orleans/article_d3b29f0c-566d-11ef-89c5-0754b0af6046.html</t>
  </si>
  <si>
    <t>https://www.google.com/search?q=The%20Greene%20Turtle%20Sports%20Bar%20%26%20Grille%20franchise%20times%20site%3Afranchisetimes.com%2Ftop-400-2024</t>
  </si>
  <si>
    <t>https://www.franchisetimes.com/top-400-2024/366-the-greene-turtle-sports-bar/article_32c0310a-566c-11ef-9585-9ba06e803014.html</t>
  </si>
  <si>
    <t>https://www.google.com/search?q=BuildingStars%20franchise%20times%20site%3Afranchisetimes.com%2Ftop-400-2024</t>
  </si>
  <si>
    <t>https://www.franchisetimes.com/top-400-2024/367-buildingstars/article_a9c98198-566c-11ef-8abb-afa7e892cbe5.html</t>
  </si>
  <si>
    <t>https://www.google.com/search?q=Waxing%20The%20City%20franchise%20times%20site%3Afranchisetimes.com%2Ftop-400-2024</t>
  </si>
  <si>
    <t>https://www.franchisetimes.com/top-400-2024/368-waxing-the-city/article_4a8b3b90-566c-11ef-a1ea-a3c5b66e00e6.html</t>
  </si>
  <si>
    <t>https://www.google.com/search?q=PIP%20Marketing%20Signs%20Print%20franchise%20times%20site%3Afranchisetimes.com%2Ftop-400-2024</t>
  </si>
  <si>
    <t>https://www.franchisetimes.com/top-400-2024/369-pip-marketing-signs-print/article_1576220c-566d-11ef-9be7-bff15fd49255.html</t>
  </si>
  <si>
    <t>https://www.google.com/search?q=Hurricane%20Grill%20%26%20Wings%20franchise%20times%20site%3Afranchisetimes.com%2Ftop-400-2024</t>
  </si>
  <si>
    <t>https://www.franchisetimes.com/top-400-2024/370-hurricane-grill-wings/article_44674ea2-566c-11ef-aeb8-5f71b454f83c.html</t>
  </si>
  <si>
    <t>https://www.google.com/search?q=MOOYAH%20Burgers%2C%20Fries%20%26%20Shakes%20franchise%20times%20site%3Afranchisetimes.com%2Ftop-400-2024</t>
  </si>
  <si>
    <t>https://www.franchisetimes.com/top-400-2024/371-mooyah-burgers-fries-shakes/article_8c57a3ec-566c-11ef-8792-6799fb1eb47e.html</t>
  </si>
  <si>
    <t>https://www.google.com/search?q=100%25%20Chiropractic%20franchise%20times%20site%3Afranchisetimes.com%2Ftop-400-2024</t>
  </si>
  <si>
    <t>https://www.franchisetimes.com/top-400-2024/372-100-chiropractic/article_1abcdf44-566d-11ef-8da1-63ab04303f9e.html</t>
  </si>
  <si>
    <t>https://www.google.com/search?q=Port%20of%20Subs%20franchise%20times%20site%3Afranchisetimes.com%2Ftop-400-2024</t>
  </si>
  <si>
    <t>https://www.franchisetimes.com/top-400-2024/373-port-of-subs/article_b95a7838-566c-11ef-bf17-3b3ed91a32b0.html</t>
  </si>
  <si>
    <t>https://www.google.com/search?q=YogaSix%20franchise%20times%20site%3Afranchisetimes.com%2Ftop-400-2024</t>
  </si>
  <si>
    <t>https://www.franchisetimes.com/top-400-2024/374-yogasix/article_5714c46a-566e-11ef-b2de-5fe55fd7a610.html</t>
  </si>
  <si>
    <t>https://www.google.com/search?q=Bath%20Solutions%20franchise%20times%20site%3Afranchisetimes.com%2Ftop-400-2024</t>
  </si>
  <si>
    <t>https://www.franchisetimes.com/top-400-2024/375-five-star-bath-solutions/article_2e15571e-566e-11ef-a0c9-bb3f6716ecf0.html</t>
  </si>
  <si>
    <t>https://www.google.com/search?q=Gus%27s%20World%20Famous%20Fried%20Chicken%20franchise%20times%20site%3Afranchisetimes.com%2Ftop-400-2024</t>
  </si>
  <si>
    <t>https://www.franchisetimes.com/top-400-2024/376-guss-world-famous-fried-chicken/article_3b13e274-566d-11ef-b79d-372fd7e57a75.html</t>
  </si>
  <si>
    <t>https://www.google.com/search?q=Roy%20Rogers%20franchise%20times%20site%3Afranchisetimes.com%2Ftop-400-2024</t>
  </si>
  <si>
    <t>https://www.franchisetimes.com/top-400-2024/377-roy-rogers/article_a4e2259a-566c-11ef-8d90-ef2022733d1a.html</t>
  </si>
  <si>
    <t>https://www.google.com/search?q=Rodizio%20Grill%20franchise%20times%20site%3Afranchisetimes.com%2Ftop-400-2024</t>
  </si>
  <si>
    <t>https://www.franchisetimes.com/top-400-2024/378-rodizio-grill/article_3607e280-566d-11ef-8dcc-27c081977147.html</t>
  </si>
  <si>
    <t>https://www.google.com/search?q=British%20Swim%20School%20franchise%20times%20site%3Afranchisetimes.com%2Ftop-400-2024</t>
  </si>
  <si>
    <t>https://www.franchisetimes.com/top-400-2024/379-british-swim-school/article_42e939f8-566e-11ef-beb5-7fdb29ee4690.html</t>
  </si>
  <si>
    <t>https://www.google.com/search?q=Caring%20Transitions%20franchise%20times%20site%3Afranchisetimes.com%2Ftop-400-2024</t>
  </si>
  <si>
    <t>https://www.franchisetimes.com/top-400-2024/380-caring-transitions/article_4a1d9d82-566d-11ef-a3c5-b7ff5ebbc4fa.html</t>
  </si>
  <si>
    <t>https://www.google.com/search?q=Pretzelmaker%20franchise%20times%20site%3Afranchisetimes.com%2Ftop-400-2024</t>
  </si>
  <si>
    <t>https://www.franchisetimes.com/top-400-2024/381-pretzelmaker/article_09e53216-566d-11ef-88f5-c34c387e308f.html</t>
  </si>
  <si>
    <t>https://www.google.com/search?q=MassageLuXe%20franchise%20times%20site%3Afranchisetimes.com%2Ftop-400-2024</t>
  </si>
  <si>
    <t>https://www.franchisetimes.com/top-400-2024/382-massageluxe/article_6d998438-566d-11ef-9b5f-8787162d158b.html</t>
  </si>
  <si>
    <t>https://www.google.com/search?q=Iron%20Valley%20Real%20Estate%20franchise%20times%20site%3Afranchisetimes.com%2Ftop-400-2024</t>
  </si>
  <si>
    <t>https://www.franchisetimes.com/top-400-2024/383-iron-valley-real-estate/article_5ab36ba4-566d-11ef-a4b1-4f40245ebab5.html</t>
  </si>
  <si>
    <t>https://www.google.com/search?q=Maid%20Brigade%20franchise%20times%20site%3Afranchisetimes.com%2Ftop-400-2024</t>
  </si>
  <si>
    <t>https://www.franchisetimes.com/top-400-2024/384-maid-brigade/article_b37325a0-566c-11ef-a744-8f389dcd5c74.html</t>
  </si>
  <si>
    <t>https://www.google.com/search?q=Any%20Lab%20Test%20Now%20franchise%20times%20site%3Afranchisetimes.com%2Ftop-400-2024</t>
  </si>
  <si>
    <t>https://www.franchisetimes.com/top-400-2024/385-any-lab-test-now/article_d3496e9e-566b-11ef-afd3-478c298c8a26.html</t>
  </si>
  <si>
    <t>https://www.google.com/search?q=Rock%20N%20Roll%20Sushi%20franchise%20times%20site%3Afranchisetimes.com%2Ftop-400-2024</t>
  </si>
  <si>
    <t>https://www.franchisetimes.com/top-400-2024/386-rock-n-roll-sushi/article_87cfd3fc-566d-11ef-ad46-47e5f38c9085.html</t>
  </si>
  <si>
    <t>https://www.google.com/search?q=Duck%20Donuts%20franchise%20times%20site%3Afranchisetimes.com%2Ftop-400-2024</t>
  </si>
  <si>
    <t>https://www.franchisetimes.com/top-400-2024/387-duck-donuts/article_72cff752-566d-11ef-b037-1b82a2e6ba04.html</t>
  </si>
  <si>
    <t>https://www.google.com/search?q=The%20Lash%20Lounge%20franchise%20times%20site%3Afranchisetimes.com%2Ftop-400-2024</t>
  </si>
  <si>
    <t>https://www.franchisetimes.com/top-400-2024/388-the-lash-lounge/article_20751e6a-566d-11ef-8bee-b7c0da190cb7.html</t>
  </si>
  <si>
    <t>https://www.google.com/search?q=The%20Flying%20Biscuit%20Caf%C3%A9%20franchise%20times%20site%3Afranchisetimes.com%2Ftop-400-2024</t>
  </si>
  <si>
    <t>https://www.franchisetimes.com/top-400-2024/389-the-flying-biscuit-cafe/article_30f5b3c6-566d-11ef-bdaf-cbba15cad6cf.html</t>
  </si>
  <si>
    <t>https://www.google.com/search?q=ZIPS%20Cleaners%20franchise%20times%20site%3Afranchisetimes.com%2Ftop-400-2024</t>
  </si>
  <si>
    <t>https://www.google.com/search?q=Healthsource%20Chiropractic%20franchise%20times%20site%3Afranchisetimes.com%2Ftop-400-2024</t>
  </si>
  <si>
    <t>https://www.franchisetimes.com/top-400-2024/391-healthsource-chiropractic/article_2b8b92ac-566d-11ef-8439-e35ecdbf3a8c.html</t>
  </si>
  <si>
    <t>https://www.google.com/search?q=Ellie%20Mental%20Health%20franchise%20times%20site%3Afranchisetimes.com%2Ftop-400-2024</t>
  </si>
  <si>
    <t>https://www.franchisetimes.com/top-400-2024/392-ellie-mental-health/article_9d979360-58b0-11ef-a9c3-275d8345eb28.html</t>
  </si>
  <si>
    <t>https://www.google.com/search?q=Gotcha%20Covered%20franchise%20times%20site%3Afranchisetimes.com%2Ftop-400-2024</t>
  </si>
  <si>
    <t>https://www.franchisetimes.com/top-400-2024/393-gotcha-covered/article_c6fdb0e4-566d-11ef-9b49-b7572f77d66c.html</t>
  </si>
  <si>
    <t>https://www.google.com/search?q=UNITS%20Moving%20and%20Portable%20Storage%20franchise%20times%20site%3Afranchisetimes.com%2Ftop-400-2024</t>
  </si>
  <si>
    <t>https://www.franchisetimes.com/top-400-2024/394-units-moving-and-portable-storage/article_0ff0c814-566d-11ef-a9c3-1ff013bd2cf7.html</t>
  </si>
  <si>
    <t>https://www.google.com/search?q=HOODZ%20franchise%20times%20site%3Afranchisetimes.com%2Ftop-400-2024</t>
  </si>
  <si>
    <t>https://www.franchisetimes.com/top-400-2024/395-hoodz/article_0298ec2c-566e-11ef-b207-5b98f40ee73c.html</t>
  </si>
  <si>
    <t>https://www.google.com/search?q=Cousins%20Maine%20Lobster%20franchise%20times%20site%3Afranchisetimes.com%2Ftop-400-2024</t>
  </si>
  <si>
    <t>https://www.franchisetimes.com/top-400-2024/396-cousins-maine-lobster/article_3303729c-566e-11ef-99d2-77ea45c3cecd.html</t>
  </si>
  <si>
    <t>https://www.google.com/search?q=The%20Flying%20Locksmith%20franchise%20times%20site%3Afranchisetimes.com%2Ftop-400-2024</t>
  </si>
  <si>
    <t>https://www.franchisetimes.com/top-400-2024/397-flylock-security-solutions/article_0770a302-566e-11ef-9378-031af7e427e3.html</t>
  </si>
  <si>
    <t>https://www.google.com/search?q=Mr.%20Transmission%20franchise%20times%20site%3Afranchisetimes.com%2Ftop-400-2024</t>
  </si>
  <si>
    <t>https://www.franchisetimes.com/top-400-2024/398-mr-transmission/article_661cab5e-566d-11ef-959e-9bdc44f0e8a1.html</t>
  </si>
  <si>
    <t>https://www.google.com/search?q=The%20Junkluggers%20franchise%20times%20site%3Afranchisetimes.com%2Ftop-400-2024</t>
  </si>
  <si>
    <t>https://www.franchisetimes.com/top-400-2024/399-the-junkluggers/article_91fac24c-566d-11ef-93b0-c75253fea08c.html</t>
  </si>
  <si>
    <t>https://www.google.com/search?q=Baja%20Fresh%20franchise%20times%20site%3Afranchisetimes.com%2Ftop-400-2024</t>
  </si>
  <si>
    <t>https://www.franchisetimes.com/top-400-2024/400-baja-fresh/article_4f233922-566d-11ef-a275-a3a0ef4c1107.html</t>
  </si>
  <si>
    <t>1. McDonald’s</t>
  </si>
  <si>
    <t xml:space="preserve"> 9.6%</t>
  </si>
  <si>
    <t xml:space="preserve"> 3.8%</t>
  </si>
  <si>
    <t>2. 7-Eleven</t>
  </si>
  <si>
    <t xml:space="preserve"> 4.7%</t>
  </si>
  <si>
    <t xml:space="preserve"> -1.6%</t>
  </si>
  <si>
    <t>3. KFC</t>
  </si>
  <si>
    <t xml:space="preserve"> 8.8%</t>
  </si>
  <si>
    <t xml:space="preserve"> 7.7%</t>
  </si>
  <si>
    <t>4. Burger King</t>
  </si>
  <si>
    <t xml:space="preserve"> 6.0%</t>
  </si>
  <si>
    <t xml:space="preserve"> -2.0%</t>
  </si>
  <si>
    <t>5. Ace Hardware</t>
  </si>
  <si>
    <t xml:space="preserve"> 0.6%</t>
  </si>
  <si>
    <t xml:space="preserve"> 2.2%</t>
  </si>
  <si>
    <t>6. Chick-fil-A</t>
  </si>
  <si>
    <t xml:space="preserve"> 15.1%</t>
  </si>
  <si>
    <t xml:space="preserve"> 5.9%</t>
  </si>
  <si>
    <t>7. Subway</t>
  </si>
  <si>
    <t xml:space="preserve"> 7.3%</t>
  </si>
  <si>
    <t xml:space="preserve"> 1.5%</t>
  </si>
  <si>
    <t>8. Domino's</t>
  </si>
  <si>
    <t xml:space="preserve"> 4.2%</t>
  </si>
  <si>
    <t xml:space="preserve"> 3.6%</t>
  </si>
  <si>
    <t>9. Circle K</t>
  </si>
  <si>
    <t xml:space="preserve"> 5.2%</t>
  </si>
  <si>
    <t xml:space="preserve"> 12.8%</t>
  </si>
  <si>
    <t>10. Taco Bell</t>
  </si>
  <si>
    <t xml:space="preserve"> 8.6%</t>
  </si>
  <si>
    <t>11. Wendy’s</t>
  </si>
  <si>
    <t>12. Dunkin’</t>
  </si>
  <si>
    <t xml:space="preserve"> 7.5%</t>
  </si>
  <si>
    <t xml:space="preserve"> 3.2%</t>
  </si>
  <si>
    <t>14. RE/MAX</t>
  </si>
  <si>
    <t xml:space="preserve"> -18.2%</t>
  </si>
  <si>
    <t xml:space="preserve"> -1.7%</t>
  </si>
  <si>
    <t>15. Keller Williams Realty</t>
  </si>
  <si>
    <t xml:space="preserve"> -18.8%</t>
  </si>
  <si>
    <t xml:space="preserve"> 0.3%</t>
  </si>
  <si>
    <t>16. Tim Hortons</t>
  </si>
  <si>
    <t xml:space="preserve"> 9.5%</t>
  </si>
  <si>
    <t>17. Popeyes Louisiana Kitchen</t>
  </si>
  <si>
    <t xml:space="preserve"> 14.5%</t>
  </si>
  <si>
    <t xml:space="preserve"> 11.7%</t>
  </si>
  <si>
    <t>18. Dairy Queen</t>
  </si>
  <si>
    <t xml:space="preserve"> 10.9%</t>
  </si>
  <si>
    <t>19. Panera Bread</t>
  </si>
  <si>
    <t xml:space="preserve"> 3.7%</t>
  </si>
  <si>
    <t xml:space="preserve"> 2.6%</t>
  </si>
  <si>
    <t>20. Sonic Drive-In</t>
  </si>
  <si>
    <t xml:space="preserve"> -0.8%</t>
  </si>
  <si>
    <t>21. Papa Johns</t>
  </si>
  <si>
    <t xml:space="preserve"> 4.1%</t>
  </si>
  <si>
    <t xml:space="preserve"> -0.2%</t>
  </si>
  <si>
    <t>22. Arby’s</t>
  </si>
  <si>
    <t xml:space="preserve"> 3.5%</t>
  </si>
  <si>
    <t xml:space="preserve"> 0.7%</t>
  </si>
  <si>
    <t>23. Applebee’s</t>
  </si>
  <si>
    <t xml:space="preserve"> -2.1%</t>
  </si>
  <si>
    <t>24. SERVPRO</t>
  </si>
  <si>
    <t xml:space="preserve"> 24.9%</t>
  </si>
  <si>
    <t xml:space="preserve"> 4.4%</t>
  </si>
  <si>
    <t>25. Planet Fitness</t>
  </si>
  <si>
    <t xml:space="preserve"> 15.4%</t>
  </si>
  <si>
    <t xml:space="preserve"> 6.8%</t>
  </si>
  <si>
    <t>27. Jack In The Box</t>
  </si>
  <si>
    <t xml:space="preserve"> 0.2%</t>
  </si>
  <si>
    <t>28. Express Employment Professionals</t>
  </si>
  <si>
    <t xml:space="preserve"> -8.0%</t>
  </si>
  <si>
    <t>29. Buffalo Wild Wings</t>
  </si>
  <si>
    <t xml:space="preserve"> 1.2%</t>
  </si>
  <si>
    <t xml:space="preserve"> 1.3%</t>
  </si>
  <si>
    <t>30. The UPS Store</t>
  </si>
  <si>
    <t xml:space="preserve"> 2.0%</t>
  </si>
  <si>
    <t>31. Whataburger</t>
  </si>
  <si>
    <t xml:space="preserve"> 7.8%</t>
  </si>
  <si>
    <t>32. IHOP</t>
  </si>
  <si>
    <t xml:space="preserve"> 1.9%</t>
  </si>
  <si>
    <t>33. Wingstop</t>
  </si>
  <si>
    <t xml:space="preserve"> 27.1%</t>
  </si>
  <si>
    <t xml:space="preserve"> 13.0%</t>
  </si>
  <si>
    <t>34. Jersey Mike’s Subs</t>
  </si>
  <si>
    <t xml:space="preserve"> 24.7%</t>
  </si>
  <si>
    <t xml:space="preserve"> 11.9%</t>
  </si>
  <si>
    <t>35. Culver’s Butterburgers &amp; Frozen Custard</t>
  </si>
  <si>
    <t xml:space="preserve"> 16.0%</t>
  </si>
  <si>
    <t xml:space="preserve"> 5.8%</t>
  </si>
  <si>
    <t>36. Berkshire Hathaway HomeServices</t>
  </si>
  <si>
    <t xml:space="preserve"> -17.3%</t>
  </si>
  <si>
    <t>37. Five Guys</t>
  </si>
  <si>
    <t xml:space="preserve"> 5.6%</t>
  </si>
  <si>
    <t>38. Denny’s</t>
  </si>
  <si>
    <t xml:space="preserve"> -1.8%</t>
  </si>
  <si>
    <t>40. Valvoline Instant Oil Change</t>
  </si>
  <si>
    <t xml:space="preserve"> 16.7%</t>
  </si>
  <si>
    <t>42. Carl’s Jr.</t>
  </si>
  <si>
    <t xml:space="preserve"> 8.4%</t>
  </si>
  <si>
    <t>43. Jimmy John’s</t>
  </si>
  <si>
    <t xml:space="preserve"> 6.3%</t>
  </si>
  <si>
    <t>44. Zaxby’s</t>
  </si>
  <si>
    <t xml:space="preserve"> 5.0%</t>
  </si>
  <si>
    <t>45. Hardee’s</t>
  </si>
  <si>
    <t xml:space="preserve"> -1.9%</t>
  </si>
  <si>
    <t xml:space="preserve"> -2.6%</t>
  </si>
  <si>
    <t>46. Jiffy Lube</t>
  </si>
  <si>
    <t xml:space="preserve"> 6.2%</t>
  </si>
  <si>
    <t xml:space="preserve"> 1.4%</t>
  </si>
  <si>
    <t>48. Baskin Robbins</t>
  </si>
  <si>
    <t>49. Snap-on Tools</t>
  </si>
  <si>
    <t>50. Anytime Fitness</t>
  </si>
  <si>
    <t xml:space="preserve"> 4.8%</t>
  </si>
  <si>
    <t>51. Midas</t>
  </si>
  <si>
    <t xml:space="preserve"> 4.0%</t>
  </si>
  <si>
    <t xml:space="preserve"> -0.1%</t>
  </si>
  <si>
    <t>52. Pet Supplies Plus</t>
  </si>
  <si>
    <t xml:space="preserve"> 5.1%</t>
  </si>
  <si>
    <t>53. Bojangles’ Famous Chicken 'n Biscuits</t>
  </si>
  <si>
    <t xml:space="preserve"> 10.5%</t>
  </si>
  <si>
    <t xml:space="preserve"> 2.8%</t>
  </si>
  <si>
    <t>54. Great Clips</t>
  </si>
  <si>
    <t xml:space="preserve"> 9.3%</t>
  </si>
  <si>
    <t xml:space="preserve"> 0.0%</t>
  </si>
  <si>
    <t>56. ampm</t>
  </si>
  <si>
    <t>57. HomeVestors</t>
  </si>
  <si>
    <t xml:space="preserve"> -5.5%</t>
  </si>
  <si>
    <t xml:space="preserve"> -4.8%</t>
  </si>
  <si>
    <t>59. CARSTAR</t>
  </si>
  <si>
    <t xml:space="preserve"> 12.3%</t>
  </si>
  <si>
    <t xml:space="preserve"> 0.1%</t>
  </si>
  <si>
    <t>60. Red Robin</t>
  </si>
  <si>
    <t xml:space="preserve"> 2.3%</t>
  </si>
  <si>
    <t xml:space="preserve"> -1.0%</t>
  </si>
  <si>
    <t>61. Church’s Chicken</t>
  </si>
  <si>
    <t xml:space="preserve"> 12.5%</t>
  </si>
  <si>
    <t>62. Paul Davis Restoration</t>
  </si>
  <si>
    <t xml:space="preserve"> 21.5%</t>
  </si>
  <si>
    <t xml:space="preserve"> 7.6%</t>
  </si>
  <si>
    <t>63. The Goddard School</t>
  </si>
  <si>
    <t>64. Primrose Schools</t>
  </si>
  <si>
    <t xml:space="preserve"> 11.6%</t>
  </si>
  <si>
    <t xml:space="preserve"> 4.6%</t>
  </si>
  <si>
    <t>65. Big O Tires</t>
  </si>
  <si>
    <t xml:space="preserve"> 16.9%</t>
  </si>
  <si>
    <t>66. Tropical Smoothie Cafe</t>
  </si>
  <si>
    <t xml:space="preserve"> 16.5%</t>
  </si>
  <si>
    <t>67. Firehouse Subs</t>
  </si>
  <si>
    <t>68. Window World</t>
  </si>
  <si>
    <t xml:space="preserve"> -1.3%</t>
  </si>
  <si>
    <t>69. Take 5 Oil Change</t>
  </si>
  <si>
    <t xml:space="preserve"> 24.6%</t>
  </si>
  <si>
    <t xml:space="preserve"> 18.4%</t>
  </si>
  <si>
    <t>71. Qdoba Mexican Eats</t>
  </si>
  <si>
    <t xml:space="preserve"> 9.8%</t>
  </si>
  <si>
    <t xml:space="preserve"> 0.8%</t>
  </si>
  <si>
    <t>468. Ivy Kids Early Learning Center</t>
  </si>
  <si>
    <t xml:space="preserve"> 1.6%</t>
  </si>
  <si>
    <t xml:space="preserve"> -5.9%</t>
  </si>
  <si>
    <t>73. El Pollo Loco</t>
  </si>
  <si>
    <t xml:space="preserve"> 1.1%</t>
  </si>
  <si>
    <t xml:space="preserve"> 3.1%</t>
  </si>
  <si>
    <t>75. Tous les Jours</t>
  </si>
  <si>
    <t>76. Boston's Pizza</t>
  </si>
  <si>
    <t xml:space="preserve"> 10.7%</t>
  </si>
  <si>
    <t>77. Visiting Angels</t>
  </si>
  <si>
    <t xml:space="preserve"> 11.1%</t>
  </si>
  <si>
    <t>78. Del Taco</t>
  </si>
  <si>
    <t xml:space="preserve"> 1.8%</t>
  </si>
  <si>
    <t>79. Crunch Fitness</t>
  </si>
  <si>
    <t xml:space="preserve"> 23.3%</t>
  </si>
  <si>
    <t xml:space="preserve"> 16.8%</t>
  </si>
  <si>
    <t>80. European Wax Center</t>
  </si>
  <si>
    <t xml:space="preserve"> 11.3%</t>
  </si>
  <si>
    <t>81. Jani-King</t>
  </si>
  <si>
    <t>475. AdvantaClean</t>
  </si>
  <si>
    <t xml:space="preserve"> -13.3%</t>
  </si>
  <si>
    <t xml:space="preserve"> -28.9%</t>
  </si>
  <si>
    <t>87. Linc Service</t>
  </si>
  <si>
    <t xml:space="preserve"> -8.3%</t>
  </si>
  <si>
    <t>90. Vital Care Infusion</t>
  </si>
  <si>
    <t xml:space="preserve"> 64.2%</t>
  </si>
  <si>
    <t xml:space="preserve"> 15.2%</t>
  </si>
  <si>
    <t>91. Color Glo International</t>
  </si>
  <si>
    <t xml:space="preserve"> -7.8%</t>
  </si>
  <si>
    <t>95. Sport Clips</t>
  </si>
  <si>
    <t xml:space="preserve"> 6.9%</t>
  </si>
  <si>
    <t xml:space="preserve"> 0.4%</t>
  </si>
  <si>
    <t>97. Papa Murphy's</t>
  </si>
  <si>
    <t xml:space="preserve"> -3.6%</t>
  </si>
  <si>
    <t>98. Christian Brothers Automotive</t>
  </si>
  <si>
    <t xml:space="preserve"> 19.5%</t>
  </si>
  <si>
    <t xml:space="preserve"> 5.7%</t>
  </si>
  <si>
    <t>100. Epcon Communities</t>
  </si>
  <si>
    <t xml:space="preserve"> -1.1%</t>
  </si>
  <si>
    <t xml:space="preserve"> -15.8%</t>
  </si>
  <si>
    <t>102. Club Pilates</t>
  </si>
  <si>
    <t xml:space="preserve"> 40.0%</t>
  </si>
  <si>
    <t xml:space="preserve"> 20.6%</t>
  </si>
  <si>
    <t>106. City Wide Facility Solutions</t>
  </si>
  <si>
    <t xml:space="preserve"> 18.2%</t>
  </si>
  <si>
    <t>109. Unishippers</t>
  </si>
  <si>
    <t xml:space="preserve"> -10.4%</t>
  </si>
  <si>
    <t xml:space="preserve"> -2.5%</t>
  </si>
  <si>
    <t>110. BrightStar Care</t>
  </si>
  <si>
    <t>118. Miracle-Ear</t>
  </si>
  <si>
    <t>124. United Real Estate</t>
  </si>
  <si>
    <t xml:space="preserve"> -8.1%</t>
  </si>
  <si>
    <t xml:space="preserve"> 11.0%</t>
  </si>
  <si>
    <t>126. Kiddie Academy</t>
  </si>
  <si>
    <t xml:space="preserve"> 14.9%</t>
  </si>
  <si>
    <t>132. Precision Door Service</t>
  </si>
  <si>
    <t>137. Captain D’s</t>
  </si>
  <si>
    <t>138. Scooter’s Coffee</t>
  </si>
  <si>
    <t xml:space="preserve"> 41.4%</t>
  </si>
  <si>
    <t xml:space="preserve"> 35.1%</t>
  </si>
  <si>
    <t>140. Gong Cha</t>
  </si>
  <si>
    <t xml:space="preserve"> 20.1%</t>
  </si>
  <si>
    <t>141. Pinch A Penny</t>
  </si>
  <si>
    <t>272. Great American Cookies</t>
  </si>
  <si>
    <t xml:space="preserve"> 12.9%</t>
  </si>
  <si>
    <t xml:space="preserve"> 6.6%</t>
  </si>
  <si>
    <t>143. AAMCO Transmission</t>
  </si>
  <si>
    <t>146. 1-800-GOT-JUNK?</t>
  </si>
  <si>
    <t xml:space="preserve"> -0.6%</t>
  </si>
  <si>
    <t xml:space="preserve"> 2.9%</t>
  </si>
  <si>
    <t>147. Once Upon A Child</t>
  </si>
  <si>
    <t xml:space="preserve"> 8.3%</t>
  </si>
  <si>
    <t xml:space="preserve"> 2.5%</t>
  </si>
  <si>
    <t>148. Sky Zone</t>
  </si>
  <si>
    <t>149. Cinnabon</t>
  </si>
  <si>
    <t>150. The Joint Chiropractic</t>
  </si>
  <si>
    <t xml:space="preserve"> 12.1%</t>
  </si>
  <si>
    <t>151. Re-Bath</t>
  </si>
  <si>
    <t xml:space="preserve"> 9.7%</t>
  </si>
  <si>
    <t>152. Hungry Howie’s Pizza</t>
  </si>
  <si>
    <t xml:space="preserve"> -2.3%</t>
  </si>
  <si>
    <t xml:space="preserve"> -2.2%</t>
  </si>
  <si>
    <t>154. PuroClean</t>
  </si>
  <si>
    <t xml:space="preserve"> 44.4%</t>
  </si>
  <si>
    <t>155. Mr. Rooter</t>
  </si>
  <si>
    <t xml:space="preserve"> 2.1%</t>
  </si>
  <si>
    <t>157. Black Bear Diner</t>
  </si>
  <si>
    <t xml:space="preserve"> 6.7%</t>
  </si>
  <si>
    <t>158. Taco John’s</t>
  </si>
  <si>
    <t>161. One Hour Heating &amp; Air Conditioning</t>
  </si>
  <si>
    <t xml:space="preserve"> -10.9%</t>
  </si>
  <si>
    <t>162. 1-800-Radiator</t>
  </si>
  <si>
    <t xml:space="preserve"> -8.8%</t>
  </si>
  <si>
    <t>163. Round Table Pizza</t>
  </si>
  <si>
    <t>164. Chester's</t>
  </si>
  <si>
    <t xml:space="preserve"> -6.6%</t>
  </si>
  <si>
    <t>168. Slim Chickens</t>
  </si>
  <si>
    <t xml:space="preserve"> 7.4%</t>
  </si>
  <si>
    <t xml:space="preserve"> 33.1%</t>
  </si>
  <si>
    <t>171. Blaze Pizza</t>
  </si>
  <si>
    <t xml:space="preserve"> -1.2%</t>
  </si>
  <si>
    <t xml:space="preserve"> -7.0%</t>
  </si>
  <si>
    <t>172. Vanguard Cleaning Systems</t>
  </si>
  <si>
    <t xml:space="preserve"> -4.6%</t>
  </si>
  <si>
    <t>175. Cici's Pizza</t>
  </si>
  <si>
    <t xml:space="preserve"> -1.4%</t>
  </si>
  <si>
    <t>176. Pizza Ranch</t>
  </si>
  <si>
    <t xml:space="preserve"> 8.5%</t>
  </si>
  <si>
    <t xml:space="preserve"> 3.3%</t>
  </si>
  <si>
    <t>178. Weed Man</t>
  </si>
  <si>
    <t xml:space="preserve"> 14.0%</t>
  </si>
  <si>
    <t xml:space="preserve"> 7.9%</t>
  </si>
  <si>
    <t>180. AtWork Group</t>
  </si>
  <si>
    <t>182. Mountain Mike’s Pizza</t>
  </si>
  <si>
    <t xml:space="preserve"> 23.5%</t>
  </si>
  <si>
    <t>184. Rainbow International</t>
  </si>
  <si>
    <t xml:space="preserve"> 26.2%</t>
  </si>
  <si>
    <t>185. Walk-On's Sports Bistreaux</t>
  </si>
  <si>
    <t xml:space="preserve"> 12.7%</t>
  </si>
  <si>
    <t>186. RNR Tire Express</t>
  </si>
  <si>
    <t xml:space="preserve"> 19.3%</t>
  </si>
  <si>
    <t>188. Grease Monkey</t>
  </si>
  <si>
    <t xml:space="preserve"> 14.4%</t>
  </si>
  <si>
    <t xml:space="preserve"> 3.0%</t>
  </si>
  <si>
    <t>189. Goldfish Swim School</t>
  </si>
  <si>
    <t xml:space="preserve"> 20.9%</t>
  </si>
  <si>
    <t>190. The Original Pancake House</t>
  </si>
  <si>
    <t xml:space="preserve"> 17.5%</t>
  </si>
  <si>
    <t>191. InXpress</t>
  </si>
  <si>
    <t xml:space="preserve"> -9.1%</t>
  </si>
  <si>
    <t>192. The Cleaning Authority</t>
  </si>
  <si>
    <t xml:space="preserve"> 5.5%</t>
  </si>
  <si>
    <t>194. The Krystal Company</t>
  </si>
  <si>
    <t xml:space="preserve"> -3.2%</t>
  </si>
  <si>
    <t>195. Molly Maid</t>
  </si>
  <si>
    <t xml:space="preserve"> -3.5%</t>
  </si>
  <si>
    <t>196. Sola Salons</t>
  </si>
  <si>
    <t xml:space="preserve"> 9.2%</t>
  </si>
  <si>
    <t>197. Golden Chick</t>
  </si>
  <si>
    <t xml:space="preserve"> 8.7%</t>
  </si>
  <si>
    <t>198. Johnny Rockets</t>
  </si>
  <si>
    <t>199. Fazoli’s</t>
  </si>
  <si>
    <t>200. Biggby Coffee</t>
  </si>
  <si>
    <t xml:space="preserve"> 22.3%</t>
  </si>
  <si>
    <t xml:space="preserve"> 14.7%</t>
  </si>
  <si>
    <t>201. Wild Birds Unlimited</t>
  </si>
  <si>
    <t>202. Donatos Pizza</t>
  </si>
  <si>
    <t>203. Aire Serv</t>
  </si>
  <si>
    <t>204. PrideStaff</t>
  </si>
  <si>
    <t xml:space="preserve"> -16.2%</t>
  </si>
  <si>
    <t xml:space="preserve"> -6.0%</t>
  </si>
  <si>
    <t>205. Metal Supermarkets</t>
  </si>
  <si>
    <t>206. Pepper Lunch</t>
  </si>
  <si>
    <t>208. Penn Station East Coast Subs</t>
  </si>
  <si>
    <t>209. Wetzel's Pretzels</t>
  </si>
  <si>
    <t>210. College Hunks Hauling Junk</t>
  </si>
  <si>
    <t xml:space="preserve"> 2.4%</t>
  </si>
  <si>
    <t>211. Kona Ice</t>
  </si>
  <si>
    <t xml:space="preserve"> 17.8%</t>
  </si>
  <si>
    <t>212. Buddy's Home Furnishing</t>
  </si>
  <si>
    <t xml:space="preserve"> -0.3%</t>
  </si>
  <si>
    <t>213. Tommy's Express</t>
  </si>
  <si>
    <t xml:space="preserve"> 29.5%</t>
  </si>
  <si>
    <t xml:space="preserve"> 35.7%</t>
  </si>
  <si>
    <t>214. ComForCare Home Care</t>
  </si>
  <si>
    <t xml:space="preserve"> 8.0%</t>
  </si>
  <si>
    <t>215. Farmer Boys Hamburgers</t>
  </si>
  <si>
    <t>216. Home Helpers Home Care</t>
  </si>
  <si>
    <t xml:space="preserve"> 4.9%</t>
  </si>
  <si>
    <t>217. Real Property Management</t>
  </si>
  <si>
    <t xml:space="preserve"> 14.6%</t>
  </si>
  <si>
    <t>218. Benjamin Franklin Plumbing</t>
  </si>
  <si>
    <t>219. Homewatch CareGivers</t>
  </si>
  <si>
    <t xml:space="preserve"> 15.3%</t>
  </si>
  <si>
    <t>221. Glass Doctor</t>
  </si>
  <si>
    <t xml:space="preserve"> -4.5%</t>
  </si>
  <si>
    <t>222. Always Best Care</t>
  </si>
  <si>
    <t xml:space="preserve"> 8.2%</t>
  </si>
  <si>
    <t>223. Allegra Marketing Print Mail</t>
  </si>
  <si>
    <t xml:space="preserve"> -2.9%</t>
  </si>
  <si>
    <t xml:space="preserve"> -3.3%</t>
  </si>
  <si>
    <t>224. Yogi Bear’s Jellystone Park</t>
  </si>
  <si>
    <t>226. FirstLight Home Care</t>
  </si>
  <si>
    <t xml:space="preserve"> 23.1%</t>
  </si>
  <si>
    <t>227. Lee’s Famous Recipe Chicken</t>
  </si>
  <si>
    <t xml:space="preserve"> -3.1%</t>
  </si>
  <si>
    <t>228. Chem-Dry</t>
  </si>
  <si>
    <t>229. United Country</t>
  </si>
  <si>
    <t xml:space="preserve"> -8.7%</t>
  </si>
  <si>
    <t>230. Playa Bowls</t>
  </si>
  <si>
    <t xml:space="preserve"> 44.1%</t>
  </si>
  <si>
    <t xml:space="preserve"> 49.1%</t>
  </si>
  <si>
    <t>231. Beef O Brady's</t>
  </si>
  <si>
    <t>232. L&amp;L Hawaiian Barbecue</t>
  </si>
  <si>
    <t xml:space="preserve"> 10.6%</t>
  </si>
  <si>
    <t>233. Lawn Doctor</t>
  </si>
  <si>
    <t>234. Huddle House</t>
  </si>
  <si>
    <t xml:space="preserve"> -0.5%</t>
  </si>
  <si>
    <t>235. The Melting Pot</t>
  </si>
  <si>
    <t xml:space="preserve"> -3.7%</t>
  </si>
  <si>
    <t>241. Superior Fence &amp; Rail</t>
  </si>
  <si>
    <t xml:space="preserve"> 96.0%</t>
  </si>
  <si>
    <t xml:space="preserve"> 210.3%</t>
  </si>
  <si>
    <t>242. Image360</t>
  </si>
  <si>
    <t>243. CRDN</t>
  </si>
  <si>
    <t xml:space="preserve"> 30.6%</t>
  </si>
  <si>
    <t>244. School Of Rock</t>
  </si>
  <si>
    <t xml:space="preserve"> 19.2%</t>
  </si>
  <si>
    <t>245. Precision Tune Auto Care</t>
  </si>
  <si>
    <t xml:space="preserve"> 2.7%</t>
  </si>
  <si>
    <t>246. Mighty Auto Parts</t>
  </si>
  <si>
    <t xml:space="preserve"> -3.9%</t>
  </si>
  <si>
    <t>247. StretchLab</t>
  </si>
  <si>
    <t xml:space="preserve"> 100.0%</t>
  </si>
  <si>
    <t xml:space="preserve"> 53.1%</t>
  </si>
  <si>
    <t>248. Burn Boot Camp</t>
  </si>
  <si>
    <t xml:space="preserve"> 25.3%</t>
  </si>
  <si>
    <t>249. Yogen Fruz</t>
  </si>
  <si>
    <t xml:space="preserve"> 7.0%</t>
  </si>
  <si>
    <t xml:space="preserve"> 1.7%</t>
  </si>
  <si>
    <t>250. La Madeleine</t>
  </si>
  <si>
    <t xml:space="preserve"> 3.4%</t>
  </si>
  <si>
    <t>252. Dogtopia</t>
  </si>
  <si>
    <t>254. Andy's Frozen Custard</t>
  </si>
  <si>
    <t xml:space="preserve"> 30.7%</t>
  </si>
  <si>
    <t>255. Stratus Building Solutions</t>
  </si>
  <si>
    <t xml:space="preserve"> 17.9%</t>
  </si>
  <si>
    <t>257. Floor Coverings International</t>
  </si>
  <si>
    <t xml:space="preserve"> 17.1%</t>
  </si>
  <si>
    <t>258. TeamLogic IT</t>
  </si>
  <si>
    <t xml:space="preserve"> 16.4%</t>
  </si>
  <si>
    <t>260. Rita's Italian Ice</t>
  </si>
  <si>
    <t xml:space="preserve"> 15.5%</t>
  </si>
  <si>
    <t>261. LaRosa's Pizzeria</t>
  </si>
  <si>
    <t xml:space="preserve"> -1.5%</t>
  </si>
  <si>
    <t>262. Ziebart</t>
  </si>
  <si>
    <t xml:space="preserve"> -2.7%</t>
  </si>
  <si>
    <t>263. Mr. Electric</t>
  </si>
  <si>
    <t>264. Mr. Appliance</t>
  </si>
  <si>
    <t>265. Wings &amp; Rings</t>
  </si>
  <si>
    <t>266. Waba Grill</t>
  </si>
  <si>
    <t>267. Mister Sparky</t>
  </si>
  <si>
    <t xml:space="preserve"> 15.8%</t>
  </si>
  <si>
    <t>268. Mr. Handyman</t>
  </si>
  <si>
    <t>269. Taziki's Mediterranean Cafe</t>
  </si>
  <si>
    <t>270. Phenix Salon Suites</t>
  </si>
  <si>
    <t>271. Another Broken Egg Cafe</t>
  </si>
  <si>
    <t xml:space="preserve"> 9.0%</t>
  </si>
  <si>
    <t>273. Sir Speedy Print Signs Marketing</t>
  </si>
  <si>
    <t>274. Lightbridge Academy</t>
  </si>
  <si>
    <t xml:space="preserve"> 21.4%</t>
  </si>
  <si>
    <t>275. Amazing Lash Studio</t>
  </si>
  <si>
    <t xml:space="preserve"> -11.9%</t>
  </si>
  <si>
    <t xml:space="preserve"> -5.1%</t>
  </si>
  <si>
    <t>276. BURGERFI</t>
  </si>
  <si>
    <t xml:space="preserve"> -10.5%</t>
  </si>
  <si>
    <t>277. QC Kinetix</t>
  </si>
  <si>
    <t xml:space="preserve"> 56.3%</t>
  </si>
  <si>
    <t>278. Jinya Ramen Bar</t>
  </si>
  <si>
    <t xml:space="preserve"> 13.8%</t>
  </si>
  <si>
    <t xml:space="preserve"> 22.9%</t>
  </si>
  <si>
    <t>279. Assisting Hands Home Care</t>
  </si>
  <si>
    <t xml:space="preserve"> 24.2%</t>
  </si>
  <si>
    <t>280. Altitude Trampoline Park</t>
  </si>
  <si>
    <t>281. Fatburger</t>
  </si>
  <si>
    <t>282. Aqua-Tots Swim Schools</t>
  </si>
  <si>
    <t xml:space="preserve"> 8.1%</t>
  </si>
  <si>
    <t xml:space="preserve"> 11.5%</t>
  </si>
  <si>
    <t>283. Huntington Learning Center</t>
  </si>
  <si>
    <t>284. HobbyTown</t>
  </si>
  <si>
    <t xml:space="preserve"> -6.4%</t>
  </si>
  <si>
    <t xml:space="preserve"> -2.8%</t>
  </si>
  <si>
    <t>285. Mosquito Joe</t>
  </si>
  <si>
    <t xml:space="preserve"> 0.5%</t>
  </si>
  <si>
    <t>286. Ledo Pizza</t>
  </si>
  <si>
    <t xml:space="preserve"> 5.4%</t>
  </si>
  <si>
    <t>287. Ford's Garage</t>
  </si>
  <si>
    <t xml:space="preserve"> 23.7%</t>
  </si>
  <si>
    <t xml:space="preserve"> 20.0%</t>
  </si>
  <si>
    <t>289. Nathan’s Famous</t>
  </si>
  <si>
    <t xml:space="preserve"> 32.8%</t>
  </si>
  <si>
    <t xml:space="preserve"> 0.9%</t>
  </si>
  <si>
    <t>290. Dale Carnegie Training</t>
  </si>
  <si>
    <t xml:space="preserve"> -6.1%</t>
  </si>
  <si>
    <t>292. Children's Lighthouse</t>
  </si>
  <si>
    <t xml:space="preserve"> 14.3%</t>
  </si>
  <si>
    <t>293. Teriyaki Madness</t>
  </si>
  <si>
    <t xml:space="preserve"> 17.4%</t>
  </si>
  <si>
    <t>295. The Human Bean</t>
  </si>
  <si>
    <t>296. Fish Window Cleaning</t>
  </si>
  <si>
    <t xml:space="preserve"> 10.8%</t>
  </si>
  <si>
    <t>298. Five Star Painting</t>
  </si>
  <si>
    <t xml:space="preserve"> -11.3%</t>
  </si>
  <si>
    <t>299. Capriotti’s</t>
  </si>
  <si>
    <t>300. Property Management</t>
  </si>
  <si>
    <t xml:space="preserve"> 25.1%</t>
  </si>
  <si>
    <t>301. CMIT Solutions</t>
  </si>
  <si>
    <t>302. The Grounds Guys</t>
  </si>
  <si>
    <t>304. Mr. Gatti's</t>
  </si>
  <si>
    <t xml:space="preserve"> 10.0%</t>
  </si>
  <si>
    <t xml:space="preserve"> 13.2%</t>
  </si>
  <si>
    <t>307. Nekter Juice Bar</t>
  </si>
  <si>
    <t xml:space="preserve"> 5.3%</t>
  </si>
  <si>
    <t>309. Hawaiian Bros Island Grill</t>
  </si>
  <si>
    <t xml:space="preserve"> 29.7% </t>
  </si>
  <si>
    <t>402. Mosquito Authority</t>
  </si>
  <si>
    <t>313. Strickland Brothers Oil Change</t>
  </si>
  <si>
    <t xml:space="preserve"> 65.5%</t>
  </si>
  <si>
    <t xml:space="preserve"> 71.2%</t>
  </si>
  <si>
    <t>315. DryBar</t>
  </si>
  <si>
    <t>318. Woof Gang Bakery</t>
  </si>
  <si>
    <t xml:space="preserve"> 10.3%</t>
  </si>
  <si>
    <t>319. Fully Promoted</t>
  </si>
  <si>
    <t xml:space="preserve"> 11.2%</t>
  </si>
  <si>
    <t>320. Handel's Ice Cream</t>
  </si>
  <si>
    <t xml:space="preserve"> 28.8%</t>
  </si>
  <si>
    <t xml:space="preserve"> 31.9%</t>
  </si>
  <si>
    <t>321. SpeedPro</t>
  </si>
  <si>
    <t xml:space="preserve"> 4.5%</t>
  </si>
  <si>
    <t>322. Shakey’s Pizza Parlor</t>
  </si>
  <si>
    <t xml:space="preserve"> -5.6%</t>
  </si>
  <si>
    <t>324. America's Swimming Pool Company</t>
  </si>
  <si>
    <t xml:space="preserve"> 3.9%</t>
  </si>
  <si>
    <t>326. Which Wich</t>
  </si>
  <si>
    <t xml:space="preserve"> -14.8%</t>
  </si>
  <si>
    <t>327. Marble Slab Creamery</t>
  </si>
  <si>
    <t xml:space="preserve"> -7.3%</t>
  </si>
  <si>
    <t>328. Soccer Shots</t>
  </si>
  <si>
    <t xml:space="preserve"> 15.9%</t>
  </si>
  <si>
    <t xml:space="preserve"> 21.3%</t>
  </si>
  <si>
    <t>329. Junk King</t>
  </si>
  <si>
    <t xml:space="preserve"> -7.5%</t>
  </si>
  <si>
    <t>331. Broken Yolk Cafe</t>
  </si>
  <si>
    <t>334. CycleBar</t>
  </si>
  <si>
    <t xml:space="preserve"> 11.8%</t>
  </si>
  <si>
    <t>335. Bubbakoo’s Burritos</t>
  </si>
  <si>
    <t xml:space="preserve"> 18.8%</t>
  </si>
  <si>
    <t>337. Miracle Method Surface Refinishing</t>
  </si>
  <si>
    <t>338. Ace Handyman Services</t>
  </si>
  <si>
    <t xml:space="preserve"> 15.0%</t>
  </si>
  <si>
    <t>341. Clothes Mentor</t>
  </si>
  <si>
    <t xml:space="preserve"> -0.4%</t>
  </si>
  <si>
    <t>343. Primo Hoagies</t>
  </si>
  <si>
    <t xml:space="preserve"> 13.5%</t>
  </si>
  <si>
    <t>344. Pizza Factory</t>
  </si>
  <si>
    <t xml:space="preserve"> 11.4%</t>
  </si>
  <si>
    <t>345. Tint World</t>
  </si>
  <si>
    <t xml:space="preserve"> 19.8%</t>
  </si>
  <si>
    <t>346. Storm Guard Roofing and Construction</t>
  </si>
  <si>
    <t xml:space="preserve"> 30.9%</t>
  </si>
  <si>
    <t xml:space="preserve"> -7.9%</t>
  </si>
  <si>
    <t>347. Office Pride Commercial Cleaning</t>
  </si>
  <si>
    <t>348. Archadeck Outdoor Living</t>
  </si>
  <si>
    <t xml:space="preserve"> 19.2.%</t>
  </si>
  <si>
    <t>349. Brothers that Just do Gutters</t>
  </si>
  <si>
    <t xml:space="preserve"> 56.9%</t>
  </si>
  <si>
    <t xml:space="preserve"> 18.1%</t>
  </si>
  <si>
    <t>350. Cousins Subs</t>
  </si>
  <si>
    <t xml:space="preserve"> 6.4%</t>
  </si>
  <si>
    <t>351. Clean Eatz</t>
  </si>
  <si>
    <t xml:space="preserve"> 12.6%</t>
  </si>
  <si>
    <t>352. Transworld Business Advisors</t>
  </si>
  <si>
    <t xml:space="preserve"> 15.7%</t>
  </si>
  <si>
    <t>354. Pizza Guys</t>
  </si>
  <si>
    <t>355. Koala Insulation</t>
  </si>
  <si>
    <t xml:space="preserve"> 52.7%</t>
  </si>
  <si>
    <t>357. Nick the Greek</t>
  </si>
  <si>
    <t xml:space="preserve"> 36.1%</t>
  </si>
  <si>
    <t>358. Eggs Up Grill</t>
  </si>
  <si>
    <t xml:space="preserve"> 25.2%</t>
  </si>
  <si>
    <t xml:space="preserve"> 22.0%</t>
  </si>
  <si>
    <t>359. HTeaO</t>
  </si>
  <si>
    <t xml:space="preserve"> 54.7%</t>
  </si>
  <si>
    <t>361. 1-800-Water Damage</t>
  </si>
  <si>
    <t xml:space="preserve"> 37.1%</t>
  </si>
  <si>
    <t>362. Toppers Pizza</t>
  </si>
  <si>
    <t xml:space="preserve"> -6.5%</t>
  </si>
  <si>
    <t>363. Dog Haus</t>
  </si>
  <si>
    <t xml:space="preserve"> 13.7%</t>
  </si>
  <si>
    <t>364. Christmas Decor</t>
  </si>
  <si>
    <t>366. The Greene Turtle Sports Bar</t>
  </si>
  <si>
    <t>367. BuildingStars</t>
  </si>
  <si>
    <t>369. PIP Marketing Signs Print</t>
  </si>
  <si>
    <t>370. Hurricane Grill &amp; Wings</t>
  </si>
  <si>
    <t>371. MOOYAH Burgers, Fries &amp; Shakes</t>
  </si>
  <si>
    <t xml:space="preserve"> -5.7%</t>
  </si>
  <si>
    <t>374. YogaSix</t>
  </si>
  <si>
    <t xml:space="preserve"> 46.0%</t>
  </si>
  <si>
    <t>375. Five Star Bath Solutions</t>
  </si>
  <si>
    <t xml:space="preserve"> 36.5%</t>
  </si>
  <si>
    <t>376. Gus's World Famous Fried Chicken</t>
  </si>
  <si>
    <t>377. Roy Rogers</t>
  </si>
  <si>
    <t xml:space="preserve"> -4.9%</t>
  </si>
  <si>
    <t>378. Rodizio Grill</t>
  </si>
  <si>
    <t>380. Caring Transitions</t>
  </si>
  <si>
    <t xml:space="preserve"> 12.2%</t>
  </si>
  <si>
    <t>381. Pretzelmaker</t>
  </si>
  <si>
    <t>383. Iron Valley Real Estate</t>
  </si>
  <si>
    <t xml:space="preserve"> 13.4%</t>
  </si>
  <si>
    <t>384. Maid Brigade</t>
  </si>
  <si>
    <t>385. Any Lab Test Now</t>
  </si>
  <si>
    <t xml:space="preserve"> -23.6%</t>
  </si>
  <si>
    <t xml:space="preserve"> 6.5%</t>
  </si>
  <si>
    <t>387. Duck Donuts</t>
  </si>
  <si>
    <t xml:space="preserve"> 10.4%</t>
  </si>
  <si>
    <t xml:space="preserve"> 24.1%</t>
  </si>
  <si>
    <t>389. The Flying Biscuit Cafe</t>
  </si>
  <si>
    <t xml:space="preserve"> 46.8%</t>
  </si>
  <si>
    <t xml:space="preserve"> 30.8%</t>
  </si>
  <si>
    <t>391. Healthsource Chiropractic</t>
  </si>
  <si>
    <t>392. Ellie Mental Health</t>
  </si>
  <si>
    <t xml:space="preserve"> 133.2%</t>
  </si>
  <si>
    <t xml:space="preserve"> 274.5%</t>
  </si>
  <si>
    <t xml:space="preserve"> -5.8%</t>
  </si>
  <si>
    <t xml:space="preserve"> 27.9%</t>
  </si>
  <si>
    <t>395. HOODZ</t>
  </si>
  <si>
    <t xml:space="preserve"> 17.7%</t>
  </si>
  <si>
    <t>396. Cousins Maine Lobster</t>
  </si>
  <si>
    <t xml:space="preserve"> 19.0%</t>
  </si>
  <si>
    <t>397. Flylock Security Solutions</t>
  </si>
  <si>
    <t>398. Mr. Transmission</t>
  </si>
  <si>
    <t xml:space="preserve"> 1.0%</t>
  </si>
  <si>
    <t xml:space="preserve"> -4.3%</t>
  </si>
  <si>
    <t>399. The Junkluggers</t>
  </si>
  <si>
    <t>400. Baja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</si>
</sst>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d\.m"/>
    <numFmt numFmtId="167" formatCode="0.0000"/>
    <numFmt numFmtId="168" formatCode="0.000"/>
  </numFmts>
  <fonts count="2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ptos Narrow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Arial"/>
      <family val="2"/>
    </font>
    <font>
      <u/>
      <sz val="11"/>
      <color rgb="FF0000FF"/>
      <name val="Calibri"/>
      <family val="2"/>
    </font>
    <font>
      <sz val="11"/>
      <color theme="1"/>
      <name val="Aptos Narrow"/>
      <scheme val="minor"/>
    </font>
    <font>
      <b/>
      <sz val="11"/>
      <color rgb="FF000000"/>
      <name val="&quot;Aptos Narrow&quot;"/>
    </font>
    <font>
      <b/>
      <sz val="11"/>
      <color rgb="FFFF0000"/>
      <name val="&quot;Aptos Narrow&quot;"/>
    </font>
    <font>
      <b/>
      <sz val="11"/>
      <color theme="1"/>
      <name val="Calibri"/>
      <family val="2"/>
    </font>
    <font>
      <sz val="11"/>
      <color rgb="FF000000"/>
      <name val="Roboto"/>
    </font>
    <font>
      <u/>
      <sz val="11"/>
      <color rgb="FF0000FF"/>
      <name val="Aptos Narrow"/>
    </font>
    <font>
      <u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Aptos Narrow"/>
    </font>
    <font>
      <b/>
      <sz val="12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/>
    <xf numFmtId="0" fontId="1" fillId="6" borderId="1" xfId="0" applyFont="1" applyFill="1" applyBorder="1" applyAlignment="1">
      <alignment horizontal="center" wrapText="1"/>
    </xf>
    <xf numFmtId="0" fontId="2" fillId="7" borderId="1" xfId="0" applyFont="1" applyFill="1" applyBorder="1"/>
    <xf numFmtId="0" fontId="3" fillId="7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3" fillId="8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164" fontId="4" fillId="9" borderId="2" xfId="0" applyNumberFormat="1" applyFont="1" applyFill="1" applyBorder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49" fontId="2" fillId="0" borderId="2" xfId="0" applyNumberFormat="1" applyFont="1" applyBorder="1"/>
    <xf numFmtId="3" fontId="4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/>
    <xf numFmtId="0" fontId="5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9" fontId="2" fillId="0" borderId="2" xfId="0" applyNumberFormat="1" applyFont="1" applyBorder="1"/>
    <xf numFmtId="9" fontId="2" fillId="10" borderId="0" xfId="0" applyNumberFormat="1" applyFont="1" applyFill="1"/>
    <xf numFmtId="164" fontId="4" fillId="0" borderId="2" xfId="0" applyNumberFormat="1" applyFont="1" applyBorder="1" applyAlignment="1">
      <alignment horizontal="center" wrapText="1"/>
    </xf>
    <xf numFmtId="164" fontId="2" fillId="0" borderId="2" xfId="0" applyNumberFormat="1" applyFont="1" applyBorder="1"/>
    <xf numFmtId="0" fontId="6" fillId="0" borderId="0" xfId="0" applyFont="1"/>
    <xf numFmtId="165" fontId="2" fillId="0" borderId="2" xfId="0" applyNumberFormat="1" applyFont="1" applyBorder="1"/>
    <xf numFmtId="166" fontId="2" fillId="0" borderId="2" xfId="0" applyNumberFormat="1" applyFont="1" applyBorder="1"/>
    <xf numFmtId="0" fontId="4" fillId="2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horizontal="center" wrapText="1"/>
    </xf>
    <xf numFmtId="49" fontId="2" fillId="0" borderId="3" xfId="0" applyNumberFormat="1" applyFont="1" applyBorder="1"/>
    <xf numFmtId="0" fontId="2" fillId="10" borderId="0" xfId="0" applyFont="1" applyFill="1"/>
    <xf numFmtId="166" fontId="2" fillId="0" borderId="3" xfId="0" applyNumberFormat="1" applyFont="1" applyBorder="1"/>
    <xf numFmtId="0" fontId="4" fillId="9" borderId="3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horizontal="right" wrapText="1"/>
    </xf>
    <xf numFmtId="0" fontId="5" fillId="9" borderId="3" xfId="0" applyFont="1" applyFill="1" applyBorder="1" applyAlignment="1">
      <alignment horizontal="center" wrapText="1"/>
    </xf>
    <xf numFmtId="49" fontId="2" fillId="9" borderId="3" xfId="0" applyNumberFormat="1" applyFont="1" applyFill="1" applyBorder="1"/>
    <xf numFmtId="0" fontId="2" fillId="9" borderId="3" xfId="0" applyFont="1" applyFill="1" applyBorder="1"/>
    <xf numFmtId="9" fontId="2" fillId="9" borderId="3" xfId="0" applyNumberFormat="1" applyFont="1" applyFill="1" applyBorder="1"/>
    <xf numFmtId="0" fontId="7" fillId="9" borderId="0" xfId="0" applyFont="1" applyFill="1"/>
    <xf numFmtId="0" fontId="2" fillId="9" borderId="0" xfId="0" applyFont="1" applyFill="1"/>
    <xf numFmtId="167" fontId="4" fillId="0" borderId="3" xfId="0" applyNumberFormat="1" applyFont="1" applyBorder="1" applyAlignment="1">
      <alignment horizontal="right" wrapText="1"/>
    </xf>
    <xf numFmtId="9" fontId="2" fillId="0" borderId="3" xfId="0" applyNumberFormat="1" applyFont="1" applyBorder="1"/>
    <xf numFmtId="0" fontId="8" fillId="0" borderId="0" xfId="0" applyFont="1"/>
    <xf numFmtId="0" fontId="9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8" fontId="1" fillId="0" borderId="0" xfId="0" applyNumberFormat="1" applyFont="1"/>
    <xf numFmtId="0" fontId="9" fillId="10" borderId="0" xfId="0" applyFont="1" applyFill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8" fontId="4" fillId="0" borderId="4" xfId="0" applyNumberFormat="1" applyFont="1" applyBorder="1"/>
    <xf numFmtId="0" fontId="4" fillId="11" borderId="4" xfId="0" applyFont="1" applyFill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/>
    <xf numFmtId="168" fontId="5" fillId="0" borderId="4" xfId="0" applyNumberFormat="1" applyFont="1" applyBorder="1"/>
    <xf numFmtId="0" fontId="5" fillId="11" borderId="4" xfId="0" applyFont="1" applyFill="1" applyBorder="1"/>
    <xf numFmtId="0" fontId="5" fillId="0" borderId="4" xfId="0" applyFont="1" applyBorder="1" applyAlignment="1">
      <alignment wrapText="1"/>
    </xf>
    <xf numFmtId="0" fontId="4" fillId="0" borderId="4" xfId="0" applyFont="1" applyBorder="1"/>
    <xf numFmtId="0" fontId="5" fillId="12" borderId="4" xfId="0" applyFont="1" applyFill="1" applyBorder="1"/>
    <xf numFmtId="0" fontId="5" fillId="11" borderId="4" xfId="0" applyFont="1" applyFill="1" applyBorder="1" applyAlignment="1">
      <alignment wrapText="1"/>
    </xf>
    <xf numFmtId="168" fontId="9" fillId="0" borderId="0" xfId="0" applyNumberFormat="1" applyFont="1"/>
    <xf numFmtId="0" fontId="12" fillId="0" borderId="4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13" fillId="1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5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3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0" fillId="0" borderId="3" xfId="0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wrapText="1"/>
    </xf>
    <xf numFmtId="164" fontId="9" fillId="0" borderId="0" xfId="0" applyNumberFormat="1" applyFont="1"/>
    <xf numFmtId="166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hisetimes.com/top-400-2024/8-dominos/article_31b2e454-58b2-11ef-ba56-df462add9517.html?block_id=1855301" TargetMode="External"/><Relationship Id="rId3" Type="http://schemas.openxmlformats.org/officeDocument/2006/relationships/hyperlink" Target="https://www.franchisetimes.com/top-400-2024/3-kfc/article_64418334-566a-11ef-9b51-9b41faf894de.html?block_id=1855301" TargetMode="External"/><Relationship Id="rId7" Type="http://schemas.openxmlformats.org/officeDocument/2006/relationships/hyperlink" Target="https://www.franchisetimes.com/top-400-2024/7-subway/article_ddf85448-58b1-11ef-bc56-eb28f46f2a17.html?block_id=1855301" TargetMode="External"/><Relationship Id="rId2" Type="http://schemas.openxmlformats.org/officeDocument/2006/relationships/hyperlink" Target="https://www.franchisetimes.com/top-400-2024/2-7-eleven/article_f9199c4e-5665-11ef-9c03-97a80c626518.html?block_id=1855301" TargetMode="External"/><Relationship Id="rId1" Type="http://schemas.openxmlformats.org/officeDocument/2006/relationships/hyperlink" Target="https://www.franchisetimes.com/top-400-2024/1-mcdonald-s/article_14c11e4c-5655-11ef-a6d6-fbc5a1b08153.html?block_id=1855301" TargetMode="External"/><Relationship Id="rId6" Type="http://schemas.openxmlformats.org/officeDocument/2006/relationships/hyperlink" Target="https://www.franchisetimes.com/top-400-2024/6-chick-fil-a/article_8c8a2348-58b1-11ef-8b3b-575419b7d821.html?block_id=1855301" TargetMode="External"/><Relationship Id="rId5" Type="http://schemas.openxmlformats.org/officeDocument/2006/relationships/hyperlink" Target="https://www.franchisetimes.com/top-400-2024/5-ace-hardware/article_c43e81fe-58b0-11ef-ab9f-4ff1198d5729.html?block_id=1855301" TargetMode="External"/><Relationship Id="rId4" Type="http://schemas.openxmlformats.org/officeDocument/2006/relationships/hyperlink" Target="https://www.franchisetimes.com/top-400-2024/4-burger-king/article_7dc7491c-566d-11ef-bafe-fb84dc8479e0.html?block_id=1855301" TargetMode="External"/><Relationship Id="rId9" Type="http://schemas.openxmlformats.org/officeDocument/2006/relationships/hyperlink" Target="https://www.franchisetimes.com/top-400-2024/9-circle-k/article_8a1d26e0-58b2-11ef-8ddd-eb600afb8dff.html?block_id=1855301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anchisetimes.com/top-400-2024/92-realty-one-group/article_292f5682-58b2-11ef-94c5-17a8c6db0ed0.html" TargetMode="External"/><Relationship Id="rId299" Type="http://schemas.openxmlformats.org/officeDocument/2006/relationships/hyperlink" Target="https://www.franchisetimes.com/top-400-2024/277-qc-kinetix/article_648ef604-566b-11ef-b1fc-5bed0914ee3b.html" TargetMode="External"/><Relationship Id="rId21" Type="http://schemas.openxmlformats.org/officeDocument/2006/relationships/hyperlink" Target="https://www.franchisetimes.com/top-400-2024/11-wendy-s/article_12fa84ba-565d-11ef-ad0d-97408dc30b89.html" TargetMode="External"/><Relationship Id="rId63" Type="http://schemas.openxmlformats.org/officeDocument/2006/relationships/hyperlink" Target="https://www.google.com/search?q=Jimmy%20John%E2%80%99s%20franchise%20times%20site%3Afranchisetimes.com%2Ftop-400-2024" TargetMode="External"/><Relationship Id="rId159" Type="http://schemas.openxmlformats.org/officeDocument/2006/relationships/hyperlink" Target="https://www.franchisetimes.com/top-400-2024/133-einstein-bros-bagels/article_a8794dfe-5663-11ef-9a19-6765de89c3b6.html" TargetMode="External"/><Relationship Id="rId324" Type="http://schemas.openxmlformats.org/officeDocument/2006/relationships/hyperlink" Target="https://www.franchisetimes.com/top-400-2024/302-the-grounds-guys/article_b3738736-566a-11ef-8ef1-17fd555ed761.html" TargetMode="External"/><Relationship Id="rId366" Type="http://schemas.openxmlformats.org/officeDocument/2006/relationships/hyperlink" Target="https://www.franchisetimes.com/top-400-2024/345-tint-world/article_87283f4e-566c-11ef-a7aa-4336f8673be3.html" TargetMode="External"/><Relationship Id="rId170" Type="http://schemas.openxmlformats.org/officeDocument/2006/relationships/hyperlink" Target="https://www.franchisetimes.com/top-400-2024/145-jamba/article_a2ac077c-5663-11ef-8f9a-eb0e2da44a1e.html" TargetMode="External"/><Relationship Id="rId226" Type="http://schemas.openxmlformats.org/officeDocument/2006/relationships/hyperlink" Target="https://www.franchisetimes.com/top-400-2024/204-pridestaff/article_7793f17a-5664-11ef-ad93-8f8bc9878ad2.html" TargetMode="External"/><Relationship Id="rId268" Type="http://schemas.openxmlformats.org/officeDocument/2006/relationships/hyperlink" Target="https://www.franchisetimes.com/top-400-2024/246-mighty-auto-parts/article_49b30602-5668-11ef-a24a-774999ab5b1b.html" TargetMode="External"/><Relationship Id="rId32" Type="http://schemas.openxmlformats.org/officeDocument/2006/relationships/hyperlink" Target="https://www.google.com/search?q=Popeyes%20Louisiana%20Kitchen%20franchise%20times%20site%3Afranchisetimes.com%2Ftop-400-2024" TargetMode="External"/><Relationship Id="rId74" Type="http://schemas.openxmlformats.org/officeDocument/2006/relationships/hyperlink" Target="https://www.franchisetimes.com/top-400-2024/53-bojangles-famous-chicken-n-biscuits/article_77ca61ca-58b1-11ef-9f47-2f6d959c0807.html" TargetMode="External"/><Relationship Id="rId128" Type="http://schemas.openxmlformats.org/officeDocument/2006/relationships/hyperlink" Target="https://www.franchisetimes.com/top-400-2024/102-club-pilates/article_9b844266-5663-11ef-8437-d37950c485fb.html" TargetMode="External"/><Relationship Id="rId335" Type="http://schemas.openxmlformats.org/officeDocument/2006/relationships/hyperlink" Target="https://www.franchisetimes.com/top-400-2024/314-pizza-inn/article_ea77a24e-566a-11ef-a6a8-9f8435ef1413.html" TargetMode="External"/><Relationship Id="rId377" Type="http://schemas.openxmlformats.org/officeDocument/2006/relationships/hyperlink" Target="https://www.franchisetimes.com/top-400-2024/356-celebree-school/article_5fef7aa4-566d-11ef-9f33-fb61e8c24c68.html" TargetMode="External"/><Relationship Id="rId5" Type="http://schemas.openxmlformats.org/officeDocument/2006/relationships/hyperlink" Target="https://www.google.com/search?q=KFC%20franchise%20times%20site%3Afranchisetimes.com%2Ftop-400-2024" TargetMode="External"/><Relationship Id="rId181" Type="http://schemas.openxmlformats.org/officeDocument/2006/relationships/hyperlink" Target="https://www.franchisetimes.com/top-400-2024/158-taco-john-s/article_119e0090-5664-11ef-9a2e-bb4ed23886e7.html" TargetMode="External"/><Relationship Id="rId237" Type="http://schemas.openxmlformats.org/officeDocument/2006/relationships/hyperlink" Target="https://www.franchisetimes.com/top-400-2024/215-farmer-boys-hamburgers/article_d3fff272-5666-11ef-9334-27f199a33070.html" TargetMode="External"/><Relationship Id="rId402" Type="http://schemas.openxmlformats.org/officeDocument/2006/relationships/hyperlink" Target="https://www.franchisetimes.com/top-400-2024/381-pretzelmaker/article_09e53216-566d-11ef-88f5-c34c387e308f.html" TargetMode="External"/><Relationship Id="rId279" Type="http://schemas.openxmlformats.org/officeDocument/2006/relationships/hyperlink" Target="https://www.franchisetimes.com/top-400-2024/257-floor-coverings-international/article_79947fb8-5668-11ef-9e1f-3f18fd5a5068.html" TargetMode="External"/><Relationship Id="rId43" Type="http://schemas.openxmlformats.org/officeDocument/2006/relationships/hyperlink" Target="https://www.google.com/search?q=Planet%20Fitness%20franchise%20times%20site%3Afranchisetimes.com%2Ftop-400-2024" TargetMode="External"/><Relationship Id="rId139" Type="http://schemas.openxmlformats.org/officeDocument/2006/relationships/hyperlink" Target="https://www.franchisetimes.com/top-400-2024/113-honeybaked-ham/article_e4240f02-565d-11ef-9d64-b7da217fd8ec.html" TargetMode="External"/><Relationship Id="rId290" Type="http://schemas.openxmlformats.org/officeDocument/2006/relationships/hyperlink" Target="https://www.franchisetimes.com/top-400-2024/268-mr-handyman/article_b36f0636-5668-11ef-b363-638b05c9e6cd.html" TargetMode="External"/><Relationship Id="rId304" Type="http://schemas.openxmlformats.org/officeDocument/2006/relationships/hyperlink" Target="https://www.franchisetimes.com/top-400-2024/282-aqua-tots-swim-schools/article_3aa8ba6a-566a-11ef-9515-032a24f6636b.html" TargetMode="External"/><Relationship Id="rId346" Type="http://schemas.openxmlformats.org/officeDocument/2006/relationships/hyperlink" Target="https://www.franchisetimes.com/top-400-2024/325-stroll/article_8b2e9f30-566b-11ef-93ae-4f37b073290b.html" TargetMode="External"/><Relationship Id="rId388" Type="http://schemas.openxmlformats.org/officeDocument/2006/relationships/hyperlink" Target="https://www.franchisetimes.com/top-400-2024/367-buildingstars/article_a9c98198-566c-11ef-8abb-afa7e892cbe5.html" TargetMode="External"/><Relationship Id="rId85" Type="http://schemas.openxmlformats.org/officeDocument/2006/relationships/hyperlink" Target="https://www.franchisetimes.com/top-400-2024/63-the-goddard-school/article_e897cd84-58b1-11ef-9854-2731cfd7e36a.html" TargetMode="External"/><Relationship Id="rId150" Type="http://schemas.openxmlformats.org/officeDocument/2006/relationships/hyperlink" Target="https://www.franchisetimes.com/top-400-2024/124-united-real-estate/article_1b190a22-565d-11ef-a041-83d940f833de.html" TargetMode="External"/><Relationship Id="rId192" Type="http://schemas.openxmlformats.org/officeDocument/2006/relationships/hyperlink" Target="https://www.franchisetimes.com/top-400-2024/169-slumberland/article_2d7ace3e-565e-11ef-9867-c3fd2b5af670.html" TargetMode="External"/><Relationship Id="rId206" Type="http://schemas.openxmlformats.org/officeDocument/2006/relationships/hyperlink" Target="https://www.franchisetimes.com/top-400-2024/184-rainbow-international/article_6500a894-5666-11ef-aae5-2fa1e324a9f1.html" TargetMode="External"/><Relationship Id="rId413" Type="http://schemas.openxmlformats.org/officeDocument/2006/relationships/hyperlink" Target="https://www.franchisetimes.com/top-400-2024/392-ellie-mental-health/article_9d979360-58b0-11ef-a9c3-275d8345eb28.html" TargetMode="External"/><Relationship Id="rId248" Type="http://schemas.openxmlformats.org/officeDocument/2006/relationships/hyperlink" Target="https://www.franchisetimes.com/top-400-2024/226-firstlight-home-care/article_5579ba12-5668-11ef-bf7a-37fd90d1942b.html" TargetMode="External"/><Relationship Id="rId12" Type="http://schemas.openxmlformats.org/officeDocument/2006/relationships/hyperlink" Target="https://www.franchisetimes.com/top-400-2024/6-chick-fil-a/article_8c8a2348-58b1-11ef-8b3b-575419b7d821.html" TargetMode="External"/><Relationship Id="rId108" Type="http://schemas.openxmlformats.org/officeDocument/2006/relationships/hyperlink" Target="https://www.franchisetimes.com/top-400-2024/84-prosource-wholesale/article_39be0c14-58b2-11ef-b51e-a730e5949f17.html" TargetMode="External"/><Relationship Id="rId315" Type="http://schemas.openxmlformats.org/officeDocument/2006/relationships/hyperlink" Target="https://www.franchisetimes.com/top-400-2024/293-teriyaki-madness/article_c48020a2-566a-11ef-a585-9b444f100e94.html" TargetMode="External"/><Relationship Id="rId357" Type="http://schemas.openxmlformats.org/officeDocument/2006/relationships/hyperlink" Target="https://www.franchisetimes.com/top-400-2024/336-911-restoration/article_b622bc30-566b-11ef-9546-637bd5fa88c3.html" TargetMode="External"/><Relationship Id="rId54" Type="http://schemas.openxmlformats.org/officeDocument/2006/relationships/hyperlink" Target="https://www.franchisetimes.com/top-400-2024/34-jersey-mike-s-subs/article_408addd4-566d-11ef-8633-8f9b688b3f15.html" TargetMode="External"/><Relationship Id="rId96" Type="http://schemas.openxmlformats.org/officeDocument/2006/relationships/hyperlink" Target="https://www.franchisetimes.com/top-400-2024/74-mcalister-s-deli/article_4f80e7e2-58b2-11ef-adb9-272c51ef8453.html" TargetMode="External"/><Relationship Id="rId161" Type="http://schemas.openxmlformats.org/officeDocument/2006/relationships/hyperlink" Target="https://www.franchisetimes.com/top-400-2024/135-urban-air-adventure-parks/article_eb19e7d2-565d-11ef-8b62-878fb0075b59.html" TargetMode="External"/><Relationship Id="rId217" Type="http://schemas.openxmlformats.org/officeDocument/2006/relationships/hyperlink" Target="https://www.franchisetimes.com/top-400-2024/195-molly-maid/article_427f5a9a-5666-11ef-bbaf-7f40ae0f837f.html" TargetMode="External"/><Relationship Id="rId399" Type="http://schemas.openxmlformats.org/officeDocument/2006/relationships/hyperlink" Target="https://www.franchisetimes.com/top-400-2024/378-rodizio-grill/article_3607e280-566d-11ef-8dcc-27c081977147.html" TargetMode="External"/><Relationship Id="rId259" Type="http://schemas.openxmlformats.org/officeDocument/2006/relationships/hyperlink" Target="https://www.franchisetimes.com/top-400-2024/102-club-pilates/article_9b844266-5663-11ef-8437-d37950c485fb.html" TargetMode="External"/><Relationship Id="rId23" Type="http://schemas.openxmlformats.org/officeDocument/2006/relationships/hyperlink" Target="https://www.franchisetimes.com/top-400-2024/12-dunkin/article_053eadb4-565e-11ef-b256-ef62e54df900.html" TargetMode="External"/><Relationship Id="rId119" Type="http://schemas.openxmlformats.org/officeDocument/2006/relationships/hyperlink" Target="https://www.franchisetimes.com/top-400-2024/94-fastsigns/article_be896f40-565c-11ef-97fe-1fdf3e12e146.html" TargetMode="External"/><Relationship Id="rId270" Type="http://schemas.openxmlformats.org/officeDocument/2006/relationships/hyperlink" Target="https://www.franchisetimes.com/top-400-2024/248-burn-boot-camp/article_d34ac8d2-5668-11ef-8f66-23b6b605e860.html" TargetMode="External"/><Relationship Id="rId326" Type="http://schemas.openxmlformats.org/officeDocument/2006/relationships/hyperlink" Target="https://www.franchisetimes.com/top-400-2024/304-mr-gattis/article_c98c9d96-566a-11ef-9a9c-bb1b29992bb1.html" TargetMode="External"/><Relationship Id="rId65" Type="http://schemas.openxmlformats.org/officeDocument/2006/relationships/hyperlink" Target="https://www.franchisetimes.com/top-400-2024/44-zaxby-s/article_0e1156e2-566f-11ef-9d53-b3f69b05a14c.html" TargetMode="External"/><Relationship Id="rId130" Type="http://schemas.openxmlformats.org/officeDocument/2006/relationships/hyperlink" Target="https://www.franchisetimes.com/top-400-2024/104-cold-stone-creamery/article_3fb4f88c-565d-11ef-a6b5-a7ba863fb408.html" TargetMode="External"/><Relationship Id="rId368" Type="http://schemas.openxmlformats.org/officeDocument/2006/relationships/hyperlink" Target="https://www.franchisetimes.com/top-400-2024/347-office-pride-commercial-cleaning/article_171c9ec0-566c-11ef-8922-03f3b98192f1.html" TargetMode="External"/><Relationship Id="rId172" Type="http://schemas.openxmlformats.org/officeDocument/2006/relationships/hyperlink" Target="https://www.franchisetimes.com/top-400-2024/147-once-upon-a-child/article_da556d62-5663-11ef-aa2d-eb43fd23e0fa.html" TargetMode="External"/><Relationship Id="rId228" Type="http://schemas.openxmlformats.org/officeDocument/2006/relationships/hyperlink" Target="https://www.franchisetimes.com/top-400-2024/206-pepper-lunch/article_774b9dd8-5666-11ef-a21e-0fb1a3b9ccbe.html" TargetMode="External"/><Relationship Id="rId281" Type="http://schemas.openxmlformats.org/officeDocument/2006/relationships/hyperlink" Target="https://www.franchisetimes.com/top-400-2024/259-woodhouse-spa/article_97850060-5668-11ef-81bd-838a6bb0adff.html" TargetMode="External"/><Relationship Id="rId337" Type="http://schemas.openxmlformats.org/officeDocument/2006/relationships/hyperlink" Target="https://www.franchisetimes.com/top-400-2024/316-kitchen-tune-up/article_effa958c-566a-11ef-ad8a-abbf1c694f65.html" TargetMode="External"/><Relationship Id="rId34" Type="http://schemas.openxmlformats.org/officeDocument/2006/relationships/hyperlink" Target="https://www.google.com/search?q=Dairy%20Queen%20franchise%20times%20site%3Afranchisetimes.com%2Ftop-400-2024" TargetMode="External"/><Relationship Id="rId76" Type="http://schemas.openxmlformats.org/officeDocument/2006/relationships/hyperlink" Target="https://www.franchisetimes.com/top-400-2024/55-roto-rooter/article_7f7df486-58b1-11ef-bf09-cf84f52cce24.html" TargetMode="External"/><Relationship Id="rId141" Type="http://schemas.openxmlformats.org/officeDocument/2006/relationships/hyperlink" Target="https://www.franchisetimes.com/top-400-2024/115-meineke-car-care-centers/article_38fab86a-565d-11ef-a806-bb50f9711c8a.html" TargetMode="External"/><Relationship Id="rId379" Type="http://schemas.openxmlformats.org/officeDocument/2006/relationships/hyperlink" Target="https://www.franchisetimes.com/top-400-2024/358-eggs-up-grill/article_2654ac7e-566d-11ef-b155-b306172832eb.html" TargetMode="External"/><Relationship Id="rId7" Type="http://schemas.openxmlformats.org/officeDocument/2006/relationships/hyperlink" Target="https://www.google.com/search?q=Burger%20King%20franchise%20times%20site%3Afranchisetimes.com%2Ftop-400-2024" TargetMode="External"/><Relationship Id="rId183" Type="http://schemas.openxmlformats.org/officeDocument/2006/relationships/hyperlink" Target="https://www.franchisetimes.com/top-400-2024/160-signarama/article_39d56792-5664-11ef-bbf1-33f2dbd20ee0.html" TargetMode="External"/><Relationship Id="rId239" Type="http://schemas.openxmlformats.org/officeDocument/2006/relationships/hyperlink" Target="https://www.franchisetimes.com/top-400-2024/217-real-property-management/article_d8b6cb6e-5667-11ef-b0ea-671adf6b5fa5.html" TargetMode="External"/><Relationship Id="rId390" Type="http://schemas.openxmlformats.org/officeDocument/2006/relationships/hyperlink" Target="https://www.franchisetimes.com/top-400-2024/369-pip-marketing-signs-print/article_1576220c-566d-11ef-9be7-bff15fd49255.html" TargetMode="External"/><Relationship Id="rId404" Type="http://schemas.openxmlformats.org/officeDocument/2006/relationships/hyperlink" Target="https://www.franchisetimes.com/top-400-2024/383-iron-valley-real-estate/article_5ab36ba4-566d-11ef-a4b1-4f40245ebab5.html" TargetMode="External"/><Relationship Id="rId250" Type="http://schemas.openxmlformats.org/officeDocument/2006/relationships/hyperlink" Target="https://www.franchisetimes.com/top-400-2024/228-chem-dry/article_a2b9dd5e-5666-11ef-bc23-0b77c0b54fea.html" TargetMode="External"/><Relationship Id="rId292" Type="http://schemas.openxmlformats.org/officeDocument/2006/relationships/hyperlink" Target="https://www.franchisetimes.com/top-400-2024/270-phenix-salon-suites/article_c4576fe6-5669-11ef-8d69-4b68632dc74a.html" TargetMode="External"/><Relationship Id="rId306" Type="http://schemas.openxmlformats.org/officeDocument/2006/relationships/hyperlink" Target="https://www.franchisetimes.com/top-400-2024/284-hobbytown/article_b8c6ba92-5669-11ef-947f-976bef16c2c7.html" TargetMode="External"/><Relationship Id="rId45" Type="http://schemas.openxmlformats.org/officeDocument/2006/relationships/hyperlink" Target="https://www.franchisetimes.com/top-400-2024/26-chilis/article_67d6fca6-5668-11ef-9c7c-03e75a70ff0b.html" TargetMode="External"/><Relationship Id="rId87" Type="http://schemas.openxmlformats.org/officeDocument/2006/relationships/hyperlink" Target="https://www.franchisetimes.com/top-400-2024/65-big-o-tires/article_028d2ec8-58b2-11ef-982f-7f308e174e41.html" TargetMode="External"/><Relationship Id="rId110" Type="http://schemas.openxmlformats.org/officeDocument/2006/relationships/hyperlink" Target="https://www.franchisetimes.com/top-400-2024/87-linc-service/article_9f60edc0-58b2-11ef-be8c-6767e31fb490.html" TargetMode="External"/><Relationship Id="rId348" Type="http://schemas.openxmlformats.org/officeDocument/2006/relationships/hyperlink" Target="https://www.franchisetimes.com/top-400-2024/327-marble-slab-creamery/article_d4587e52-566a-11ef-a1ce-73aeb252329c.html" TargetMode="External"/><Relationship Id="rId152" Type="http://schemas.openxmlformats.org/officeDocument/2006/relationships/hyperlink" Target="https://www.franchisetimes.com/top-400-2024/126-kiddie-academy/article_c0968406-565e-11ef-a988-a388dbed2cb6.html" TargetMode="External"/><Relationship Id="rId194" Type="http://schemas.openxmlformats.org/officeDocument/2006/relationships/hyperlink" Target="https://www.franchisetimes.com/top-400-2024/171-blaze-pizza/article_40220786-5664-11ef-af1d-438ba81e4ce0.html" TargetMode="External"/><Relationship Id="rId208" Type="http://schemas.openxmlformats.org/officeDocument/2006/relationships/hyperlink" Target="https://www.franchisetimes.com/top-400-2024/186-rnr-tire-express/article_3d7130e6-5666-11ef-a229-4b2cd9bd492c.html" TargetMode="External"/><Relationship Id="rId415" Type="http://schemas.openxmlformats.org/officeDocument/2006/relationships/hyperlink" Target="https://www.franchisetimes.com/top-400-2024/394-units-moving-and-portable-storage/article_0ff0c814-566d-11ef-a9c3-1ff013bd2cf7.html" TargetMode="External"/><Relationship Id="rId261" Type="http://schemas.openxmlformats.org/officeDocument/2006/relationships/hyperlink" Target="https://www.franchisetimes.com/top-400-2024/239-elements-massage/article_1adce410-5668-11ef-82f5-4310b423b3a3.html" TargetMode="External"/><Relationship Id="rId14" Type="http://schemas.openxmlformats.org/officeDocument/2006/relationships/hyperlink" Target="https://www.franchisetimes.com/top-400-2024/7-subway/article_ddf85448-58b1-11ef-bc56-eb28f46f2a17.html" TargetMode="External"/><Relationship Id="rId56" Type="http://schemas.openxmlformats.org/officeDocument/2006/relationships/hyperlink" Target="https://www.franchisetimes.com/top-400-2024/36-berkshire-hathaway-homeservices/article_69d6e4a6-566a-11ef-8d99-377f493d0e18.html" TargetMode="External"/><Relationship Id="rId317" Type="http://schemas.openxmlformats.org/officeDocument/2006/relationships/hyperlink" Target="https://www.franchisetimes.com/top-400-2024/295-the-human-bean/article_5976f542-566a-11ef-8be0-c35c2b7449b1.html" TargetMode="External"/><Relationship Id="rId359" Type="http://schemas.openxmlformats.org/officeDocument/2006/relationships/hyperlink" Target="https://www.franchisetimes.com/top-400-2024/338-ace-handyman-services/article_387afb98-566c-11ef-a8ab-fb4713efbeea.html" TargetMode="External"/><Relationship Id="rId98" Type="http://schemas.openxmlformats.org/officeDocument/2006/relationships/hyperlink" Target="https://www.franchisetimes.com/top-400-2024/75-tous-les-jours/article_5f91c336-58b2-11ef-87c2-97edb66d97c5.html" TargetMode="External"/><Relationship Id="rId121" Type="http://schemas.openxmlformats.org/officeDocument/2006/relationships/hyperlink" Target="https://www.franchisetimes.com/top-400-2024/95-sport-clips/article_90ba90a0-565a-11ef-b16b-7f964ebe1cef.html" TargetMode="External"/><Relationship Id="rId163" Type="http://schemas.openxmlformats.org/officeDocument/2006/relationships/hyperlink" Target="https://www.franchisetimes.com/top-400-2024/137-captain-d-s/article_245e1f4a-565e-11ef-81e2-7373252f0a72.html" TargetMode="External"/><Relationship Id="rId219" Type="http://schemas.openxmlformats.org/officeDocument/2006/relationships/hyperlink" Target="https://www.franchisetimes.com/top-400-2024/197-golden-chick/article_599fc3ae-5666-11ef-bbaf-2b785502809a.html" TargetMode="External"/><Relationship Id="rId370" Type="http://schemas.openxmlformats.org/officeDocument/2006/relationships/hyperlink" Target="https://www.franchisetimes.com/top-400-2024/349-brothers-that-just-do-gutters/article_d8ec8c3c-566b-11ef-bb9b-c773c50e5807.html" TargetMode="External"/><Relationship Id="rId230" Type="http://schemas.openxmlformats.org/officeDocument/2006/relationships/hyperlink" Target="https://www.franchisetimes.com/top-400-2024/208-penn-station-east-coast-subs/article_7d1d5d78-5666-11ef-a216-6744974738bc.html" TargetMode="External"/><Relationship Id="rId25" Type="http://schemas.openxmlformats.org/officeDocument/2006/relationships/hyperlink" Target="https://www.franchisetimes.com/top-400-2024/13-pizza-hut/article_6610888e-565d-11ef-8579-ef23469cd95a.html" TargetMode="External"/><Relationship Id="rId67" Type="http://schemas.openxmlformats.org/officeDocument/2006/relationships/hyperlink" Target="https://www.franchisetimes.com/top-400-2024/46-jiffy-lube/article_cbea613e-58b0-11ef-a284-1bbc2dac3c22.html" TargetMode="External"/><Relationship Id="rId272" Type="http://schemas.openxmlformats.org/officeDocument/2006/relationships/hyperlink" Target="https://www.franchisetimes.com/top-400-2024/250-la-madeleine/article_5005733c-5668-11ef-8c67-8f65964c7552.html" TargetMode="External"/><Relationship Id="rId328" Type="http://schemas.openxmlformats.org/officeDocument/2006/relationships/hyperlink" Target="https://www.franchisetimes.com/top-400-2024/306-my-salon-suite/article_5fc90484-566b-11ef-8409-7fc7fbf98ea5.html" TargetMode="External"/><Relationship Id="rId132" Type="http://schemas.openxmlformats.org/officeDocument/2006/relationships/hyperlink" Target="https://www.franchisetimes.com/top-400-2024/106-city-wide-facility-solutions/article_c6949b46-565d-11ef-81e5-2bc917c74ae0.html" TargetMode="External"/><Relationship Id="rId174" Type="http://schemas.openxmlformats.org/officeDocument/2006/relationships/hyperlink" Target="https://www.franchisetimes.com/top-400-2024/149-cinnabon/article_d495c43a-5663-11ef-9a15-838aff024638.html" TargetMode="External"/><Relationship Id="rId381" Type="http://schemas.openxmlformats.org/officeDocument/2006/relationships/hyperlink" Target="https://www.franchisetimes.com/top-400-2024/360-saladworks/article_220766ee-566c-11ef-8f78-7b043678abab.html" TargetMode="External"/><Relationship Id="rId241" Type="http://schemas.openxmlformats.org/officeDocument/2006/relationships/hyperlink" Target="https://www.franchisetimes.com/top-400-2024/219-homewatch-caregivers/article_1019ad88-5668-11ef-b9ac-231b23208225.html" TargetMode="External"/><Relationship Id="rId36" Type="http://schemas.openxmlformats.org/officeDocument/2006/relationships/hyperlink" Target="https://www.franchisetimes.com/top-400-2024/19-panera-bread/article_0c1d7b6e-5664-11ef-a3d6-b3e7c99d2d39.html" TargetMode="External"/><Relationship Id="rId283" Type="http://schemas.openxmlformats.org/officeDocument/2006/relationships/hyperlink" Target="https://www.franchisetimes.com/top-400-2024/261-larosas-pizzeria/article_c728caa0-5667-11ef-813f-9b0be9290388.html" TargetMode="External"/><Relationship Id="rId339" Type="http://schemas.openxmlformats.org/officeDocument/2006/relationships/hyperlink" Target="https://www.franchisetimes.com/top-400-2024/318-woof-gang-bakery/article_7b140e14-566b-11ef-846c-a78691f566c9.html" TargetMode="External"/><Relationship Id="rId78" Type="http://schemas.openxmlformats.org/officeDocument/2006/relationships/hyperlink" Target="https://www.google.com/search?q=HomeVestors%20franchise%20times%20site%3Afranchisetimes.com%2Ftop-400-2024" TargetMode="External"/><Relationship Id="rId101" Type="http://schemas.openxmlformats.org/officeDocument/2006/relationships/hyperlink" Target="https://www.franchisetimes.com/top-400-2024/77-visiting-angels/article_91b318ce-58b2-11ef-a251-d368169857c7.html" TargetMode="External"/><Relationship Id="rId143" Type="http://schemas.openxmlformats.org/officeDocument/2006/relationships/hyperlink" Target="https://www.franchisetimes.com/top-400-2024/117-pirtek/article_f0774652-565d-11ef-8544-c3c780a479ac.html" TargetMode="External"/><Relationship Id="rId185" Type="http://schemas.openxmlformats.org/officeDocument/2006/relationships/hyperlink" Target="https://www.franchisetimes.com/top-400-2024/162-1-800-radiator/article_f70fbf84-5663-11ef-85cd-97a1fd7a42d1.html" TargetMode="External"/><Relationship Id="rId350" Type="http://schemas.openxmlformats.org/officeDocument/2006/relationships/hyperlink" Target="https://www.franchisetimes.com/top-400-2024/329-junk-king/article_f59dc81a-566a-11ef-a402-d74faeeaf2cf.html" TargetMode="External"/><Relationship Id="rId406" Type="http://schemas.openxmlformats.org/officeDocument/2006/relationships/hyperlink" Target="https://www.franchisetimes.com/top-400-2024/385-any-lab-test-now/article_d3496e9e-566b-11ef-afd3-478c298c8a26.html" TargetMode="External"/><Relationship Id="rId9" Type="http://schemas.openxmlformats.org/officeDocument/2006/relationships/hyperlink" Target="https://www.google.com/search?q=Ace%20Hardware%20franchise%20times%20site%3Afranchisetimes.com%2Ftop-400-2024" TargetMode="External"/><Relationship Id="rId210" Type="http://schemas.openxmlformats.org/officeDocument/2006/relationships/hyperlink" Target="https://www.franchisetimes.com/top-400-2024/188-grease-monkey/article_2af7c312-5666-11ef-ba7d-1bc047b54f52.html" TargetMode="External"/><Relationship Id="rId392" Type="http://schemas.openxmlformats.org/officeDocument/2006/relationships/hyperlink" Target="https://www.franchisetimes.com/top-400-2024/371-mooyah-burgers-fries-shakes/article_8c57a3ec-566c-11ef-8792-6799fb1eb47e.html" TargetMode="External"/><Relationship Id="rId252" Type="http://schemas.openxmlformats.org/officeDocument/2006/relationships/hyperlink" Target="https://www.franchisetimes.com/top-400-2024/230-playa-bowls/article_b385279e-5669-11ef-aacb-1f26062cbf06.html" TargetMode="External"/><Relationship Id="rId294" Type="http://schemas.openxmlformats.org/officeDocument/2006/relationships/hyperlink" Target="https://www.franchisetimes.com/top-400-2024/272-great-american-cookies/article_d8d9c6d0-5669-11ef-85bd-5f89d157f86e.html" TargetMode="External"/><Relationship Id="rId308" Type="http://schemas.openxmlformats.org/officeDocument/2006/relationships/hyperlink" Target="https://www.franchisetimes.com/top-400-2024/286-ledo-pizza/article_4a46d4de-566a-11ef-867f-1f52272cd888.html" TargetMode="External"/><Relationship Id="rId47" Type="http://schemas.openxmlformats.org/officeDocument/2006/relationships/hyperlink" Target="https://www.google.com/search?q=Express%20Employment%20Professionals%20franchise%20times%20site%3Afranchisetimes.com%2Ftop-400-2024" TargetMode="External"/><Relationship Id="rId89" Type="http://schemas.openxmlformats.org/officeDocument/2006/relationships/hyperlink" Target="https://www.franchisetimes.com/top-400-2024/67-firehouse-subs/article_fc21d1a6-58b1-11ef-9973-e7e6062b41b7.html" TargetMode="External"/><Relationship Id="rId112" Type="http://schemas.openxmlformats.org/officeDocument/2006/relationships/hyperlink" Target="https://www.google.com/search?q=Right%20at%20Home%20franchise%20times%20site%3Afranchisetimes.com%2Ftop-400-2024" TargetMode="External"/><Relationship Id="rId154" Type="http://schemas.openxmlformats.org/officeDocument/2006/relationships/hyperlink" Target="https://www.franchisetimes.com/top-400-2024/128-batteries-plus/article_bb5e7d6e-565d-11ef-a276-8fca949a75ec.html" TargetMode="External"/><Relationship Id="rId361" Type="http://schemas.openxmlformats.org/officeDocument/2006/relationships/hyperlink" Target="https://www.franchisetimes.com/top-400-2024/340-sterling-optical/article_ab2552d4-566b-11ef-986f-1762a7d1d99d.html" TargetMode="External"/><Relationship Id="rId196" Type="http://schemas.openxmlformats.org/officeDocument/2006/relationships/hyperlink" Target="https://www.franchisetimes.com/top-400-2024/174-schlotzsky-s-bakery-caf/article_6034ce6e-5664-11ef-9166-cf8c634c7e49.html" TargetMode="External"/><Relationship Id="rId417" Type="http://schemas.openxmlformats.org/officeDocument/2006/relationships/hyperlink" Target="https://www.franchisetimes.com/top-400-2024/396-cousins-maine-lobster/article_3303729c-566e-11ef-99d2-77ea45c3cecd.html" TargetMode="External"/><Relationship Id="rId16" Type="http://schemas.openxmlformats.org/officeDocument/2006/relationships/hyperlink" Target="https://www.franchisetimes.com/top-400-2024/8-dominos/article_31b2e454-58b2-11ef-ba56-df462add9517.html" TargetMode="External"/><Relationship Id="rId221" Type="http://schemas.openxmlformats.org/officeDocument/2006/relationships/hyperlink" Target="https://www.franchisetimes.com/top-400-2024/199-fazoli-s/article_163d45dc-5666-11ef-b70d-2badb5458ec5.html" TargetMode="External"/><Relationship Id="rId263" Type="http://schemas.openxmlformats.org/officeDocument/2006/relationships/hyperlink" Target="https://www.franchisetimes.com/top-400-2024/241-superior-fence-rail/article_fd458cb0-566a-11ef-bcc5-6be50b44db35.html" TargetMode="External"/><Relationship Id="rId319" Type="http://schemas.openxmlformats.org/officeDocument/2006/relationships/hyperlink" Target="https://www.franchisetimes.com/top-400-2024/297-tide-dry-cleaners/article_72c892a0-5668-11ef-9156-1b292cb82075.html" TargetMode="External"/><Relationship Id="rId58" Type="http://schemas.openxmlformats.org/officeDocument/2006/relationships/hyperlink" Target="https://www.franchisetimes.com/top-400-2024/38-denny-s/article_1cb5fc3c-566c-11ef-8cf6-6f00bc41a2cf.html" TargetMode="External"/><Relationship Id="rId123" Type="http://schemas.openxmlformats.org/officeDocument/2006/relationships/hyperlink" Target="https://www.franchisetimes.com/top-400-2024/97-papa-murphys/article_65d13330-565a-11ef-91b7-af6f3a2b81ab.html" TargetMode="External"/><Relationship Id="rId330" Type="http://schemas.openxmlformats.org/officeDocument/2006/relationships/hyperlink" Target="https://www.franchisetimes.com/top-400-2024/308-massage-heights/article_6fca3624-566a-11ef-ab4e-5f60e0ccf799.html" TargetMode="External"/><Relationship Id="rId165" Type="http://schemas.openxmlformats.org/officeDocument/2006/relationships/hyperlink" Target="https://www.franchisetimes.com/top-400-2024/139-potbelly-sandwich-shop/article_f0f0c454-5663-11ef-8845-2f71f5dc9cd3.html" TargetMode="External"/><Relationship Id="rId372" Type="http://schemas.openxmlformats.org/officeDocument/2006/relationships/hyperlink" Target="https://www.franchisetimes.com/top-400-2024/351-clean-eatz/article_51d634a4-566c-11ef-bdce-4734a619d412.html" TargetMode="External"/><Relationship Id="rId232" Type="http://schemas.openxmlformats.org/officeDocument/2006/relationships/hyperlink" Target="https://www.franchisetimes.com/top-400-2024/210-college-hunks-hauling-junk/article_9d6de5fc-5666-11ef-bce9-a763270fd396.html" TargetMode="External"/><Relationship Id="rId274" Type="http://schemas.openxmlformats.org/officeDocument/2006/relationships/hyperlink" Target="https://www.franchisetimes.com/top-400-2024/252-dogtopia/article_9cd46f9c-5668-11ef-87e1-8b878f6deae5.html" TargetMode="External"/><Relationship Id="rId27" Type="http://schemas.openxmlformats.org/officeDocument/2006/relationships/hyperlink" Target="https://www.franchisetimes.com/top-400-2024/14-re-max/article_b4f3bef8-565d-11ef-a586-fbd6341d194f.html" TargetMode="External"/><Relationship Id="rId69" Type="http://schemas.openxmlformats.org/officeDocument/2006/relationships/hyperlink" Target="https://www.franchisetimes.com/top-400-2024/48-baskin-robbins/article_ceacaa86-58af-11ef-ba97-a3e67270cbec.html" TargetMode="External"/><Relationship Id="rId134" Type="http://schemas.openxmlformats.org/officeDocument/2006/relationships/hyperlink" Target="https://www.franchisetimes.com/top-400-2024/108-hand-stone-massage-and-facial-spa/article_5e2376f4-565d-11ef-a57b-8f01350d6b37.html" TargetMode="External"/><Relationship Id="rId80" Type="http://schemas.openxmlformats.org/officeDocument/2006/relationships/hyperlink" Target="https://www.franchisetimes.com/top-400-2024/58-golden-corral/article_aa5c9d74-58b1-11ef-803b-7765761f14b7.html" TargetMode="External"/><Relationship Id="rId176" Type="http://schemas.openxmlformats.org/officeDocument/2006/relationships/hyperlink" Target="https://www.franchisetimes.com/top-400-2024/151-re-bath/article_ebdec2b8-5663-11ef-b26b-d759a0b37c9a.html" TargetMode="External"/><Relationship Id="rId341" Type="http://schemas.openxmlformats.org/officeDocument/2006/relationships/hyperlink" Target="https://www.franchisetimes.com/top-400-2024/320-handels-ice-cream/article_119ef0ba-566c-11ef-bff8-cb833656245d.html" TargetMode="External"/><Relationship Id="rId383" Type="http://schemas.openxmlformats.org/officeDocument/2006/relationships/hyperlink" Target="https://www.franchisetimes.com/top-400-2024/362-toppers-pizza/article_e462e732-566b-11ef-8c8f-fb90ac678606.html" TargetMode="External"/><Relationship Id="rId201" Type="http://schemas.openxmlformats.org/officeDocument/2006/relationships/hyperlink" Target="https://www.franchisetimes.com/top-400-2024/179-mathnasium-learning-centers/article_b1a870f6-5665-11ef-9a71-4f795cc58b92.html" TargetMode="External"/><Relationship Id="rId243" Type="http://schemas.openxmlformats.org/officeDocument/2006/relationships/hyperlink" Target="https://www.franchisetimes.com/top-400-2024/221-glass-doctor/article_c1a690da-5667-11ef-b5dd-4b71e5226002.html" TargetMode="External"/><Relationship Id="rId285" Type="http://schemas.openxmlformats.org/officeDocument/2006/relationships/hyperlink" Target="https://www.franchisetimes.com/top-400-2024/263-mr-electric/article_8c7ef360-5668-11ef-81ad-27d8c442b7a6.html" TargetMode="External"/><Relationship Id="rId17" Type="http://schemas.openxmlformats.org/officeDocument/2006/relationships/hyperlink" Target="https://www.google.com/search?q=Circle%20K%20franchise%20times%20site%3Afranchisetimes.com%2Ftop-400-2024" TargetMode="External"/><Relationship Id="rId38" Type="http://schemas.openxmlformats.org/officeDocument/2006/relationships/hyperlink" Target="https://www.google.com/search?q=Papa%20John%E2%80%99s%20franchise%20times%20site%3Afranchisetimes.com%2Ftop-400-2024" TargetMode="External"/><Relationship Id="rId59" Type="http://schemas.openxmlformats.org/officeDocument/2006/relationships/hyperlink" Target="https://www.franchisetimes.com/top-400-2024/39-paris-baguette/article_82f973ce-566d-11ef-bb82-9fa96a821f13.html" TargetMode="External"/><Relationship Id="rId103" Type="http://schemas.openxmlformats.org/officeDocument/2006/relationships/hyperlink" Target="https://www.franchisetimes.com/top-400-2024/79-crunch-fitness/article_453c6c0e-565d-11ef-ad2e-ff2279d3a895.html" TargetMode="External"/><Relationship Id="rId124" Type="http://schemas.openxmlformats.org/officeDocument/2006/relationships/hyperlink" Target="https://www.franchisetimes.com/top-400-2024/98-christian-brothers-automotive/article_78af0272-565d-11ef-aba5-c301fd7a7ac6.html" TargetMode="External"/><Relationship Id="rId310" Type="http://schemas.openxmlformats.org/officeDocument/2006/relationships/hyperlink" Target="https://www.franchisetimes.com/top-400-2024/288-postnet/article_45473a78-566a-11ef-84e3-970649ba61a3.html" TargetMode="External"/><Relationship Id="rId70" Type="http://schemas.openxmlformats.org/officeDocument/2006/relationships/hyperlink" Target="https://www.franchisetimes.com/top-400-2024/49-snap-on-tools/article_72954a68-58b0-11ef-a59f-3bd58971f09d.html" TargetMode="External"/><Relationship Id="rId91" Type="http://schemas.openxmlformats.org/officeDocument/2006/relationships/hyperlink" Target="https://www.franchisetimes.com/top-400-2024/68-window-world/article_d7967b3e-58b1-11ef-90a0-f7bd421164cb.html?block_id=1855301" TargetMode="External"/><Relationship Id="rId145" Type="http://schemas.openxmlformats.org/officeDocument/2006/relationships/hyperlink" Target="https://www.franchisetimes.com/top-400-2024/119-jan-pro/article_3309e340-565d-11ef-ade2-ebcc46d2e76b.html" TargetMode="External"/><Relationship Id="rId166" Type="http://schemas.openxmlformats.org/officeDocument/2006/relationships/hyperlink" Target="https://www.franchisetimes.com/top-400-2024/140-gong-cha/article_93f3085c-5663-11ef-a915-df547dc7b179.html" TargetMode="External"/><Relationship Id="rId187" Type="http://schemas.openxmlformats.org/officeDocument/2006/relationships/hyperlink" Target="https://www.franchisetimes.com/top-400-2024/164-chesters/article_28a0b7ce-5664-11ef-840a-1b12141a52d6.html" TargetMode="External"/><Relationship Id="rId331" Type="http://schemas.openxmlformats.org/officeDocument/2006/relationships/hyperlink" Target="https://www.franchisetimes.com/top-400-2024/309-hawaiian-bros-island-grill/article_8466d042-566a-11ef-8b7d-0f5fba16692c.html" TargetMode="External"/><Relationship Id="rId352" Type="http://schemas.openxmlformats.org/officeDocument/2006/relationships/hyperlink" Target="https://www.franchisetimes.com/top-400-2024/331-broken-yolk-cafe/article_cce0d402-566b-11ef-a315-0f6ffcdd7704.html" TargetMode="External"/><Relationship Id="rId373" Type="http://schemas.openxmlformats.org/officeDocument/2006/relationships/hyperlink" Target="https://www.franchisetimes.com/top-400-2024/352-transworld-business-advisors/article_00705342-566c-11ef-bf17-ab34b57d42b4.html" TargetMode="External"/><Relationship Id="rId394" Type="http://schemas.openxmlformats.org/officeDocument/2006/relationships/hyperlink" Target="https://www.franchisetimes.com/top-400-2024/373-port-of-subs/article_b95a7838-566c-11ef-bf17-3b3ed91a32b0.html" TargetMode="External"/><Relationship Id="rId408" Type="http://schemas.openxmlformats.org/officeDocument/2006/relationships/hyperlink" Target="https://www.franchisetimes.com/top-400-2024/387-duck-donuts/article_72cff752-566d-11ef-b037-1b82a2e6ba04.html" TargetMode="External"/><Relationship Id="rId1" Type="http://schemas.openxmlformats.org/officeDocument/2006/relationships/hyperlink" Target="https://www.google.com/search?q=McDonald%E2%80%99s%20franchise%20times%20site%3Afranchisetimes.com%2Ftop-400-2024" TargetMode="External"/><Relationship Id="rId212" Type="http://schemas.openxmlformats.org/officeDocument/2006/relationships/hyperlink" Target="https://www.franchisetimes.com/top-400-2024/190-the-original-pancake-house/article_6b7ceaca-5666-11ef-a514-a773ccfec94b.html" TargetMode="External"/><Relationship Id="rId233" Type="http://schemas.openxmlformats.org/officeDocument/2006/relationships/hyperlink" Target="https://www.franchisetimes.com/top-400-2024/211-kona-ice/article_ba1a2b92-5667-11ef-8a13-1fa75613fb95.html" TargetMode="External"/><Relationship Id="rId254" Type="http://schemas.openxmlformats.org/officeDocument/2006/relationships/hyperlink" Target="https://www.franchisetimes.com/top-400-2024/232-l-l-hawaiian-barbecue/article_2d226bae-5668-11ef-988d-b7d389ca3071.html" TargetMode="External"/><Relationship Id="rId28" Type="http://schemas.openxmlformats.org/officeDocument/2006/relationships/hyperlink" Target="https://www.google.com/search?q=Keller%20Williams%20Realty%20franchise%20times%20site%3Afranchisetimes.com%2Ftop-400-2024" TargetMode="External"/><Relationship Id="rId49" Type="http://schemas.openxmlformats.org/officeDocument/2006/relationships/hyperlink" Target="https://www.franchisetimes.com/top-400-2024/29-buffalo-wild-wings/article_a86b27f0-5669-11ef-9025-db98ee832093.html" TargetMode="External"/><Relationship Id="rId114" Type="http://schemas.openxmlformats.org/officeDocument/2006/relationships/hyperlink" Target="https://www.franchisetimes.com/top-400-2024/90-vital-care-infusion/article_d81db41e-565e-11ef-9ff6-e39e3ad7273c.html" TargetMode="External"/><Relationship Id="rId275" Type="http://schemas.openxmlformats.org/officeDocument/2006/relationships/hyperlink" Target="https://www.franchisetimes.com/top-400-2024/253-bar-louie/article_c009b12c-5666-11ef-885c-57f7dafe1e4a.html" TargetMode="External"/><Relationship Id="rId296" Type="http://schemas.openxmlformats.org/officeDocument/2006/relationships/hyperlink" Target="https://www.franchisetimes.com/top-400-2024/274-lightbridge-academy/article_4f5d15f0-566a-11ef-9312-d3181923c637.html" TargetMode="External"/><Relationship Id="rId300" Type="http://schemas.openxmlformats.org/officeDocument/2006/relationships/hyperlink" Target="https://www.franchisetimes.com/top-400-2024/278-jinya-ramen-bar/article_3fd5bad8-566a-11ef-ae72-4b4d4fd3156e.html" TargetMode="External"/><Relationship Id="rId60" Type="http://schemas.openxmlformats.org/officeDocument/2006/relationships/hyperlink" Target="https://www.franchisetimes.com/top-400-2024/40-valvoline-instant-oil-change/article_4d5224ae-566e-11ef-8eb8-13811a27b7e0.html" TargetMode="External"/><Relationship Id="rId81" Type="http://schemas.openxmlformats.org/officeDocument/2006/relationships/hyperlink" Target="https://www.franchisetimes.com/top-400-2024/59-carstar/article_a30932ee-58b1-11ef-9a18-67e888ecbf37.html" TargetMode="External"/><Relationship Id="rId135" Type="http://schemas.openxmlformats.org/officeDocument/2006/relationships/hyperlink" Target="https://www.franchisetimes.com/top-400-2024/109-unishippers/article_e26e916c-58b2-11ef-9a56-17a34ac2fbb4.html" TargetMode="External"/><Relationship Id="rId156" Type="http://schemas.openxmlformats.org/officeDocument/2006/relationships/hyperlink" Target="https://www.franchisetimes.com/top-400-2024/130-the-coffee-bean-tea-leaf/article_582c23e0-565d-11ef-a9e0-537cd7edee40.html" TargetMode="External"/><Relationship Id="rId177" Type="http://schemas.openxmlformats.org/officeDocument/2006/relationships/hyperlink" Target="https://www.franchisetimes.com/top-400-2024/152-hungry-howie-s-pizza/article_c8d2bbc6-5663-11ef-99da-c7eca0462232.html" TargetMode="External"/><Relationship Id="rId198" Type="http://schemas.openxmlformats.org/officeDocument/2006/relationships/hyperlink" Target="https://www.franchisetimes.com/top-400-2024/176-pizza-ranch/article_7ecaa33a-5664-11ef-a227-9f9ae669f495.html" TargetMode="External"/><Relationship Id="rId321" Type="http://schemas.openxmlformats.org/officeDocument/2006/relationships/hyperlink" Target="https://www.franchisetimes.com/top-400-2024/299-capriotti-s/article_7eaf06ba-566a-11ef-84d9-db12769d17f4.html" TargetMode="External"/><Relationship Id="rId342" Type="http://schemas.openxmlformats.org/officeDocument/2006/relationships/hyperlink" Target="https://www.franchisetimes.com/top-400-2024/321-speedpro/article_704adee0-566b-11ef-b331-4bfd12fb874a.html" TargetMode="External"/><Relationship Id="rId363" Type="http://schemas.openxmlformats.org/officeDocument/2006/relationships/hyperlink" Target="https://www.franchisetimes.com/top-400-2024/342-enviro-master/article_85a94e66-566b-11ef-9380-1752b5d560f1.html" TargetMode="External"/><Relationship Id="rId384" Type="http://schemas.openxmlformats.org/officeDocument/2006/relationships/hyperlink" Target="https://www.franchisetimes.com/top-400-2024/363-dog-haus/article_ae773690-566c-11ef-9664-efcd7ec3172e.html" TargetMode="External"/><Relationship Id="rId419" Type="http://schemas.openxmlformats.org/officeDocument/2006/relationships/hyperlink" Target="https://www.franchisetimes.com/top-400-2024/398-mr-transmission/article_661cab5e-566d-11ef-959e-9bdc44f0e8a1.html" TargetMode="External"/><Relationship Id="rId202" Type="http://schemas.openxmlformats.org/officeDocument/2006/relationships/hyperlink" Target="https://www.franchisetimes.com/top-400-2024/180-atwork-group/article_45854d32-5664-11ef-9d8b-832b59abd18f.html" TargetMode="External"/><Relationship Id="rId223" Type="http://schemas.openxmlformats.org/officeDocument/2006/relationships/hyperlink" Target="https://www.franchisetimes.com/top-400-2024/201-wild-birds-unlimited/article_1e73afa2-5666-11ef-8b1e-639bd4f7fff9.html" TargetMode="External"/><Relationship Id="rId244" Type="http://schemas.openxmlformats.org/officeDocument/2006/relationships/hyperlink" Target="https://www.franchisetimes.com/top-400-2024/222-always-best-care/article_0b0db2ee-5668-11ef-8b5a-8763f4a07531.html" TargetMode="External"/><Relationship Id="rId18" Type="http://schemas.openxmlformats.org/officeDocument/2006/relationships/hyperlink" Target="https://www.franchisetimes.com/top-400-2024/9-circle-k/article_8a1d26e0-58b2-11ef-8ddd-eb600afb8dff.html" TargetMode="External"/><Relationship Id="rId39" Type="http://schemas.openxmlformats.org/officeDocument/2006/relationships/hyperlink" Target="https://www.franchisetimes.com/top-400-2024/21-papa-johns/article_9621381c-5666-11ef-b58a-bb1986cff9b0.html" TargetMode="External"/><Relationship Id="rId265" Type="http://schemas.openxmlformats.org/officeDocument/2006/relationships/hyperlink" Target="https://www.franchisetimes.com/top-400-2024/243-crdn/article_e32ff1aa-5668-11ef-9729-a7949b6543a3.html" TargetMode="External"/><Relationship Id="rId286" Type="http://schemas.openxmlformats.org/officeDocument/2006/relationships/hyperlink" Target="https://www.franchisetimes.com/top-400-2024/264-mr-appliance/article_ae16a5ae-5668-11ef-ac7c-af976f920f0c.html" TargetMode="External"/><Relationship Id="rId50" Type="http://schemas.openxmlformats.org/officeDocument/2006/relationships/hyperlink" Target="https://www.franchisetimes.com/top-400-2024/30-the-ups-store/article_a7dae626-566a-11ef-a177-ab1a9a1d4c41.html" TargetMode="External"/><Relationship Id="rId104" Type="http://schemas.openxmlformats.org/officeDocument/2006/relationships/hyperlink" Target="https://www.franchisetimes.com/top-400-2024/80-european-wax-center/article_98991530-58b2-11ef-b012-bf902dfbc40f.html" TargetMode="External"/><Relationship Id="rId125" Type="http://schemas.openxmlformats.org/officeDocument/2006/relationships/hyperlink" Target="https://www.franchisetimes.com/top-400-2024/99-crumbl-cookies/article_05041740-565d-11ef-bd9b-1b2f005f4415.html" TargetMode="External"/><Relationship Id="rId146" Type="http://schemas.openxmlformats.org/officeDocument/2006/relationships/hyperlink" Target="https://www.franchisetimes.com/top-400-2024/120-kampgrounds-of-america/article_95f647e6-565d-11ef-b2c6-87f28c13eac6.html" TargetMode="External"/><Relationship Id="rId167" Type="http://schemas.openxmlformats.org/officeDocument/2006/relationships/hyperlink" Target="https://www.franchisetimes.com/top-400-2024/141-pinch-a-penny/article_b8105a6e-565e-11ef-9f97-471ab7344a19.html" TargetMode="External"/><Relationship Id="rId188" Type="http://schemas.openxmlformats.org/officeDocument/2006/relationships/hyperlink" Target="https://www.franchisetimes.com/top-400-2024/165-daves-hot-chicken/article_23cae088-5666-11ef-9564-fb559bcd5899.html" TargetMode="External"/><Relationship Id="rId311" Type="http://schemas.openxmlformats.org/officeDocument/2006/relationships/hyperlink" Target="https://www.franchisetimes.com/top-400-2024/289-nathan-s-famous/article_4292d642-566b-11ef-afef-97d3235c90bb.html" TargetMode="External"/><Relationship Id="rId332" Type="http://schemas.openxmlformats.org/officeDocument/2006/relationships/hyperlink" Target="https://www.franchisetimes.com/top-400-2024/311-wings-etc/article_ce97bc8a-566a-11ef-be24-a74771e18ea4.html" TargetMode="External"/><Relationship Id="rId353" Type="http://schemas.openxmlformats.org/officeDocument/2006/relationships/hyperlink" Target="https://www.franchisetimes.com/top-400-2024/332-dream-vacations/article_988aab28-566c-11ef-b2b6-ebba87c1e248.html" TargetMode="External"/><Relationship Id="rId374" Type="http://schemas.openxmlformats.org/officeDocument/2006/relationships/hyperlink" Target="https://www.franchisetimes.com/top-400-2024/353-rocky-mountain-chocolate-factory/article_89aa5434-566a-11ef-bb04-f7363638db13.html" TargetMode="External"/><Relationship Id="rId395" Type="http://schemas.openxmlformats.org/officeDocument/2006/relationships/hyperlink" Target="https://www.franchisetimes.com/top-400-2024/374-yogasix/article_5714c46a-566e-11ef-b2de-5fe55fd7a610.html" TargetMode="External"/><Relationship Id="rId409" Type="http://schemas.openxmlformats.org/officeDocument/2006/relationships/hyperlink" Target="https://www.franchisetimes.com/top-400-2024/388-the-lash-lounge/article_20751e6a-566d-11ef-8bee-b7c0da190cb7.html" TargetMode="External"/><Relationship Id="rId71" Type="http://schemas.openxmlformats.org/officeDocument/2006/relationships/hyperlink" Target="https://www.franchisetimes.com/top-400-2024/50-anytime-fitness/article_dd1375c2-58b0-11ef-a45a-73a0c5a67929.html" TargetMode="External"/><Relationship Id="rId92" Type="http://schemas.openxmlformats.org/officeDocument/2006/relationships/hyperlink" Target="https://www.franchisetimes.com/top-400-2024/69-take-5-oil-change/article_70b31dae-58b2-11ef-bea4-a3fe85608c57.html" TargetMode="External"/><Relationship Id="rId213" Type="http://schemas.openxmlformats.org/officeDocument/2006/relationships/hyperlink" Target="https://www.franchisetimes.com/top-400-2024/191-inxpress/article_666a0826-5664-11ef-8272-4b9ace030782.html" TargetMode="External"/><Relationship Id="rId234" Type="http://schemas.openxmlformats.org/officeDocument/2006/relationships/hyperlink" Target="https://www.franchisetimes.com/top-400-2024/212-buddys-home-furnishing/article_49331476-5666-11ef-8052-e381efd44c9c.html" TargetMode="External"/><Relationship Id="rId420" Type="http://schemas.openxmlformats.org/officeDocument/2006/relationships/hyperlink" Target="https://www.franchisetimes.com/top-400-2024/399-the-junkluggers/article_91fac24c-566d-11ef-93b0-c75253fea08c.html" TargetMode="External"/><Relationship Id="rId2" Type="http://schemas.openxmlformats.org/officeDocument/2006/relationships/hyperlink" Target="https://www.franchisetimes.com/top-400-2024/1-mcdonald-s/article_14c11e4c-5655-11ef-a6d6-fbc5a1b08153.html" TargetMode="External"/><Relationship Id="rId29" Type="http://schemas.openxmlformats.org/officeDocument/2006/relationships/hyperlink" Target="https://www.franchisetimes.com/top-400-2024/15-keller-williams-realty/article_dcd04788-565e-11ef-a99a-034fe92e1b94.html" TargetMode="External"/><Relationship Id="rId255" Type="http://schemas.openxmlformats.org/officeDocument/2006/relationships/hyperlink" Target="https://www.franchisetimes.com/top-400-2024/233-lawn-doctor/article_cd626872-5667-11ef-91fa-4f94c513eae6.html" TargetMode="External"/><Relationship Id="rId276" Type="http://schemas.openxmlformats.org/officeDocument/2006/relationships/hyperlink" Target="https://www.franchisetimes.com/top-400-2024/254-andys-frozen-custard/article_ced8c6fe-5669-11ef-a755-d70ead688c84.html" TargetMode="External"/><Relationship Id="rId297" Type="http://schemas.openxmlformats.org/officeDocument/2006/relationships/hyperlink" Target="https://www.franchisetimes.com/top-400-2024/275-amazing-lash-studio/article_6d111116-5668-11ef-a256-fba60116067b.html" TargetMode="External"/><Relationship Id="rId40" Type="http://schemas.openxmlformats.org/officeDocument/2006/relationships/hyperlink" Target="https://www.franchisetimes.com/top-400-2024/22-arby-s/article_d9591cb2-5666-11ef-8b4e-c7b232dd2fbb.html" TargetMode="External"/><Relationship Id="rId115" Type="http://schemas.openxmlformats.org/officeDocument/2006/relationships/hyperlink" Target="https://www.google.com/search?q=Color%20Glo%20International%20franchise%20times%20site%3Afranchisetimes.com%2Ftop-400-2024" TargetMode="External"/><Relationship Id="rId136" Type="http://schemas.openxmlformats.org/officeDocument/2006/relationships/hyperlink" Target="https://www.franchisetimes.com/top-400-2024/110-brightstar-care/article_4f16ddc2-565d-11ef-aeaf-03dd9d643855.html" TargetMode="External"/><Relationship Id="rId157" Type="http://schemas.openxmlformats.org/officeDocument/2006/relationships/hyperlink" Target="https://www.franchisetimes.com/top-400-2024/131-golds-gym/article_8ce2a4f6-565d-11ef-8a28-a78543dead5b.html" TargetMode="External"/><Relationship Id="rId178" Type="http://schemas.openxmlformats.org/officeDocument/2006/relationships/hyperlink" Target="https://www.franchisetimes.com/top-400-2024/154-puroclean/article_c20abdc8-5665-11ef-a63d-8ba7a45c8fef.html" TargetMode="External"/><Relationship Id="rId301" Type="http://schemas.openxmlformats.org/officeDocument/2006/relationships/hyperlink" Target="https://www.franchisetimes.com/top-400-2024/279-assisting-hands-home-care/article_5ea3ebe2-566a-11ef-8a2c-8b5b4540fe2f.html" TargetMode="External"/><Relationship Id="rId322" Type="http://schemas.openxmlformats.org/officeDocument/2006/relationships/hyperlink" Target="https://www.franchisetimes.com/top-400-2024/300-property-management/article_c59fca7a-5668-11ef-a67c-1b134e8b2250.html" TargetMode="External"/><Relationship Id="rId343" Type="http://schemas.openxmlformats.org/officeDocument/2006/relationships/hyperlink" Target="https://www.franchisetimes.com/top-400-2024/322-shakey-s-pizza-parlor/article_7591e060-566b-11ef-b983-c78bd55e4084.html" TargetMode="External"/><Relationship Id="rId364" Type="http://schemas.openxmlformats.org/officeDocument/2006/relationships/hyperlink" Target="https://www.franchisetimes.com/top-400-2024/343-primo-hoagies/article_275cad02-566c-11ef-b8b5-278bfcf4692b.html" TargetMode="External"/><Relationship Id="rId61" Type="http://schemas.openxmlformats.org/officeDocument/2006/relationships/hyperlink" Target="https://www.franchisetimes.com/top-400-2024/41-home-instead-senior-care/article_ea6bf05c-566f-11ef-9d2a-1fabf8a5a90f.html" TargetMode="External"/><Relationship Id="rId82" Type="http://schemas.openxmlformats.org/officeDocument/2006/relationships/hyperlink" Target="https://www.franchisetimes.com/top-400-2024/60-red-robin/article_9c6e066c-58b1-11ef-a8b2-e7f3e4b2d6c5.html" TargetMode="External"/><Relationship Id="rId199" Type="http://schemas.openxmlformats.org/officeDocument/2006/relationships/hyperlink" Target="https://www.franchisetimes.com/top-400-2024/177-chicken-salad-chick/article_d49d4802-5665-11ef-80b3-9b06170304f4.html" TargetMode="External"/><Relationship Id="rId203" Type="http://schemas.openxmlformats.org/officeDocument/2006/relationships/hyperlink" Target="https://www.franchisetimes.com/top-400-2024/181-bonchon/article_72040fce-5664-11ef-9a49-8fa8b9440f81.html" TargetMode="External"/><Relationship Id="rId385" Type="http://schemas.openxmlformats.org/officeDocument/2006/relationships/hyperlink" Target="https://www.franchisetimes.com/top-400-2024/364-christmas-decor/article_580b1fd8-566c-11ef-8f75-579b74537372.html" TargetMode="External"/><Relationship Id="rId19" Type="http://schemas.openxmlformats.org/officeDocument/2006/relationships/hyperlink" Target="https://www.google.com/search?q=Taco%20Bell%20franchise%20times%20site%3Afranchisetimes.com%2Ftop-400-2024" TargetMode="External"/><Relationship Id="rId224" Type="http://schemas.openxmlformats.org/officeDocument/2006/relationships/hyperlink" Target="https://www.franchisetimes.com/top-400-2024/202-donatos-pizza/article_e85e035e-5665-11ef-9dc5-8f04c989cad1.html" TargetMode="External"/><Relationship Id="rId245" Type="http://schemas.openxmlformats.org/officeDocument/2006/relationships/hyperlink" Target="https://www.franchisetimes.com/top-400-2024/223-allegra-marketing-print-mail/article_b42fbb58-5666-11ef-8995-7335a98bb341.html" TargetMode="External"/><Relationship Id="rId266" Type="http://schemas.openxmlformats.org/officeDocument/2006/relationships/hyperlink" Target="https://www.franchisetimes.com/top-400-2024/244-school-of-rock/article_85f7500a-5668-11ef-baaf-a7cb5f800f9a.html" TargetMode="External"/><Relationship Id="rId287" Type="http://schemas.openxmlformats.org/officeDocument/2006/relationships/hyperlink" Target="https://www.franchisetimes.com/top-400-2024/265-wings-rings/article_251cabf2-566a-11ef-9533-d3da8af3d28d.html" TargetMode="External"/><Relationship Id="rId410" Type="http://schemas.openxmlformats.org/officeDocument/2006/relationships/hyperlink" Target="https://www.franchisetimes.com/top-400-2024/389-the-flying-biscuit-cafe/article_30f5b3c6-566d-11ef-bdaf-cbba15cad6cf.html" TargetMode="External"/><Relationship Id="rId30" Type="http://schemas.openxmlformats.org/officeDocument/2006/relationships/hyperlink" Target="https://www.google.com/search?q=Tim%20Hortons%20franchise%20times%20site%3Afranchisetimes.com%2Ftop-400-2024" TargetMode="External"/><Relationship Id="rId105" Type="http://schemas.openxmlformats.org/officeDocument/2006/relationships/hyperlink" Target="https://www.franchisetimes.com/top-400-2024/81-jani-king/article_6735211e-58b2-11ef-84eb-77a5764d2e84.html" TargetMode="External"/><Relationship Id="rId126" Type="http://schemas.openxmlformats.org/officeDocument/2006/relationships/hyperlink" Target="https://www.franchisetimes.com/top-400-2024/100-epcon-communities/article_80839da8-565a-11ef-864f-f7ebb4eb5b53.html" TargetMode="External"/><Relationship Id="rId147" Type="http://schemas.openxmlformats.org/officeDocument/2006/relationships/hyperlink" Target="https://www.franchisetimes.com/top-400-2024/121-proforma/article_9cd49a5e-565d-11ef-bd75-83bcfd558424.html" TargetMode="External"/><Relationship Id="rId168" Type="http://schemas.openxmlformats.org/officeDocument/2006/relationships/hyperlink" Target="https://www.franchisetimes.com/top-400-2024/143-aamco-transmission/article_b7c71aca-5663-11ef-99dc-1f28fda891f4.html" TargetMode="External"/><Relationship Id="rId312" Type="http://schemas.openxmlformats.org/officeDocument/2006/relationships/hyperlink" Target="https://www.franchisetimes.com/top-400-2024/290-dale-carnegie-training/article_5479161a-566a-11ef-95c9-3794a52e2001.html" TargetMode="External"/><Relationship Id="rId333" Type="http://schemas.openxmlformats.org/officeDocument/2006/relationships/hyperlink" Target="https://www.franchisetimes.com/top-400-2024/312-salata/article_79dcf674-566a-11ef-854a-fba7fc08cf6f.html" TargetMode="External"/><Relationship Id="rId354" Type="http://schemas.openxmlformats.org/officeDocument/2006/relationships/hyperlink" Target="https://www.franchisetimes.com/top-400-2024/333-retro-fitness/article_a599d57e-566b-11ef-879e-7f8e20539186.html" TargetMode="External"/><Relationship Id="rId51" Type="http://schemas.openxmlformats.org/officeDocument/2006/relationships/hyperlink" Target="https://www.franchisetimes.com/top-400-2024/31-whataburger/article_9fdab0d6-566b-11ef-906d-8fdec8cbb389.html" TargetMode="External"/><Relationship Id="rId72" Type="http://schemas.openxmlformats.org/officeDocument/2006/relationships/hyperlink" Target="https://www.franchisetimes.com/top-400-2024/51-midas/article_e4ff3a50-58b0-11ef-baca-b3aaa9179de5.html" TargetMode="External"/><Relationship Id="rId93" Type="http://schemas.openxmlformats.org/officeDocument/2006/relationships/hyperlink" Target="https://www.franchisetimes.com/top-400-2024/70-marco-s-pizza/article_18836ac6-58b2-11ef-9e17-7b59dbac2b67.html" TargetMode="External"/><Relationship Id="rId189" Type="http://schemas.openxmlformats.org/officeDocument/2006/relationships/hyperlink" Target="https://www.franchisetimes.com/top-400-2024/166-tegg-service/article_b9ba0e58-5665-11ef-8b33-53ac51ceebfc.html" TargetMode="External"/><Relationship Id="rId375" Type="http://schemas.openxmlformats.org/officeDocument/2006/relationships/hyperlink" Target="https://www.franchisetimes.com/top-400-2024/354-pizza-guys/article_fba5b14a-566b-11ef-bfeb-8768a4c9b83e.html" TargetMode="External"/><Relationship Id="rId396" Type="http://schemas.openxmlformats.org/officeDocument/2006/relationships/hyperlink" Target="https://www.franchisetimes.com/top-400-2024/375-five-star-bath-solutions/article_2e15571e-566e-11ef-a0c9-bb3f6716ecf0.html" TargetMode="External"/><Relationship Id="rId3" Type="http://schemas.openxmlformats.org/officeDocument/2006/relationships/hyperlink" Target="https://www.google.com/search?q=7-Eleven%20franchise%20times%20site%3Afranchisetimes.com%2Ftop-400-2024" TargetMode="External"/><Relationship Id="rId214" Type="http://schemas.openxmlformats.org/officeDocument/2006/relationships/hyperlink" Target="https://www.franchisetimes.com/top-400-2024/192-the-cleaning-authority/article_1016e0e6-5666-11ef-9b08-df82a60e7036.html" TargetMode="External"/><Relationship Id="rId235" Type="http://schemas.openxmlformats.org/officeDocument/2006/relationships/hyperlink" Target="https://www.franchisetimes.com/top-400-2024/213-tommys-express/article_20fb18da-5668-11ef-a4cd-472fcbe15bba.html" TargetMode="External"/><Relationship Id="rId256" Type="http://schemas.openxmlformats.org/officeDocument/2006/relationships/hyperlink" Target="https://www.franchisetimes.com/top-400-2024/234-huddle-house/article_d309473c-5667-11ef-886b-cb42b01cfcb1.html" TargetMode="External"/><Relationship Id="rId277" Type="http://schemas.openxmlformats.org/officeDocument/2006/relationships/hyperlink" Target="https://www.franchisetimes.com/top-400-2024/255-stratus-building-solutions/article_b8c67d08-5668-11ef-886d-571c3ec7dbe1.html" TargetMode="External"/><Relationship Id="rId298" Type="http://schemas.openxmlformats.org/officeDocument/2006/relationships/hyperlink" Target="https://www.franchisetimes.com/top-400-2024/276-burgerfi/article_923454bc-5668-11ef-b357-7b72243a087c.html" TargetMode="External"/><Relationship Id="rId400" Type="http://schemas.openxmlformats.org/officeDocument/2006/relationships/hyperlink" Target="https://www.franchisetimes.com/top-400-2024/379-british-swim-school/article_42e939f8-566e-11ef-beb5-7fdb29ee4690.html" TargetMode="External"/><Relationship Id="rId421" Type="http://schemas.openxmlformats.org/officeDocument/2006/relationships/hyperlink" Target="https://www.franchisetimes.com/top-400-2024/400-baja-fresh/article_4f233922-566d-11ef-a275-a3a0ef4c1107.html" TargetMode="External"/><Relationship Id="rId116" Type="http://schemas.openxmlformats.org/officeDocument/2006/relationships/hyperlink" Target="https://www.franchisetimes.com/top-400-2024/91-color-glo-international/article_a79906d0-58b2-11ef-9c53-e74b013cb04b.html" TargetMode="External"/><Relationship Id="rId137" Type="http://schemas.openxmlformats.org/officeDocument/2006/relationships/hyperlink" Target="https://www.franchisetimes.com/top-400-2024/111-habit-burger-grill/article_2941779c-565d-11ef-835a-8b0bff4f4889.html" TargetMode="External"/><Relationship Id="rId158" Type="http://schemas.openxmlformats.org/officeDocument/2006/relationships/hyperlink" Target="https://www.franchisetimes.com/top-400-2024/132-precision-door-service/article_c5e0e550-565e-11ef-87f0-ab76c0af265b.html" TargetMode="External"/><Relationship Id="rId302" Type="http://schemas.openxmlformats.org/officeDocument/2006/relationships/hyperlink" Target="https://www.franchisetimes.com/top-400-2024/280-altitude-trampoline-park/article_62dfb77e-5668-11ef-830b-3fadeecb24d3.html" TargetMode="External"/><Relationship Id="rId323" Type="http://schemas.openxmlformats.org/officeDocument/2006/relationships/hyperlink" Target="https://www.franchisetimes.com/top-400-2024/301-cmit-solutions/article_bf96a9da-566a-11ef-8f83-63c021c268ad.html" TargetMode="External"/><Relationship Id="rId344" Type="http://schemas.openxmlformats.org/officeDocument/2006/relationships/hyperlink" Target="https://www.franchisetimes.com/top-400-2024/323-frsteam/article_def47014-566a-11ef-96a9-a3532ded681a.html" TargetMode="External"/><Relationship Id="rId20" Type="http://schemas.openxmlformats.org/officeDocument/2006/relationships/hyperlink" Target="https://www.franchisetimes.com/top-400-2024/10-taco-bell/article_1bbfd5cc-5659-11ef-817a-9710858b5996.html" TargetMode="External"/><Relationship Id="rId41" Type="http://schemas.openxmlformats.org/officeDocument/2006/relationships/hyperlink" Target="https://www.franchisetimes.com/top-400-2024/23-applebee-s/article_e30e166c-5667-11ef-980b-c733c160e96e.html" TargetMode="External"/><Relationship Id="rId62" Type="http://schemas.openxmlformats.org/officeDocument/2006/relationships/hyperlink" Target="https://www.franchisetimes.com/top-400-2024/42-carl-s-jr/article_890d40bc-58af-11ef-b118-03f85d08867c.html" TargetMode="External"/><Relationship Id="rId83" Type="http://schemas.openxmlformats.org/officeDocument/2006/relationships/hyperlink" Target="https://www.franchisetimes.com/top-400-2024/61-church-s-chicken/article_b4479ad2-58b1-11ef-88cb-77038cc68947.html" TargetMode="External"/><Relationship Id="rId179" Type="http://schemas.openxmlformats.org/officeDocument/2006/relationships/hyperlink" Target="https://www.franchisetimes.com/top-400-2024/155-mr-rooter/article_fbf6fb02-5663-11ef-8911-cfec9d7dd050.html" TargetMode="External"/><Relationship Id="rId365" Type="http://schemas.openxmlformats.org/officeDocument/2006/relationships/hyperlink" Target="https://www.franchisetimes.com/top-400-2024/344-pizza-factory/article_0bd10dee-566c-11ef-9b42-4ff4d4d7ef03.html" TargetMode="External"/><Relationship Id="rId386" Type="http://schemas.openxmlformats.org/officeDocument/2006/relationships/hyperlink" Target="https://www.franchisetimes.com/top-400-2024/365-pj-s-coffee-of-new-orleans/article_d3b29f0c-566d-11ef-89c5-0754b0af6046.html" TargetMode="External"/><Relationship Id="rId190" Type="http://schemas.openxmlformats.org/officeDocument/2006/relationships/hyperlink" Target="https://www.franchisetimes.com/top-400-2024/167-logans-roadhouse/article_fc964258-565d-11ef-a173-df5f92e65f54.html" TargetMode="External"/><Relationship Id="rId204" Type="http://schemas.openxmlformats.org/officeDocument/2006/relationships/hyperlink" Target="https://www.franchisetimes.com/top-400-2024/182-mountain-mike-s-pizza/article_37f95350-5666-11ef-8320-cb71d525c883.html" TargetMode="External"/><Relationship Id="rId225" Type="http://schemas.openxmlformats.org/officeDocument/2006/relationships/hyperlink" Target="https://www.franchisetimes.com/top-400-2024/203-aire-serv/article_8a81819c-5666-11ef-987d-3b01007d1cb9.html" TargetMode="External"/><Relationship Id="rId246" Type="http://schemas.openxmlformats.org/officeDocument/2006/relationships/hyperlink" Target="https://www.franchisetimes.com/top-400-2024/224-yogi-bear-s-jellystone-park/article_cd2ec22a-5666-11ef-b95a-e75bb5cb8b35.html" TargetMode="External"/><Relationship Id="rId267" Type="http://schemas.openxmlformats.org/officeDocument/2006/relationships/hyperlink" Target="https://www.franchisetimes.com/top-400-2024/245-precision-tune-auto-care/article_4440ef36-5668-11ef-8b97-077e51d7b6de.html" TargetMode="External"/><Relationship Id="rId288" Type="http://schemas.openxmlformats.org/officeDocument/2006/relationships/hyperlink" Target="https://www.franchisetimes.com/top-400-2024/266-waba-grill/article_80d4b536-5668-11ef-a171-f77d951aadb9.html" TargetMode="External"/><Relationship Id="rId411" Type="http://schemas.openxmlformats.org/officeDocument/2006/relationships/hyperlink" Target="https://www.franchisetimes.com/top-400-2024/297-tide-dry-cleaners/article_72c892a0-5668-11ef-9156-1b292cb82075.html" TargetMode="External"/><Relationship Id="rId106" Type="http://schemas.openxmlformats.org/officeDocument/2006/relationships/hyperlink" Target="https://www.franchisetimes.com/top-400-2024/82-freddy-s-frozen-custard-steakburgers/article_c65e6236-58b2-11ef-bcf0-bb20db81e296.html" TargetMode="External"/><Relationship Id="rId127" Type="http://schemas.openxmlformats.org/officeDocument/2006/relationships/hyperlink" Target="https://www.franchisetimes.com/top-400-2024/101-nothing-bundt-cakes/article_a45b4692-565d-11ef-9d1b-3bae92dd8aa1.html" TargetMode="External"/><Relationship Id="rId313" Type="http://schemas.openxmlformats.org/officeDocument/2006/relationships/hyperlink" Target="https://www.franchisetimes.com/top-400-2024/291-anago-cleaning-systems/article_d9120e40-566a-11ef-a382-7f236b1ebad4.html" TargetMode="External"/><Relationship Id="rId10" Type="http://schemas.openxmlformats.org/officeDocument/2006/relationships/hyperlink" Target="https://www.franchisetimes.com/top-400-2024/5-ace-hardware/article_c43e81fe-58b0-11ef-ab9f-4ff1198d5729.html" TargetMode="External"/><Relationship Id="rId31" Type="http://schemas.openxmlformats.org/officeDocument/2006/relationships/hyperlink" Target="https://www.franchisetimes.com/top-400-2024/16-tim-hortons/article_ceff4c44-5663-11ef-8ea2-83ab077a74c0.html" TargetMode="External"/><Relationship Id="rId52" Type="http://schemas.openxmlformats.org/officeDocument/2006/relationships/hyperlink" Target="https://www.franchisetimes.com/top-400-2024/32-ihop/article_5a12f3ec-566b-11ef-9917-c3dfc75e944f.html" TargetMode="External"/><Relationship Id="rId73" Type="http://schemas.openxmlformats.org/officeDocument/2006/relationships/hyperlink" Target="https://www.franchisetimes.com/top-400-2024/52-pet-supplies-plus/article_6a34faac-58b1-11ef-9efd-3f626a77cf02.html" TargetMode="External"/><Relationship Id="rId94" Type="http://schemas.openxmlformats.org/officeDocument/2006/relationships/hyperlink" Target="https://www.franchisetimes.com/top-400-2024/71-qdoba-mexican-eats/article_22609456-58b2-11ef-b00a-3b3a535024e6.html" TargetMode="External"/><Relationship Id="rId148" Type="http://schemas.openxmlformats.org/officeDocument/2006/relationships/hyperlink" Target="https://www.franchisetimes.com/top-400-2024/122-two-men-and-a-truck/article_22e50882-565d-11ef-9b44-bb90206d1101.html" TargetMode="External"/><Relationship Id="rId169" Type="http://schemas.openxmlformats.org/officeDocument/2006/relationships/hyperlink" Target="https://www.franchisetimes.com/top-400-2024/144-perkins/article_d16b07de-565e-11ef-abd2-9f36468c1203.html" TargetMode="External"/><Relationship Id="rId334" Type="http://schemas.openxmlformats.org/officeDocument/2006/relationships/hyperlink" Target="https://www.franchisetimes.com/top-400-2024/313-strickland-brothers-oil-change/article_ba006f06-566a-11ef-bfbd-b302ecc33dd6.html" TargetMode="External"/><Relationship Id="rId355" Type="http://schemas.openxmlformats.org/officeDocument/2006/relationships/hyperlink" Target="https://www.franchisetimes.com/top-400-2024/334-cyclebar/article_ef47fbf6-566b-11ef-b64c-c73f94a44a1e.html" TargetMode="External"/><Relationship Id="rId376" Type="http://schemas.openxmlformats.org/officeDocument/2006/relationships/hyperlink" Target="https://www.franchisetimes.com/top-400-2024/355-koala-insulation/article_fd9edd08-566d-11ef-b2c4-bbe1a2d96c00.html" TargetMode="External"/><Relationship Id="rId397" Type="http://schemas.openxmlformats.org/officeDocument/2006/relationships/hyperlink" Target="https://www.franchisetimes.com/top-400-2024/376-guss-world-famous-fried-chicken/article_3b13e274-566d-11ef-b79d-372fd7e57a75.html" TargetMode="External"/><Relationship Id="rId4" Type="http://schemas.openxmlformats.org/officeDocument/2006/relationships/hyperlink" Target="https://www.franchisetimes.com/top-400-2024/2-7-eleven/article_f9199c4e-5665-11ef-9c03-97a80c626518.html" TargetMode="External"/><Relationship Id="rId180" Type="http://schemas.openxmlformats.org/officeDocument/2006/relationships/hyperlink" Target="https://www.franchisetimes.com/top-400-2024/157-black-bear-diner/article_1c884f42-5664-11ef-89e6-7b48810b974b.html" TargetMode="External"/><Relationship Id="rId215" Type="http://schemas.openxmlformats.org/officeDocument/2006/relationships/hyperlink" Target="https://www.franchisetimes.com/top-400-2024/193-shipley-do-nuts/article_4ecda004-5666-11ef-a815-ab0408b0109b.html" TargetMode="External"/><Relationship Id="rId236" Type="http://schemas.openxmlformats.org/officeDocument/2006/relationships/hyperlink" Target="https://www.franchisetimes.com/top-400-2024/214-comforcare-home-care/article_b9ce4b1a-5666-11ef-97a6-63562220e697.html" TargetMode="External"/><Relationship Id="rId257" Type="http://schemas.openxmlformats.org/officeDocument/2006/relationships/hyperlink" Target="https://www.franchisetimes.com/top-400-2024/235-the-melting-pot/article_f4672698-5666-11ef-9647-ab33eedf2549.html" TargetMode="External"/><Relationship Id="rId278" Type="http://schemas.openxmlformats.org/officeDocument/2006/relationships/hyperlink" Target="https://www.franchisetimes.com/top-400-2024/256-old-chicago-pizza-taproom/article_c65d704a-5666-11ef-8015-23661430f79e.html" TargetMode="External"/><Relationship Id="rId401" Type="http://schemas.openxmlformats.org/officeDocument/2006/relationships/hyperlink" Target="https://www.franchisetimes.com/top-400-2024/380-caring-transitions/article_4a1d9d82-566d-11ef-a3c5-b7ff5ebbc4fa.html" TargetMode="External"/><Relationship Id="rId303" Type="http://schemas.openxmlformats.org/officeDocument/2006/relationships/hyperlink" Target="https://www.franchisetimes.com/top-400-2024/281-fatburger/article_c960c6c2-5669-11ef-a46c-2b7334f6fc69.html" TargetMode="External"/><Relationship Id="rId42" Type="http://schemas.openxmlformats.org/officeDocument/2006/relationships/hyperlink" Target="https://www.franchisetimes.com/top-400-2024/24-servpro/article_e4fad75a-566a-11ef-ae1d-3ff2edcb5729.html" TargetMode="External"/><Relationship Id="rId84" Type="http://schemas.openxmlformats.org/officeDocument/2006/relationships/hyperlink" Target="https://www.franchisetimes.com/top-400-2024/62-paul-davis-restoration/article_ef224828-58b1-11ef-bb43-93019db53722.html" TargetMode="External"/><Relationship Id="rId138" Type="http://schemas.openxmlformats.org/officeDocument/2006/relationships/hyperlink" Target="https://www.franchisetimes.com/top-400-2024/112-jason-s-deli/article_a97ec766-565d-11ef-b71e-738847f05a30.html" TargetMode="External"/><Relationship Id="rId345" Type="http://schemas.openxmlformats.org/officeDocument/2006/relationships/hyperlink" Target="https://www.franchisetimes.com/top-400-2024/324-americas-swimming-pool-company/article_4ce85130-566b-11ef-8d94-9326432702b0.html" TargetMode="External"/><Relationship Id="rId387" Type="http://schemas.openxmlformats.org/officeDocument/2006/relationships/hyperlink" Target="https://www.franchisetimes.com/top-400-2024/366-the-greene-turtle-sports-bar/article_32c0310a-566c-11ef-9585-9ba06e803014.html" TargetMode="External"/><Relationship Id="rId191" Type="http://schemas.openxmlformats.org/officeDocument/2006/relationships/hyperlink" Target="https://www.franchisetimes.com/top-400-2024/168-slim-chickens/article_4f59e282-5664-11ef-bc9f-e33887a2f8f5.html" TargetMode="External"/><Relationship Id="rId205" Type="http://schemas.openxmlformats.org/officeDocument/2006/relationships/hyperlink" Target="https://www.franchisetimes.com/top-400-2024/183-alphagraphics/article_b0c27da0-5663-11ef-ab40-df6a5aabdd01.html" TargetMode="External"/><Relationship Id="rId247" Type="http://schemas.openxmlformats.org/officeDocument/2006/relationships/hyperlink" Target="https://www.franchisetimes.com/top-400-2024/106-city-wide-facility-solutions/article_c6949b46-565d-11ef-81e5-2bc917c74ae0.html" TargetMode="External"/><Relationship Id="rId412" Type="http://schemas.openxmlformats.org/officeDocument/2006/relationships/hyperlink" Target="https://www.franchisetimes.com/top-400-2024/391-healthsource-chiropractic/article_2b8b92ac-566d-11ef-8439-e35ecdbf3a8c.html" TargetMode="External"/><Relationship Id="rId107" Type="http://schemas.openxmlformats.org/officeDocument/2006/relationships/hyperlink" Target="https://www.franchisetimes.com/top-400-2024/83-keystone-insurers-group/article_cc73ae54-565c-11ef-a40c-172440891497.html" TargetMode="External"/><Relationship Id="rId289" Type="http://schemas.openxmlformats.org/officeDocument/2006/relationships/hyperlink" Target="https://www.franchisetimes.com/top-400-2024/267-mister-sparky/article_bfab7380-5668-11ef-8a12-ab99da5ef742.html" TargetMode="External"/><Relationship Id="rId11" Type="http://schemas.openxmlformats.org/officeDocument/2006/relationships/hyperlink" Target="https://www.google.com/search?q=Chick-fil-A%20franchise%20times%20site%3Afranchisetimes.com%2Ftop-400-2024" TargetMode="External"/><Relationship Id="rId53" Type="http://schemas.openxmlformats.org/officeDocument/2006/relationships/hyperlink" Target="https://www.franchisetimes.com/top-400-2024/33-wingstop/article_be450fc0-566c-11ef-832e-13b014e60ef8.html" TargetMode="External"/><Relationship Id="rId149" Type="http://schemas.openxmlformats.org/officeDocument/2006/relationships/hyperlink" Target="https://www.franchisetimes.com/top-400-2024/123-coverall/article_de661cc2-565d-11ef-aafb-33c8d13a6469.html" TargetMode="External"/><Relationship Id="rId314" Type="http://schemas.openxmlformats.org/officeDocument/2006/relationships/hyperlink" Target="https://www.franchisetimes.com/top-400-2024/292-childrens-lighthouse/article_a2a8dc30-566a-11ef-9ab8-c35ca718f4c0.html" TargetMode="External"/><Relationship Id="rId356" Type="http://schemas.openxmlformats.org/officeDocument/2006/relationships/hyperlink" Target="https://www.franchisetimes.com/top-400-2024/335-bubbakoo-s-burritos/article_3ef631ea-566c-11ef-a200-5b4936614714.html" TargetMode="External"/><Relationship Id="rId398" Type="http://schemas.openxmlformats.org/officeDocument/2006/relationships/hyperlink" Target="https://www.franchisetimes.com/top-400-2024/377-roy-rogers/article_a4e2259a-566c-11ef-8d90-ef2022733d1a.html" TargetMode="External"/><Relationship Id="rId95" Type="http://schemas.openxmlformats.org/officeDocument/2006/relationships/hyperlink" Target="https://www.franchisetimes.com/top-400-2024/73-el-pollo-loco/article_1152ca58-58b2-11ef-bfb6-c784c9e4b9b9.html" TargetMode="External"/><Relationship Id="rId160" Type="http://schemas.openxmlformats.org/officeDocument/2006/relationships/hyperlink" Target="https://www.franchisetimes.com/top-400-2024/134-minuteman-press/article_cb416a60-565e-11ef-8c6d-bbfa79832101.html" TargetMode="External"/><Relationship Id="rId216" Type="http://schemas.openxmlformats.org/officeDocument/2006/relationships/hyperlink" Target="https://www.franchisetimes.com/top-400-2024/194-the-krystal-company/article_ce77b7e6-5665-11ef-9a5c-d39e79e57573.html" TargetMode="External"/><Relationship Id="rId258" Type="http://schemas.openxmlformats.org/officeDocument/2006/relationships/hyperlink" Target="https://www.franchisetimes.com/top-400-2024/236-newks-eatery/article_f4a52b90-5667-11ef-b501-bb2ca7475bcd.html" TargetMode="External"/><Relationship Id="rId22" Type="http://schemas.openxmlformats.org/officeDocument/2006/relationships/hyperlink" Target="https://www.google.com/search?q=Dunkin%E2%80%99%20franchise%20times%20site%3Afranchisetimes.com%2Ftop-400-2024" TargetMode="External"/><Relationship Id="rId64" Type="http://schemas.openxmlformats.org/officeDocument/2006/relationships/hyperlink" Target="https://www.franchisetimes.com/top-400-2024/43-jimmy-john-s/article_1109b71e-566e-11ef-8906-17585f60bee4.html" TargetMode="External"/><Relationship Id="rId118" Type="http://schemas.openxmlformats.org/officeDocument/2006/relationships/hyperlink" Target="https://www.franchisetimes.com/top-400-2024/93-pollo-campero/article_0b858f40-565d-11ef-a161-cbe36ec7d18d.html" TargetMode="External"/><Relationship Id="rId325" Type="http://schemas.openxmlformats.org/officeDocument/2006/relationships/hyperlink" Target="https://www.franchisetimes.com/top-400-2024/303-brightway-insurance/article_d3f2daa8-5669-11ef-95fe-cfc78d66b6f0.html" TargetMode="External"/><Relationship Id="rId367" Type="http://schemas.openxmlformats.org/officeDocument/2006/relationships/hyperlink" Target="https://www.franchisetimes.com/top-400-2024/346-storm-guard-roofing-and-construction/article_4591d6d4-566d-11ef-9355-6f374b90e165.html" TargetMode="External"/><Relationship Id="rId171" Type="http://schemas.openxmlformats.org/officeDocument/2006/relationships/hyperlink" Target="https://www.franchisetimes.com/top-400-2024/146-1-800-got-junk/article_8dec9914-5663-11ef-b250-43d85331b360.html" TargetMode="External"/><Relationship Id="rId227" Type="http://schemas.openxmlformats.org/officeDocument/2006/relationships/hyperlink" Target="https://www.franchisetimes.com/top-400-2024/205-metal-supermarkets/article_8529544a-5666-11ef-9599-c3adef6547aa.html" TargetMode="External"/><Relationship Id="rId269" Type="http://schemas.openxmlformats.org/officeDocument/2006/relationships/hyperlink" Target="https://www.franchisetimes.com/top-400-2024/247-stretchlab/article_6abf42ae-566b-11ef-81bd-575862f70458.html?block_id=1855301" TargetMode="External"/><Relationship Id="rId33" Type="http://schemas.openxmlformats.org/officeDocument/2006/relationships/hyperlink" Target="https://www.franchisetimes.com/top-400-2024/17-popeyes-louisiana-kitchen/article_4a63f2e0-5664-11ef-9c6b-bfc1611e1794.html" TargetMode="External"/><Relationship Id="rId129" Type="http://schemas.openxmlformats.org/officeDocument/2006/relationships/hyperlink" Target="https://www.franchisetimes.com/top-400-2024/103-moe-s-southwest-grill/article_f0ce37ce-565c-11ef-8692-c3ffd387c3e4.html" TargetMode="External"/><Relationship Id="rId280" Type="http://schemas.openxmlformats.org/officeDocument/2006/relationships/hyperlink" Target="https://www.franchisetimes.com/top-400-2024/258-teamlogic-it/article_e9502064-5668-11ef-9de1-07885999c888.html?block_id=1855301" TargetMode="External"/><Relationship Id="rId336" Type="http://schemas.openxmlformats.org/officeDocument/2006/relationships/hyperlink" Target="https://www.franchisetimes.com/top-400-2024/315-drybar/article_47ec38a4-566b-11ef-95c4-132a87281c96.html" TargetMode="External"/><Relationship Id="rId75" Type="http://schemas.openxmlformats.org/officeDocument/2006/relationships/hyperlink" Target="https://www.franchisetimes.com/top-400-2024/54-great-clips/article_861e2626-58b1-11ef-ab04-4f6469643817.html" TargetMode="External"/><Relationship Id="rId140" Type="http://schemas.openxmlformats.org/officeDocument/2006/relationships/hyperlink" Target="https://www.franchisetimes.com/top-400-2024/114-the-learning-experience/article_f64bd372-565d-11ef-8150-63ac5c46f59a.html" TargetMode="External"/><Relationship Id="rId182" Type="http://schemas.openxmlformats.org/officeDocument/2006/relationships/hyperlink" Target="https://www.franchisetimes.com/top-400-2024/159-spherion-staffing/article_0b66ae26-565e-11ef-b9e7-07989e4153c0.html" TargetMode="External"/><Relationship Id="rId378" Type="http://schemas.openxmlformats.org/officeDocument/2006/relationships/hyperlink" Target="https://www.franchisetimes.com/top-400-2024/357-nick-the-greek/article_e9bce16a-566b-11ef-aaff-ab43cdaf7fb1.html" TargetMode="External"/><Relationship Id="rId403" Type="http://schemas.openxmlformats.org/officeDocument/2006/relationships/hyperlink" Target="https://www.franchisetimes.com/top-400-2024/382-massageluxe/article_6d998438-566d-11ef-9b5f-8787162d158b.html" TargetMode="External"/><Relationship Id="rId6" Type="http://schemas.openxmlformats.org/officeDocument/2006/relationships/hyperlink" Target="https://www.franchisetimes.com/top-400-2024/3-kfc/article_64418334-566a-11ef-9b51-9b41faf894de.html" TargetMode="External"/><Relationship Id="rId238" Type="http://schemas.openxmlformats.org/officeDocument/2006/relationships/hyperlink" Target="https://www.franchisetimes.com/top-400-2024/216-home-helpers-home-care/article_def067a2-5666-11ef-b0a1-8fe30af1a47f.html" TargetMode="External"/><Relationship Id="rId291" Type="http://schemas.openxmlformats.org/officeDocument/2006/relationships/hyperlink" Target="https://www.franchisetimes.com/top-400-2024/269-tazikis-mediterranean-cafe/article_bdf60ba8-5669-11ef-9067-6717195b8365.html" TargetMode="External"/><Relationship Id="rId305" Type="http://schemas.openxmlformats.org/officeDocument/2006/relationships/hyperlink" Target="https://www.franchisetimes.com/top-400-2024/283-huntington-learning-center/article_2acd6938-566a-11ef-ad3d-23b10d25724e.html" TargetMode="External"/><Relationship Id="rId347" Type="http://schemas.openxmlformats.org/officeDocument/2006/relationships/hyperlink" Target="https://www.franchisetimes.com/top-400-2024/326-which-wich/article_2da3761a-566b-11ef-99ef-67a1648758d4.html" TargetMode="External"/><Relationship Id="rId44" Type="http://schemas.openxmlformats.org/officeDocument/2006/relationships/hyperlink" Target="https://www.franchisetimes.com/top-400-2024/25-planet-fitness/article_1ff4a9b8-566a-11ef-8702-2fd79e89334c.html" TargetMode="External"/><Relationship Id="rId86" Type="http://schemas.openxmlformats.org/officeDocument/2006/relationships/hyperlink" Target="https://www.franchisetimes.com/top-400-2024/64-primrose-schools/article_f540c4c8-58b1-11ef-83f2-cbf5375630c2.html" TargetMode="External"/><Relationship Id="rId151" Type="http://schemas.openxmlformats.org/officeDocument/2006/relationships/hyperlink" Target="https://www.franchisetimes.com/top-400-2024/125-pearle-vision/article_cbdcbfa2-565d-11ef-a5dd-cfaf6daf9c55.html" TargetMode="External"/><Relationship Id="rId389" Type="http://schemas.openxmlformats.org/officeDocument/2006/relationships/hyperlink" Target="https://www.franchisetimes.com/top-400-2024/368-waxing-the-city/article_4a8b3b90-566c-11ef-a1ea-a3c5b66e00e6.html" TargetMode="External"/><Relationship Id="rId193" Type="http://schemas.openxmlformats.org/officeDocument/2006/relationships/hyperlink" Target="https://www.franchisetimes.com/top-400-2024/177-chicken-salad-chick/article_d49d4802-5665-11ef-80b3-9b06170304f4.html" TargetMode="External"/><Relationship Id="rId207" Type="http://schemas.openxmlformats.org/officeDocument/2006/relationships/hyperlink" Target="https://www.franchisetimes.com/top-400-2024/185-walk-ons-sports-bistreaux/article_e2164d76-5665-11ef-b93e-53a44d2cf613.html" TargetMode="External"/><Relationship Id="rId249" Type="http://schemas.openxmlformats.org/officeDocument/2006/relationships/hyperlink" Target="https://www.franchisetimes.com/top-400-2024/227-lee-s-famous-recipe-chicken/article_01f92d50-5668-11ef-bfb7-f79ee2d0c9b1.html" TargetMode="External"/><Relationship Id="rId414" Type="http://schemas.openxmlformats.org/officeDocument/2006/relationships/hyperlink" Target="https://www.franchisetimes.com/top-400-2024/393-gotcha-covered/article_c6fdb0e4-566d-11ef-9b49-b7572f77d66c.html" TargetMode="External"/><Relationship Id="rId13" Type="http://schemas.openxmlformats.org/officeDocument/2006/relationships/hyperlink" Target="https://www.google.com/search?q=Subway%20franchise%20times%20site%3Afranchisetimes.com%2Ftop-400-2024" TargetMode="External"/><Relationship Id="rId109" Type="http://schemas.openxmlformats.org/officeDocument/2006/relationships/hyperlink" Target="https://www.franchisetimes.com/top-400-2024/85-auntie-anne-s/article_ceee63ec-58b2-11ef-9125-df2c2a97b24d.html" TargetMode="External"/><Relationship Id="rId260" Type="http://schemas.openxmlformats.org/officeDocument/2006/relationships/hyperlink" Target="https://www.franchisetimes.com/top-400-2024/94-fastsigns/article_be896f40-565c-11ef-97fe-1fdf3e12e146.html" TargetMode="External"/><Relationship Id="rId316" Type="http://schemas.openxmlformats.org/officeDocument/2006/relationships/hyperlink" Target="https://www.franchisetimes.com/top-400-2024/294-speedee-oil-change-tune-up/article_8e7d9b42-566a-11ef-bf7d-8b203ac5d869.html" TargetMode="External"/><Relationship Id="rId55" Type="http://schemas.openxmlformats.org/officeDocument/2006/relationships/hyperlink" Target="https://www.franchisetimes.com/top-400-2024/35-culver-s-butterburgers-frozen-custard/article_7db12250-566c-11ef-a9cb-e7f8a5925775.html" TargetMode="External"/><Relationship Id="rId97" Type="http://schemas.openxmlformats.org/officeDocument/2006/relationships/hyperlink" Target="https://www.google.com/search?q=TOUS%20les%20JOURS%20franchise%20times%20site%3Afranchisetimes.com%2Ftop-400-2024" TargetMode="External"/><Relationship Id="rId120" Type="http://schemas.openxmlformats.org/officeDocument/2006/relationships/hyperlink" Target="https://www.google.com/search?q=Sport%20Clips%20franchise%20times%20site%3Afranchisetimes.com%2Ftop-400-2024" TargetMode="External"/><Relationship Id="rId358" Type="http://schemas.openxmlformats.org/officeDocument/2006/relationships/hyperlink" Target="https://www.franchisetimes.com/top-400-2024/337-miracle-method-surface-refinishing/article_c71f1844-566b-11ef-95c2-4f36d8a57bd5.html" TargetMode="External"/><Relationship Id="rId162" Type="http://schemas.openxmlformats.org/officeDocument/2006/relationships/hyperlink" Target="https://www.franchisetimes.com/top-400-2024/136-maaco/article_16e3912e-565e-11ef-ba99-f3a387ebacf9.html" TargetMode="External"/><Relationship Id="rId218" Type="http://schemas.openxmlformats.org/officeDocument/2006/relationships/hyperlink" Target="https://www.franchisetimes.com/top-400-2024/196-sola-salons/article_5f7f394e-5666-11ef-96b1-7334081218d5.html" TargetMode="External"/><Relationship Id="rId271" Type="http://schemas.openxmlformats.org/officeDocument/2006/relationships/hyperlink" Target="https://www.franchisetimes.com/top-400-2024/249-yogen-fruz/article_5429ff8e-5666-11ef-8801-8b0c143309c1.html" TargetMode="External"/><Relationship Id="rId24" Type="http://schemas.openxmlformats.org/officeDocument/2006/relationships/hyperlink" Target="https://www.google.com/search?q=Pizza%20Hut%20franchise%20times%20site%3Afranchisetimes.com%2Ftop-400-2024" TargetMode="External"/><Relationship Id="rId66" Type="http://schemas.openxmlformats.org/officeDocument/2006/relationships/hyperlink" Target="https://www.franchisetimes.com/top-400-2024/45-hardee-s/article_bcb82fba-566d-11ef-ae80-27450f0b9df5.html" TargetMode="External"/><Relationship Id="rId131" Type="http://schemas.openxmlformats.org/officeDocument/2006/relationships/hyperlink" Target="https://www.franchisetimes.com/top-400-2024/105-smoothie-king/article_7f65ea72-565d-11ef-b20a-6bc9de6b5910.html" TargetMode="External"/><Relationship Id="rId327" Type="http://schemas.openxmlformats.org/officeDocument/2006/relationships/hyperlink" Target="https://www.franchisetimes.com/top-400-2024/305-cheba-hut-toasted-subs/article_95596f08-566b-11ef-a537-3f7fd23861f4.html" TargetMode="External"/><Relationship Id="rId369" Type="http://schemas.openxmlformats.org/officeDocument/2006/relationships/hyperlink" Target="https://www.franchisetimes.com/top-400-2024/348-archadeck-outdoor-living/article_bbb37aae-566b-11ef-8936-1b7259abf1a9.html" TargetMode="External"/><Relationship Id="rId173" Type="http://schemas.openxmlformats.org/officeDocument/2006/relationships/hyperlink" Target="https://www.franchisetimes.com/top-400-2024/148-sky-zone/article_070ea7a6-5664-11ef-94bf-ab3ad33d74a5.html" TargetMode="External"/><Relationship Id="rId229" Type="http://schemas.openxmlformats.org/officeDocument/2006/relationships/hyperlink" Target="https://www.franchisetimes.com/top-400-2024/207-signal-security/article_fa51f852-5667-11ef-a965-e3b121e6b761.html" TargetMode="External"/><Relationship Id="rId380" Type="http://schemas.openxmlformats.org/officeDocument/2006/relationships/hyperlink" Target="https://www.franchisetimes.com/top-400-2024/359-hteao/article_47f05bf2-566e-11ef-ba16-07e42369b0a9.html" TargetMode="External"/><Relationship Id="rId240" Type="http://schemas.openxmlformats.org/officeDocument/2006/relationships/hyperlink" Target="https://www.franchisetimes.com/top-400-2024/218-benjamin-franklin-plumbing/article_ed74b192-5667-11ef-9efe-1f9269dc5908.html" TargetMode="External"/><Relationship Id="rId35" Type="http://schemas.openxmlformats.org/officeDocument/2006/relationships/hyperlink" Target="https://www.franchisetimes.com/top-400-2024/18-dairy-queen/article_9791d284-5665-11ef-b898-879afb5e2054.html" TargetMode="External"/><Relationship Id="rId77" Type="http://schemas.openxmlformats.org/officeDocument/2006/relationships/hyperlink" Target="https://www.franchisetimes.com/top-400-2024/56-ampm/article_70e6aa76-58b1-11ef-9a9d-8f1a4fcc889f.html" TargetMode="External"/><Relationship Id="rId100" Type="http://schemas.openxmlformats.org/officeDocument/2006/relationships/hyperlink" Target="https://www.franchisetimes.com/top-400-2024/76-bostons-pizza/article_82cceccc-58b2-11ef-9516-6b85543db3fc.html" TargetMode="External"/><Relationship Id="rId282" Type="http://schemas.openxmlformats.org/officeDocument/2006/relationships/hyperlink" Target="https://www.franchisetimes.com/top-400-2024/260-ritas-italian-ice/article_da68e5fe-5668-11ef-81b9-5b09e6569431.html" TargetMode="External"/><Relationship Id="rId338" Type="http://schemas.openxmlformats.org/officeDocument/2006/relationships/hyperlink" Target="https://www.franchisetimes.com/top-400-2024/317-stretch-zone/article_06439360-566c-11ef-868a-2385d5a73c70.html" TargetMode="External"/><Relationship Id="rId8" Type="http://schemas.openxmlformats.org/officeDocument/2006/relationships/hyperlink" Target="https://www.franchisetimes.com/top-400-2024/4-burger-king/article_7dc7491c-566d-11ef-bafe-fb84dc8479e0.html" TargetMode="External"/><Relationship Id="rId142" Type="http://schemas.openxmlformats.org/officeDocument/2006/relationships/hyperlink" Target="https://www.franchisetimes.com/top-400-2024/116-plato-s-closet/article_7096aefa-565d-11ef-bcf8-67b68b9f7320.html" TargetMode="External"/><Relationship Id="rId184" Type="http://schemas.openxmlformats.org/officeDocument/2006/relationships/hyperlink" Target="https://www.franchisetimes.com/top-400-2024/161-one-hour-heating-air-conditioning/article_e598b85a-5663-11ef-954a-3b8f8b282120.html" TargetMode="External"/><Relationship Id="rId391" Type="http://schemas.openxmlformats.org/officeDocument/2006/relationships/hyperlink" Target="https://www.franchisetimes.com/top-400-2024/370-hurricane-grill-wings/article_44674ea2-566c-11ef-aeb8-5f71b454f83c.html" TargetMode="External"/><Relationship Id="rId405" Type="http://schemas.openxmlformats.org/officeDocument/2006/relationships/hyperlink" Target="https://www.franchisetimes.com/top-400-2024/384-maid-brigade/article_b37325a0-566c-11ef-a744-8f389dcd5c74.html" TargetMode="External"/><Relationship Id="rId251" Type="http://schemas.openxmlformats.org/officeDocument/2006/relationships/hyperlink" Target="https://www.franchisetimes.com/top-400-2024/229-united-country/article_a86359ec-5666-11ef-9f9a-eb4ee97ea2c4.html" TargetMode="External"/><Relationship Id="rId46" Type="http://schemas.openxmlformats.org/officeDocument/2006/relationships/hyperlink" Target="https://www.franchisetimes.com/top-400-2024/27-jack-in-the-box/article_a9093086-5668-11ef-8503-6bc96d327c76.html" TargetMode="External"/><Relationship Id="rId293" Type="http://schemas.openxmlformats.org/officeDocument/2006/relationships/hyperlink" Target="https://www.franchisetimes.com/top-400-2024/271-another-broken-egg-cafe/article_a2d53d04-5668-11ef-9b68-97cc78c24471.html" TargetMode="External"/><Relationship Id="rId307" Type="http://schemas.openxmlformats.org/officeDocument/2006/relationships/hyperlink" Target="https://www.franchisetimes.com/top-400-2024/285-mosquito-joe/article_de076c0c-5669-11ef-ad8b-5399be005798.html" TargetMode="External"/><Relationship Id="rId349" Type="http://schemas.openxmlformats.org/officeDocument/2006/relationships/hyperlink" Target="https://www.franchisetimes.com/top-400-2024/328-soccer-shots/article_39ebe452-566b-11ef-974b-5b962b39928e.html" TargetMode="External"/><Relationship Id="rId88" Type="http://schemas.openxmlformats.org/officeDocument/2006/relationships/hyperlink" Target="https://www.franchisetimes.com/top-400-2024/66-tropical-smoothie-cafe/article_099002f4-58b2-11ef-bc2c-77d48b9890ff.html" TargetMode="External"/><Relationship Id="rId111" Type="http://schemas.openxmlformats.org/officeDocument/2006/relationships/hyperlink" Target="https://www.franchisetimes.com/top-400-2024/88-wireless-zone/article_b6ccc34e-58b2-11ef-ab80-8beb9c76a388.html" TargetMode="External"/><Relationship Id="rId153" Type="http://schemas.openxmlformats.org/officeDocument/2006/relationships/hyperlink" Target="https://www.franchisetimes.com/top-400-2024/127-steak-n-shake/article_d61b114e-565d-11ef-9259-bf67cad154d4.html" TargetMode="External"/><Relationship Id="rId195" Type="http://schemas.openxmlformats.org/officeDocument/2006/relationships/hyperlink" Target="https://www.franchisetimes.com/top-400-2024/172-vanguard-cleaning-systems/article_5a2d17e2-5664-11ef-b33e-eb50369a8e0b.html" TargetMode="External"/><Relationship Id="rId209" Type="http://schemas.openxmlformats.org/officeDocument/2006/relationships/hyperlink" Target="https://www.franchisetimes.com/top-400-2024/187-play-it-again-sports/article_8488e9d0-5664-11ef-bde2-cb448f0f261a.html" TargetMode="External"/><Relationship Id="rId360" Type="http://schemas.openxmlformats.org/officeDocument/2006/relationships/hyperlink" Target="https://www.franchisetimes.com/top-400-2024/339-workout-anytime/article_f66f528a-566b-11ef-b8ce-e7624c4e5b12.html" TargetMode="External"/><Relationship Id="rId416" Type="http://schemas.openxmlformats.org/officeDocument/2006/relationships/hyperlink" Target="https://www.franchisetimes.com/top-400-2024/395-hoodz/article_0298ec2c-566e-11ef-b207-5b98f40ee73c.html" TargetMode="External"/><Relationship Id="rId220" Type="http://schemas.openxmlformats.org/officeDocument/2006/relationships/hyperlink" Target="https://www.franchisetimes.com/top-400-2024/198-johnny-rockets/article_716fecfc-5666-11ef-acb7-7f0a78d8c69c.html" TargetMode="External"/><Relationship Id="rId15" Type="http://schemas.openxmlformats.org/officeDocument/2006/relationships/hyperlink" Target="https://www.google.com/search?q=Domino%E2%80%99s%20franchise%20times%20site%3Afranchisetimes.com%2Ftop-400-2024" TargetMode="External"/><Relationship Id="rId57" Type="http://schemas.openxmlformats.org/officeDocument/2006/relationships/hyperlink" Target="https://www.franchisetimes.com/top-400-2024/37-five-guys/article_de52d99c-566b-11ef-8cac-130da9f1dd53.html" TargetMode="External"/><Relationship Id="rId262" Type="http://schemas.openxmlformats.org/officeDocument/2006/relationships/hyperlink" Target="https://www.franchisetimes.com/top-400-2024/240-fantastic-sams/article_eefe117c-5665-11ef-8ae3-2f99af11e076.html" TargetMode="External"/><Relationship Id="rId318" Type="http://schemas.openxmlformats.org/officeDocument/2006/relationships/hyperlink" Target="https://www.franchisetimes.com/top-400-2024/296-fish-window-cleaning/article_9d5a0bdc-566a-11ef-9aa6-e3bb2daaa558.html" TargetMode="External"/><Relationship Id="rId99" Type="http://schemas.openxmlformats.org/officeDocument/2006/relationships/hyperlink" Target="https://www.google.com/search?q=Boston%20Pizza%20franchise%20times%20site%3Afranchisetimes.com%2Ftop-400-2024" TargetMode="External"/><Relationship Id="rId122" Type="http://schemas.openxmlformats.org/officeDocument/2006/relationships/hyperlink" Target="https://www.franchisetimes.com/top-400-2024/96-certapro-painters/article_d6297582-565c-11ef-a2fc-ab824f3f3906.html" TargetMode="External"/><Relationship Id="rId164" Type="http://schemas.openxmlformats.org/officeDocument/2006/relationships/hyperlink" Target="https://www.franchisetimes.com/top-400-2024/138-scooter-s-coffee/article_235c337e-5664-11ef-be78-9780e13c51c9.html" TargetMode="External"/><Relationship Id="rId371" Type="http://schemas.openxmlformats.org/officeDocument/2006/relationships/hyperlink" Target="https://www.franchisetimes.com/top-400-2024/350-cousins-subs/article_2c67d7d6-566c-11ef-9772-afb5528c3b5b.html" TargetMode="External"/><Relationship Id="rId26" Type="http://schemas.openxmlformats.org/officeDocument/2006/relationships/hyperlink" Target="https://www.google.com/search?q=RE%2FMAX%20franchise%20times%20site%3Afranchisetimes.com%2Ftop-400-2024" TargetMode="External"/><Relationship Id="rId231" Type="http://schemas.openxmlformats.org/officeDocument/2006/relationships/hyperlink" Target="https://www.franchisetimes.com/top-400-2024/209-wetzels-pretzels/article_e5edb1cc-5666-11ef-86f8-2f12b5ef4171.html" TargetMode="External"/><Relationship Id="rId273" Type="http://schemas.openxmlformats.org/officeDocument/2006/relationships/hyperlink" Target="https://www.franchisetimes.com/top-400-2024/251-7-brew/article_ade5a104-5666-11ef-a456-43ea190308b1.html" TargetMode="External"/><Relationship Id="rId329" Type="http://schemas.openxmlformats.org/officeDocument/2006/relationships/hyperlink" Target="https://www.franchisetimes.com/top-400-2024/307-nekter-juice-bar/article_74d4ae10-566a-11ef-b9eb-b38758757d9f.html" TargetMode="External"/><Relationship Id="rId68" Type="http://schemas.openxmlformats.org/officeDocument/2006/relationships/hyperlink" Target="https://www.franchisetimes.com/top-400-2024/47-rent-a-center/article_1b7d6364-58b0-11ef-a9d7-478edb4b37a2.html" TargetMode="External"/><Relationship Id="rId133" Type="http://schemas.openxmlformats.org/officeDocument/2006/relationships/hyperlink" Target="https://www.franchisetimes.com/top-400-2024/107-charleys-philly-steaks/article_85a8ff28-565d-11ef-841e-fb3e95d9ea63.html" TargetMode="External"/><Relationship Id="rId175" Type="http://schemas.openxmlformats.org/officeDocument/2006/relationships/hyperlink" Target="https://www.franchisetimes.com/top-400-2024/150-the-joint-chiropractic/article_01368aec-5664-11ef-9efa-bbeee389dc5d.html" TargetMode="External"/><Relationship Id="rId340" Type="http://schemas.openxmlformats.org/officeDocument/2006/relationships/hyperlink" Target="https://www.franchisetimes.com/top-400-2024/319-fully-promoted/article_807461d8-566b-11ef-8a17-6f753e0a475d.html" TargetMode="External"/><Relationship Id="rId200" Type="http://schemas.openxmlformats.org/officeDocument/2006/relationships/hyperlink" Target="https://www.franchisetimes.com/top-400-2024/178-weed-man/article_c861cdf6-5665-11ef-a493-6f1728c3a66e.html" TargetMode="External"/><Relationship Id="rId382" Type="http://schemas.openxmlformats.org/officeDocument/2006/relationships/hyperlink" Target="https://www.franchisetimes.com/top-400-2024/361-1-800-water-damage/article_c208c6d2-566d-11ef-b7ff-c3b7af5208f8.html" TargetMode="External"/><Relationship Id="rId242" Type="http://schemas.openxmlformats.org/officeDocument/2006/relationships/hyperlink" Target="https://www.franchisetimes.com/top-400-2024/196-sola-salons/article_5f7f394e-5666-11ef-96b1-7334081218d5.html" TargetMode="External"/><Relationship Id="rId284" Type="http://schemas.openxmlformats.org/officeDocument/2006/relationships/hyperlink" Target="https://www.franchisetimes.com/top-400-2024/262-ziebart/article_157c7666-5668-11ef-a078-178178b9bf27.html" TargetMode="External"/><Relationship Id="rId37" Type="http://schemas.openxmlformats.org/officeDocument/2006/relationships/hyperlink" Target="https://www.franchisetimes.com/top-400-2024/20-sonic-drive-in/article_0954cdea-5666-11ef-ae9a-27e683fb4086.html" TargetMode="External"/><Relationship Id="rId79" Type="http://schemas.openxmlformats.org/officeDocument/2006/relationships/hyperlink" Target="https://www.franchisetimes.com/top-400-2024/57-homevestors/article_50a37f8c-58b1-11ef-a1fd-8b1d5688d989.html" TargetMode="External"/><Relationship Id="rId102" Type="http://schemas.openxmlformats.org/officeDocument/2006/relationships/hyperlink" Target="https://www.franchisetimes.com/top-400-2024/78-del-taco/article_417ad7fc-58b2-11ef-b073-0725f76b8dff.html" TargetMode="External"/><Relationship Id="rId144" Type="http://schemas.openxmlformats.org/officeDocument/2006/relationships/hyperlink" Target="https://www.franchisetimes.com/top-400-2024/118-miracle-ear/article_af5b5f46-565d-11ef-9b7d-ab2326eb7b87.html" TargetMode="External"/><Relationship Id="rId90" Type="http://schemas.openxmlformats.org/officeDocument/2006/relationships/hyperlink" Target="https://www.google.com/search?q=Window%20World%20franchise%20times%20site%3Afranchisetimes.com%2Ftop-400-2024" TargetMode="External"/><Relationship Id="rId186" Type="http://schemas.openxmlformats.org/officeDocument/2006/relationships/hyperlink" Target="https://www.franchisetimes.com/top-400-2024/163-round-table-pizza/article_172833a0-5664-11ef-9411-2b074418002c.html" TargetMode="External"/><Relationship Id="rId351" Type="http://schemas.openxmlformats.org/officeDocument/2006/relationships/hyperlink" Target="https://www.franchisetimes.com/top-400-2024/330-mighty-dog-roofing/article_53bc324c-566b-11ef-acf7-77e6c5817cf0.html" TargetMode="External"/><Relationship Id="rId393" Type="http://schemas.openxmlformats.org/officeDocument/2006/relationships/hyperlink" Target="https://www.franchisetimes.com/top-400-2024/372-100-chiropractic/article_1abcdf44-566d-11ef-8da1-63ab04303f9e.html" TargetMode="External"/><Relationship Id="rId407" Type="http://schemas.openxmlformats.org/officeDocument/2006/relationships/hyperlink" Target="https://www.franchisetimes.com/top-400-2024/386-rock-n-roll-sushi/article_87cfd3fc-566d-11ef-ad46-47e5f38c9085.html" TargetMode="External"/><Relationship Id="rId211" Type="http://schemas.openxmlformats.org/officeDocument/2006/relationships/hyperlink" Target="https://www.franchisetimes.com/top-400-2024/189-goldfish-swim-school/article_8feb69c2-5666-11ef-85c3-53e68a39fba0.html" TargetMode="External"/><Relationship Id="rId253" Type="http://schemas.openxmlformats.org/officeDocument/2006/relationships/hyperlink" Target="https://www.franchisetimes.com/top-400-2024/231-beef-o-bradys/article_e03a1ac0-5663-11ef-9421-9b79c4e77189.html" TargetMode="External"/><Relationship Id="rId295" Type="http://schemas.openxmlformats.org/officeDocument/2006/relationships/hyperlink" Target="https://www.franchisetimes.com/top-400-2024/273-sir-speedy-print-signs-marketing/article_cd2824c2-5668-11ef-87f5-0b85eb83c591.html" TargetMode="External"/><Relationship Id="rId309" Type="http://schemas.openxmlformats.org/officeDocument/2006/relationships/hyperlink" Target="https://www.franchisetimes.com/top-400-2024/287-fords-garage/article_334955ba-5668-11ef-85d3-2f5be3ed864e.html" TargetMode="External"/><Relationship Id="rId48" Type="http://schemas.openxmlformats.org/officeDocument/2006/relationships/hyperlink" Target="https://www.franchisetimes.com/top-400-2024/28-express-employment-professionals/article_26f2a956-5668-11ef-993f-3f89b493bd47.html" TargetMode="External"/><Relationship Id="rId113" Type="http://schemas.openxmlformats.org/officeDocument/2006/relationships/hyperlink" Target="https://www.franchisetimes.com/top-400-2024/89-right-at-home/article_64300cfa-5659-11ef-a644-9fb2720ed70b.html" TargetMode="External"/><Relationship Id="rId320" Type="http://schemas.openxmlformats.org/officeDocument/2006/relationships/hyperlink" Target="https://www.franchisetimes.com/top-400-2024/298-five-star-painting/article_e391d7f2-5669-11ef-b9c2-f7ab291df61a.html" TargetMode="External"/><Relationship Id="rId155" Type="http://schemas.openxmlformats.org/officeDocument/2006/relationships/hyperlink" Target="https://www.franchisetimes.com/top-400-2024/129-noodles-company/article_bd222faa-5663-11ef-9279-c7c59fab4037.html" TargetMode="External"/><Relationship Id="rId197" Type="http://schemas.openxmlformats.org/officeDocument/2006/relationships/hyperlink" Target="https://www.franchisetimes.com/top-400-2024/175-cicis-pizza/article_6bfef954-5664-11ef-86f4-0f466bf058c9.html" TargetMode="External"/><Relationship Id="rId362" Type="http://schemas.openxmlformats.org/officeDocument/2006/relationships/hyperlink" Target="https://www.franchisetimes.com/top-400-2024/341-clothes-mentor/article_c0d1b6c2-566b-11ef-ae5d-e3fdd65fe4ed.html" TargetMode="External"/><Relationship Id="rId418" Type="http://schemas.openxmlformats.org/officeDocument/2006/relationships/hyperlink" Target="https://www.franchisetimes.com/top-400-2024/397-flylock-security-solutions/article_0770a302-566e-11ef-9378-031af7e427e3.html" TargetMode="External"/><Relationship Id="rId222" Type="http://schemas.openxmlformats.org/officeDocument/2006/relationships/hyperlink" Target="https://www.franchisetimes.com/top-400-2024/200-biggby-coffee/article_e858d904-5667-11ef-a4de-872008d24cbd.html" TargetMode="External"/><Relationship Id="rId264" Type="http://schemas.openxmlformats.org/officeDocument/2006/relationships/hyperlink" Target="https://www.franchisetimes.com/top-400-2024/242-image360/article_3977748a-5668-11ef-8e2c-876a4d1df1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W7" sqref="W7"/>
    </sheetView>
  </sheetViews>
  <sheetFormatPr baseColWidth="10" defaultColWidth="12.6640625" defaultRowHeight="15" customHeight="1"/>
  <cols>
    <col min="1" max="1" width="6.6640625" customWidth="1"/>
    <col min="2" max="2" width="5.1640625" customWidth="1"/>
    <col min="3" max="3" width="7.1640625" customWidth="1"/>
    <col min="4" max="4" width="12" customWidth="1"/>
    <col min="5" max="9" width="10" customWidth="1"/>
    <col min="10" max="43" width="8.6640625" customWidth="1"/>
  </cols>
  <sheetData>
    <row r="1" spans="1:43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3"/>
      <c r="H1" s="4" t="s">
        <v>4</v>
      </c>
      <c r="I1" s="5" t="s">
        <v>5</v>
      </c>
      <c r="J1" s="6"/>
      <c r="K1" s="7" t="s">
        <v>6</v>
      </c>
      <c r="L1" s="8"/>
      <c r="M1" s="9" t="s">
        <v>7</v>
      </c>
      <c r="N1" s="10"/>
      <c r="O1" s="11" t="s">
        <v>8</v>
      </c>
      <c r="P1" s="10"/>
      <c r="Q1" s="12"/>
      <c r="R1" s="13" t="s">
        <v>9</v>
      </c>
      <c r="S1" s="14"/>
      <c r="T1" s="15" t="s">
        <v>10</v>
      </c>
      <c r="U1" s="16"/>
      <c r="V1" s="17" t="s">
        <v>11</v>
      </c>
      <c r="W1" s="2"/>
      <c r="X1" s="18" t="s">
        <v>12</v>
      </c>
      <c r="Y1" s="2"/>
      <c r="Z1" s="2"/>
      <c r="AA1" s="1" t="s">
        <v>13</v>
      </c>
      <c r="AB1" s="2"/>
      <c r="AC1" s="2"/>
      <c r="AD1" s="18" t="s">
        <v>14</v>
      </c>
      <c r="AE1" s="2"/>
      <c r="AF1" s="18" t="s">
        <v>15</v>
      </c>
      <c r="AG1" s="2"/>
      <c r="AH1" s="18" t="s">
        <v>16</v>
      </c>
      <c r="AI1" s="19" t="s">
        <v>17</v>
      </c>
      <c r="AJ1" s="20"/>
      <c r="AK1" s="20"/>
      <c r="AL1" s="20"/>
      <c r="AM1" s="20"/>
      <c r="AN1" s="20"/>
      <c r="AO1" s="20"/>
      <c r="AP1" s="20"/>
      <c r="AQ1" s="20"/>
    </row>
    <row r="2" spans="1:43" ht="14.25" customHeight="1">
      <c r="A2" s="21">
        <v>24.001000000000001</v>
      </c>
      <c r="B2" s="21">
        <v>2024</v>
      </c>
      <c r="C2" s="22">
        <v>1</v>
      </c>
      <c r="D2" s="23" t="str">
        <f ca="1">IFERROR(__xludf.DUMMYFUNCTION("IMPORTXML(AI2, ""//h1[@itemprop='headline']/span"")"),"1. McDonald’s")</f>
        <v>1. McDonald’s</v>
      </c>
      <c r="E2" s="24" t="str">
        <f ca="1">IFERROR(__xludf.DUMMYFUNCTION("REGEXEXTRACT(D2, ""\.\s*(.+)"")"),"McDonald’s")</f>
        <v>McDonald’s</v>
      </c>
      <c r="F2" s="25" t="str">
        <f ca="1">IFERROR(__xludf.DUMMYFUNCTION("IMPORTXML(AI2, ""//li[strong[text()='Investment Range:']]"")"),"Investment Range:")</f>
        <v>Investment Range:</v>
      </c>
      <c r="G2" s="26" t="str">
        <f ca="1">IFERROR(__xludf.DUMMYFUNCTION("""COMPUTED_VALUE""")," $1,470,500 - $2,642,000")</f>
        <v xml:space="preserve"> $1,470,500 - $2,642,000</v>
      </c>
      <c r="H2" s="25" t="str">
        <f ca="1">IFERROR(__xludf.DUMMYFUNCTION("SUBSTITUTE(REGEXEXTRACT(G2, ""\$(\d{1,3}(?:,\d{3})*)""), "","", ""."")
"),"1.470.500")</f>
        <v>1.470.500</v>
      </c>
      <c r="I2" s="27" t="str">
        <f ca="1">IFERROR(__xludf.DUMMYFUNCTION("SUBSTITUTE(REGEXEXTRACT(G2, ""-\s*\$(\d{1,3}(?:,\d{3})*)""), "","", ""."")
"),"2.642.000")</f>
        <v>2.642.000</v>
      </c>
      <c r="J2" s="27" t="str">
        <f ca="1">IFERROR(__xludf.DUMMYFUNCTION("IMPORTXML(AI2, ""//li[strong[text()='Initial Investment:']]"")"),"Initial Investment:")</f>
        <v>Initial Investment:</v>
      </c>
      <c r="K2" s="28" t="str">
        <f ca="1">IFERROR(__xludf.DUMMYFUNCTION("""COMPUTED_VALUE""")," $45,000")</f>
        <v xml:space="preserve"> $45,000</v>
      </c>
      <c r="L2" s="29" t="str">
        <f ca="1">IFERROR(__xludf.DUMMYFUNCTION("IMPORTXML(AI2, ""//li[strong[text()='Category:']]"")"),"Category:")</f>
        <v>Category:</v>
      </c>
      <c r="M2" s="30" t="str">
        <f ca="1">IFERROR(__xludf.DUMMYFUNCTION("""COMPUTED_VALUE""")," Restaurant")</f>
        <v xml:space="preserve"> Restaurant</v>
      </c>
      <c r="N2" s="27" t="str">
        <f ca="1">IFERROR(__xludf.DUMMYFUNCTION("IMPORTXML(AI2, ""//li[strong[text()='Global Sales:']]"")"),"Global Sales:")</f>
        <v>Global Sales:</v>
      </c>
      <c r="O2" s="28" t="str">
        <f ca="1">IFERROR(__xludf.DUMMYFUNCTION("""COMPUTED_VALUE""")," $129,500,000,000")</f>
        <v xml:space="preserve"> $129,500,000,000</v>
      </c>
      <c r="P2" s="28" t="str">
        <f t="shared" ref="P2:P10" ca="1" si="0">SUBSTITUTE(SUBSTITUTE(O2, "$", ""), ",", ".")</f>
        <v xml:space="preserve"> 129.500.000.000</v>
      </c>
      <c r="Q2" s="27" t="str">
        <f ca="1">IFERROR(__xludf.DUMMYFUNCTION("IMPORTXML(AI2, ""//li[strong[text()='US Units:']]"")"),"US Units:")</f>
        <v>US Units:</v>
      </c>
      <c r="R2" s="31">
        <f ca="1">IFERROR(__xludf.DUMMYFUNCTION("""COMPUTED_VALUE"""),13.457)</f>
        <v>13.457000000000001</v>
      </c>
      <c r="S2" s="27" t="str">
        <f ca="1">IFERROR(__xludf.DUMMYFUNCTION("IMPORTXML(AI2, ""//li[strong[text()='International Units:']]"")"),"International Units:")</f>
        <v>International Units:</v>
      </c>
      <c r="T2" s="28">
        <f ca="1">IFERROR(__xludf.DUMMYFUNCTION("""COMPUTED_VALUE"""),28.365)</f>
        <v>28.364999999999998</v>
      </c>
      <c r="U2" s="27" t="str">
        <f ca="1">IFERROR(__xludf.DUMMYFUNCTION("IMPORTXML(AI2, ""//li[strong[text()='Percent Franchised:']]"")"),"Percent Franchised:")</f>
        <v>Percent Franchised:</v>
      </c>
      <c r="V2" s="32">
        <f ca="1">IFERROR(__xludf.DUMMYFUNCTION("""COMPUTED_VALUE"""),0.95)</f>
        <v>0.95</v>
      </c>
      <c r="W2" s="27" t="str">
        <f ca="1">IFERROR(__xludf.DUMMYFUNCTION("IMPORTXML(AI2, ""//li[strong[text()='% International Units:']]"")"),"% International Units:")</f>
        <v>% International Units:</v>
      </c>
      <c r="X2" s="33">
        <f ca="1">IFERROR(__xludf.DUMMYFUNCTION("""COMPUTED_VALUE"""),0.68)</f>
        <v>0.68</v>
      </c>
      <c r="Y2" s="27" t="str">
        <f ca="1">IFERROR(__xludf.DUMMYFUNCTION("IMPORTXML(AI2, ""//li[strong[text()='US Franchised Units:']]"")"),"Loading...")</f>
        <v>Loading...</v>
      </c>
      <c r="Z2" s="31"/>
      <c r="AA2" s="30" t="str">
        <f t="shared" ref="AA2:AA10" si="1">SUBSTITUTE(SUBSTITUTE(Z2, "$", ""), ",", ".")</f>
        <v/>
      </c>
      <c r="AB2" s="27" t="str">
        <f ca="1">IFERROR(__xludf.DUMMYFUNCTION("IMPORTXML(AI2, ""//li[strong[text()='International Franchised Units:']]"")"),"International Franchised Units:")</f>
        <v>International Franchised Units:</v>
      </c>
      <c r="AC2" s="31">
        <f ca="1">IFERROR(__xludf.DUMMYFUNCTION("""COMPUTED_VALUE"""),26.908)</f>
        <v>26.908000000000001</v>
      </c>
      <c r="AD2" s="30" t="str">
        <f t="shared" ref="AD2:AD10" ca="1" si="2">SUBSTITUTE(SUBSTITUTE(AC2, "$", ""), ",", ".")</f>
        <v>26.908</v>
      </c>
      <c r="AE2" s="34" t="str">
        <f ca="1">IFERROR(__xludf.DUMMYFUNCTION("IMPORTXML(AI2, ""//li[strong[text()='Sales Growth %:']]"")"),"Sales Growth %:")</f>
        <v>Sales Growth %:</v>
      </c>
      <c r="AF2" s="35" t="str">
        <f ca="1">IFERROR(__xludf.DUMMYFUNCTION("""COMPUTED_VALUE""")," 9.6%")</f>
        <v xml:space="preserve"> 9.6%</v>
      </c>
      <c r="AG2" s="34" t="str">
        <f ca="1">IFERROR(__xludf.DUMMYFUNCTION("IMPORTXML(AI2, ""//li[strong[text()='Unit Growth %:']]"")"),"Loading...")</f>
        <v>Loading...</v>
      </c>
      <c r="AH2" s="35"/>
      <c r="AI2" s="36" t="s">
        <v>18</v>
      </c>
      <c r="AJ2" s="20"/>
      <c r="AK2" s="20"/>
      <c r="AL2" s="20"/>
      <c r="AM2" s="20"/>
      <c r="AN2" s="20"/>
      <c r="AO2" s="20"/>
      <c r="AP2" s="20"/>
      <c r="AQ2" s="20"/>
    </row>
    <row r="3" spans="1:43" ht="14.25" customHeight="1">
      <c r="A3" s="21">
        <v>24.001999999999999</v>
      </c>
      <c r="B3" s="21">
        <v>2024</v>
      </c>
      <c r="C3" s="22">
        <v>2</v>
      </c>
      <c r="D3" s="23" t="str">
        <f ca="1">IFERROR(__xludf.DUMMYFUNCTION("IMPORTXML(AI3, ""//h1[@itemprop='headline']/span"")"),"2. 7-Eleven")</f>
        <v>2. 7-Eleven</v>
      </c>
      <c r="E3" s="24" t="str">
        <f ca="1">IFERROR(__xludf.DUMMYFUNCTION("REGEXEXTRACT(D3, ""\.\s*(.+)"")"),"7-Eleven")</f>
        <v>7-Eleven</v>
      </c>
      <c r="F3" s="25" t="str">
        <f ca="1">IFERROR(__xludf.DUMMYFUNCTION("IMPORTXML(AI3, ""//li[strong[text()='Investment Range:']]"")"),"Investment Range:")</f>
        <v>Investment Range:</v>
      </c>
      <c r="G3" s="26" t="str">
        <f ca="1">IFERROR(__xludf.DUMMYFUNCTION("""COMPUTED_VALUE""")," $141,650 - $1,370,850")</f>
        <v xml:space="preserve"> $141,650 - $1,370,850</v>
      </c>
      <c r="H3" s="25" t="str">
        <f ca="1">IFERROR(__xludf.DUMMYFUNCTION("SUBSTITUTE(REGEXEXTRACT(G3, ""\$(\d{1,3}(?:,\d{3})*)""), "","", ""."")
"),"141.650")</f>
        <v>141.650</v>
      </c>
      <c r="I3" s="27" t="str">
        <f ca="1">IFERROR(__xludf.DUMMYFUNCTION("SUBSTITUTE(REGEXEXTRACT(G3, ""-\s*\$(\d{1,3}(?:,\d{3})*)""), "","", ""."")
"),"1.370.850")</f>
        <v>1.370.850</v>
      </c>
      <c r="J3" s="27" t="str">
        <f ca="1">IFERROR(__xludf.DUMMYFUNCTION("IMPORTXML(AI3, ""//li[strong[text()='Initial Investment:']]"")"),"Initial Investment:")</f>
        <v>Initial Investment:</v>
      </c>
      <c r="K3" s="28" t="str">
        <f ca="1">IFERROR(__xludf.DUMMYFUNCTION("""COMPUTED_VALUE""")," $0 - $560,000")</f>
        <v xml:space="preserve"> $0 - $560,000</v>
      </c>
      <c r="L3" s="29" t="str">
        <f ca="1">IFERROR(__xludf.DUMMYFUNCTION("IMPORTXML(AI3, ""//li[strong[text()='Category:']]"")"),"Category:")</f>
        <v>Category:</v>
      </c>
      <c r="M3" s="30" t="str">
        <f ca="1">IFERROR(__xludf.DUMMYFUNCTION("""COMPUTED_VALUE""")," Retail")</f>
        <v xml:space="preserve"> Retail</v>
      </c>
      <c r="N3" s="27" t="str">
        <f ca="1">IFERROR(__xludf.DUMMYFUNCTION("IMPORTXML(AI3, ""//li[strong[text()='Global Sales:']]"")"),"Global Sales:")</f>
        <v>Global Sales:</v>
      </c>
      <c r="O3" s="28" t="str">
        <f ca="1">IFERROR(__xludf.DUMMYFUNCTION("""COMPUTED_VALUE""")," $97,885,166,233")</f>
        <v xml:space="preserve"> $97,885,166,233</v>
      </c>
      <c r="P3" s="28" t="str">
        <f t="shared" ca="1" si="0"/>
        <v xml:space="preserve"> 97.885.166.233</v>
      </c>
      <c r="Q3" s="27" t="str">
        <f ca="1">IFERROR(__xludf.DUMMYFUNCTION("IMPORTXML(AI3, ""//li[strong[text()='US Units:']]"")"),"US Units:")</f>
        <v>US Units:</v>
      </c>
      <c r="R3" s="31">
        <f ca="1">IFERROR(__xludf.DUMMYFUNCTION("""COMPUTED_VALUE"""),12.47)</f>
        <v>12.47</v>
      </c>
      <c r="S3" s="27" t="str">
        <f ca="1">IFERROR(__xludf.DUMMYFUNCTION("IMPORTXML(AI3, ""//li[strong[text()='International Units:']]"")"),"International Units:")</f>
        <v>International Units:</v>
      </c>
      <c r="T3" s="37">
        <f ca="1">IFERROR(__xludf.DUMMYFUNCTION("""COMPUTED_VALUE"""),70.285)</f>
        <v>70.284999999999997</v>
      </c>
      <c r="U3" s="27" t="str">
        <f ca="1">IFERROR(__xludf.DUMMYFUNCTION("IMPORTXML(AI3, ""//li[strong[text()='Percent Franchised:']]"")"),"Percent Franchised:")</f>
        <v>Percent Franchised:</v>
      </c>
      <c r="V3" s="32">
        <f ca="1">IFERROR(__xludf.DUMMYFUNCTION("""COMPUTED_VALUE"""),0.93)</f>
        <v>0.93</v>
      </c>
      <c r="W3" s="27" t="str">
        <f ca="1">IFERROR(__xludf.DUMMYFUNCTION("IMPORTXML(AI3, ""//li[strong[text()='% International Units:']]"")"),"% International Units:")</f>
        <v>% International Units:</v>
      </c>
      <c r="X3" s="33">
        <f ca="1">IFERROR(__xludf.DUMMYFUNCTION("""COMPUTED_VALUE"""),0.85)</f>
        <v>0.85</v>
      </c>
      <c r="Y3" s="27" t="str">
        <f ca="1">IFERROR(__xludf.DUMMYFUNCTION("IMPORTXML(AI3, ""//li[strong[text()='US Franchised Units:']]"")"),"Loading...")</f>
        <v>Loading...</v>
      </c>
      <c r="Z3" s="31"/>
      <c r="AA3" s="30" t="str">
        <f t="shared" si="1"/>
        <v/>
      </c>
      <c r="AB3" s="27" t="str">
        <f ca="1">IFERROR(__xludf.DUMMYFUNCTION("IMPORTXML(AI3, ""//li[strong[text()='International Franchised Units:']]"")"),"International Franchised Units:")</f>
        <v>International Franchised Units:</v>
      </c>
      <c r="AC3" s="31">
        <f ca="1">IFERROR(__xludf.DUMMYFUNCTION("""COMPUTED_VALUE"""),69.689)</f>
        <v>69.688999999999993</v>
      </c>
      <c r="AD3" s="30" t="str">
        <f t="shared" ca="1" si="2"/>
        <v>69.689</v>
      </c>
      <c r="AE3" s="34" t="str">
        <f ca="1">IFERROR(__xludf.DUMMYFUNCTION("IMPORTXML(AI3, ""//li[strong[text()='Sales Growth %:']]"")"),"Sales Growth %:")</f>
        <v>Sales Growth %:</v>
      </c>
      <c r="AF3" s="38" t="str">
        <f ca="1">IFERROR(__xludf.DUMMYFUNCTION("""COMPUTED_VALUE""")," 4.7%")</f>
        <v xml:space="preserve"> 4.7%</v>
      </c>
      <c r="AG3" s="34" t="str">
        <f ca="1">IFERROR(__xludf.DUMMYFUNCTION("IMPORTXML(AI3, ""//li[strong[text()='Unit Growth %:']]"")"),"Unit Growth %:")</f>
        <v>Unit Growth %:</v>
      </c>
      <c r="AH3" s="35" t="str">
        <f ca="1">IFERROR(__xludf.DUMMYFUNCTION("""COMPUTED_VALUE""")," -1.6%")</f>
        <v xml:space="preserve"> -1.6%</v>
      </c>
      <c r="AI3" s="36" t="s">
        <v>19</v>
      </c>
      <c r="AJ3" s="20"/>
      <c r="AK3" s="20"/>
      <c r="AL3" s="20"/>
      <c r="AM3" s="20"/>
      <c r="AN3" s="20"/>
      <c r="AO3" s="20"/>
      <c r="AP3" s="20"/>
      <c r="AQ3" s="20"/>
    </row>
    <row r="4" spans="1:43" ht="14.25" customHeight="1">
      <c r="A4" s="39">
        <v>24.003</v>
      </c>
      <c r="B4" s="21">
        <v>2024</v>
      </c>
      <c r="C4" s="40">
        <v>3</v>
      </c>
      <c r="D4" s="23" t="str">
        <f ca="1">IFERROR(__xludf.DUMMYFUNCTION("IMPORTXML(AI4, ""//h1[@itemprop='headline']/span"")"),"3. KFC")</f>
        <v>3. KFC</v>
      </c>
      <c r="E4" s="24" t="str">
        <f ca="1">IFERROR(__xludf.DUMMYFUNCTION("REGEXEXTRACT(D4, ""\.\s*(.+)"")"),"KFC")</f>
        <v>KFC</v>
      </c>
      <c r="F4" s="25" t="str">
        <f ca="1">IFERROR(__xludf.DUMMYFUNCTION("IMPORTXML(AI4, ""//li[strong[text()='Investment Range:']]"")"),"Investment Range:")</f>
        <v>Investment Range:</v>
      </c>
      <c r="G4" s="41" t="str">
        <f ca="1">IFERROR(__xludf.DUMMYFUNCTION("""COMPUTED_VALUE""")," $1,852,825 - $3,771,550")</f>
        <v xml:space="preserve"> $1,852,825 - $3,771,550</v>
      </c>
      <c r="H4" s="25" t="str">
        <f ca="1">IFERROR(__xludf.DUMMYFUNCTION("SUBSTITUTE(REGEXEXTRACT(G4, ""\$(\d{1,3}(?:,\d{3})*)""), "","", ""."")
"),"1.852.825")</f>
        <v>1.852.825</v>
      </c>
      <c r="I4" s="27" t="str">
        <f ca="1">IFERROR(__xludf.DUMMYFUNCTION("SUBSTITUTE(REGEXEXTRACT(G4, ""-\s*\$(\d{1,3}(?:,\d{3})*)""), "","", ""."")
"),"3.771.550")</f>
        <v>3.771.550</v>
      </c>
      <c r="J4" s="27" t="str">
        <f ca="1">IFERROR(__xludf.DUMMYFUNCTION("IMPORTXML(AI4, ""//li[strong[text()='Initial Investment:']]"")"),"Initial Investment:")</f>
        <v>Initial Investment:</v>
      </c>
      <c r="K4" s="31" t="str">
        <f ca="1">IFERROR(__xludf.DUMMYFUNCTION("""COMPUTED_VALUE""")," $45,575 - $50,500")</f>
        <v xml:space="preserve"> $45,575 - $50,500</v>
      </c>
      <c r="L4" s="29" t="str">
        <f ca="1">IFERROR(__xludf.DUMMYFUNCTION("IMPORTXML(AI4, ""//li[strong[text()='Category:']]"")"),"Category:")</f>
        <v>Category:</v>
      </c>
      <c r="M4" s="31" t="str">
        <f ca="1">IFERROR(__xludf.DUMMYFUNCTION("""COMPUTED_VALUE""")," Restaurant")</f>
        <v xml:space="preserve"> Restaurant</v>
      </c>
      <c r="N4" s="27" t="str">
        <f ca="1">IFERROR(__xludf.DUMMYFUNCTION("IMPORTXML(AI4, ""//li[strong[text()='Global Sales:']]"")"),"Global Sales:")</f>
        <v>Global Sales:</v>
      </c>
      <c r="O4" s="31" t="str">
        <f ca="1">IFERROR(__xludf.DUMMYFUNCTION("""COMPUTED_VALUE""")," $33,863,000,000")</f>
        <v xml:space="preserve"> $33,863,000,000</v>
      </c>
      <c r="P4" s="28" t="str">
        <f t="shared" ca="1" si="0"/>
        <v xml:space="preserve"> 33.863.000.000</v>
      </c>
      <c r="Q4" s="27" t="str">
        <f ca="1">IFERROR(__xludf.DUMMYFUNCTION("IMPORTXML(AI4, ""//li[strong[text()='US Units:']]"")"),"US Units:")</f>
        <v>US Units:</v>
      </c>
      <c r="R4" s="31">
        <f ca="1">IFERROR(__xludf.DUMMYFUNCTION("""COMPUTED_VALUE"""),3.791)</f>
        <v>3.7909999999999999</v>
      </c>
      <c r="S4" s="27" t="str">
        <f ca="1">IFERROR(__xludf.DUMMYFUNCTION("IMPORTXML(AI4, ""//li[strong[text()='International Units:']]"")"),"International Units:")</f>
        <v>International Units:</v>
      </c>
      <c r="T4" s="42">
        <f ca="1">IFERROR(__xludf.DUMMYFUNCTION("""COMPUTED_VALUE"""),26.109)</f>
        <v>26.109000000000002</v>
      </c>
      <c r="U4" s="27" t="str">
        <f ca="1">IFERROR(__xludf.DUMMYFUNCTION("IMPORTXML(AI4, ""//li[strong[text()='Percent Franchised:']]"")"),"Percent Franchised:")</f>
        <v>Percent Franchised:</v>
      </c>
      <c r="V4" s="33">
        <f ca="1">IFERROR(__xludf.DUMMYFUNCTION("""COMPUTED_VALUE"""),0.99)</f>
        <v>0.99</v>
      </c>
      <c r="W4" s="27" t="str">
        <f ca="1">IFERROR(__xludf.DUMMYFUNCTION("IMPORTXML(AI4, ""//li[strong[text()='% International Units:']]"")"),"% International Units:")</f>
        <v>% International Units:</v>
      </c>
      <c r="X4" s="33">
        <f ca="1">IFERROR(__xludf.DUMMYFUNCTION("""COMPUTED_VALUE"""),0.87)</f>
        <v>0.87</v>
      </c>
      <c r="Y4" s="27" t="str">
        <f ca="1">IFERROR(__xludf.DUMMYFUNCTION("IMPORTXML(AI4, ""//li[strong[text()='US Franchised Units:']]"")"),"US Franchised Units:")</f>
        <v>US Franchised Units:</v>
      </c>
      <c r="Z4" s="31">
        <f ca="1">IFERROR(__xludf.DUMMYFUNCTION("""COMPUTED_VALUE"""),3.791)</f>
        <v>3.7909999999999999</v>
      </c>
      <c r="AA4" s="30" t="str">
        <f t="shared" ca="1" si="1"/>
        <v>3.791</v>
      </c>
      <c r="AB4" s="27" t="str">
        <f ca="1">IFERROR(__xludf.DUMMYFUNCTION("IMPORTXML(AI4, ""//li[strong[text()='International Franchised Units:']]"")"),"International Franchised Units:")</f>
        <v>International Franchised Units:</v>
      </c>
      <c r="AC4" s="31">
        <f ca="1">IFERROR(__xludf.DUMMYFUNCTION("""COMPUTED_VALUE"""),26.109)</f>
        <v>26.109000000000002</v>
      </c>
      <c r="AD4" s="30" t="str">
        <f t="shared" ca="1" si="2"/>
        <v>26.109</v>
      </c>
      <c r="AE4" s="34" t="str">
        <f ca="1">IFERROR(__xludf.DUMMYFUNCTION("IMPORTXML(AI4, ""//li[strong[text()='Sales Growth %:']]"")"),"Sales Growth %:")</f>
        <v>Sales Growth %:</v>
      </c>
      <c r="AF4" s="43" t="str">
        <f ca="1">IFERROR(__xludf.DUMMYFUNCTION("""COMPUTED_VALUE""")," 8.8%")</f>
        <v xml:space="preserve"> 8.8%</v>
      </c>
      <c r="AG4" s="34" t="str">
        <f ca="1">IFERROR(__xludf.DUMMYFUNCTION("IMPORTXML(AI4, ""//li[strong[text()='Unit Growth %:']]"")"),"Unit Growth %:")</f>
        <v>Unit Growth %:</v>
      </c>
      <c r="AH4" s="35" t="str">
        <f ca="1">IFERROR(__xludf.DUMMYFUNCTION("""COMPUTED_VALUE""")," 7.7%")</f>
        <v xml:space="preserve"> 7.7%</v>
      </c>
      <c r="AI4" s="36" t="s">
        <v>20</v>
      </c>
      <c r="AJ4" s="20"/>
      <c r="AK4" s="20"/>
      <c r="AL4" s="20"/>
      <c r="AM4" s="20"/>
      <c r="AN4" s="20"/>
      <c r="AO4" s="20"/>
      <c r="AP4" s="20"/>
      <c r="AQ4" s="20"/>
    </row>
    <row r="5" spans="1:43" ht="14.25" customHeight="1">
      <c r="A5" s="44">
        <v>24.004000000000001</v>
      </c>
      <c r="B5" s="45">
        <v>2024</v>
      </c>
      <c r="C5" s="46">
        <v>4</v>
      </c>
      <c r="D5" s="23" t="str">
        <f ca="1">IFERROR(__xludf.DUMMYFUNCTION("IMPORTXML(AI5, ""//h1[@itemprop='headline']/span"")"),"4. Burger King")</f>
        <v>4. Burger King</v>
      </c>
      <c r="E5" s="24" t="str">
        <f ca="1">IFERROR(__xludf.DUMMYFUNCTION("REGEXEXTRACT(D5, ""\.\s*(.+)"")"),"Burger King")</f>
        <v>Burger King</v>
      </c>
      <c r="F5" s="25" t="str">
        <f ca="1">IFERROR(__xludf.DUMMYFUNCTION("IMPORTXML(AI5, ""//li[strong[text()='Investment Range:']]"")"),"Investment Range:")</f>
        <v>Investment Range:</v>
      </c>
      <c r="G5" s="47" t="str">
        <f ca="1">IFERROR(__xludf.DUMMYFUNCTION("""COMPUTED_VALUE""")," $247,300 - $4,670,900")</f>
        <v xml:space="preserve"> $247,300 - $4,670,900</v>
      </c>
      <c r="H5" s="25" t="str">
        <f ca="1">IFERROR(__xludf.DUMMYFUNCTION("SUBSTITUTE(REGEXEXTRACT(G5, ""\$(\d{1,3}(?:,\d{3})*)""), "","", ""."")
"),"247.300")</f>
        <v>247.300</v>
      </c>
      <c r="I5" s="27" t="str">
        <f ca="1">IFERROR(__xludf.DUMMYFUNCTION("SUBSTITUTE(REGEXEXTRACT(G5, ""-\s*\$(\d{1,3}(?:,\d{3})*)""), "","", ""."")
"),"4.670.900")</f>
        <v>4.670.900</v>
      </c>
      <c r="J5" s="27" t="str">
        <f ca="1">IFERROR(__xludf.DUMMYFUNCTION("IMPORTXML(AI5, ""//li[strong[text()='Initial Investment:']]"")"),"Initial Investment:")</f>
        <v>Initial Investment:</v>
      </c>
      <c r="K5" s="48" t="str">
        <f ca="1">IFERROR(__xludf.DUMMYFUNCTION("""COMPUTED_VALUE""")," $57,750 - $62,500")</f>
        <v xml:space="preserve"> $57,750 - $62,500</v>
      </c>
      <c r="L5" s="29" t="str">
        <f ca="1">IFERROR(__xludf.DUMMYFUNCTION("IMPORTXML(AI5, ""//li[strong[text()='Category:']]"")"),"Category:")</f>
        <v>Category:</v>
      </c>
      <c r="M5" s="48" t="str">
        <f ca="1">IFERROR(__xludf.DUMMYFUNCTION("""COMPUTED_VALUE""")," Restaurant")</f>
        <v xml:space="preserve"> Restaurant</v>
      </c>
      <c r="N5" s="27" t="str">
        <f ca="1">IFERROR(__xludf.DUMMYFUNCTION("IMPORTXML(AI5, ""//li[strong[text()='Global Sales:']]"")"),"Global Sales:")</f>
        <v>Global Sales:</v>
      </c>
      <c r="O5" s="48" t="str">
        <f ca="1">IFERROR(__xludf.DUMMYFUNCTION("""COMPUTED_VALUE""")," $27,019,000,000")</f>
        <v xml:space="preserve"> $27,019,000,000</v>
      </c>
      <c r="P5" s="28" t="str">
        <f t="shared" ca="1" si="0"/>
        <v xml:space="preserve"> 27.019.000.000</v>
      </c>
      <c r="Q5" s="27" t="str">
        <f ca="1">IFERROR(__xludf.DUMMYFUNCTION("IMPORTXML(AI5, ""//li[strong[text()='US Units:']]"")"),"US Units:")</f>
        <v>US Units:</v>
      </c>
      <c r="R5" s="48">
        <f ca="1">IFERROR(__xludf.DUMMYFUNCTION("""COMPUTED_VALUE"""),6.778)</f>
        <v>6.7779999999999996</v>
      </c>
      <c r="S5" s="27" t="str">
        <f ca="1">IFERROR(__xludf.DUMMYFUNCTION("IMPORTXML(AI5, ""//li[strong[text()='International Units:']]"")"),"#N/A")</f>
        <v>#N/A</v>
      </c>
      <c r="T5" s="48"/>
      <c r="U5" s="27" t="str">
        <f ca="1">IFERROR(__xludf.DUMMYFUNCTION("IMPORTXML(AI5, ""//li[strong[text()='Percent Franchised:']]"")"),"Percent Franchised:")</f>
        <v>Percent Franchised:</v>
      </c>
      <c r="V5" s="49">
        <f ca="1">IFERROR(__xludf.DUMMYFUNCTION("""COMPUTED_VALUE"""),0.99)</f>
        <v>0.99</v>
      </c>
      <c r="W5" s="27" t="str">
        <f ca="1">IFERROR(__xludf.DUMMYFUNCTION("IMPORTXML(AI5, ""//li[strong[text()='% International Units:']]"")"),"% International Units:")</f>
        <v>% International Units:</v>
      </c>
      <c r="X5" s="49">
        <f ca="1">IFERROR(__xludf.DUMMYFUNCTION("""COMPUTED_VALUE"""),0.65)</f>
        <v>0.65</v>
      </c>
      <c r="Y5" s="27" t="str">
        <f ca="1">IFERROR(__xludf.DUMMYFUNCTION("IMPORTXML(AI5, ""//li[strong[text()='US Franchised Units:']]"")"),"US Franchised Units:")</f>
        <v>US Franchised Units:</v>
      </c>
      <c r="Z5" s="48">
        <f ca="1">IFERROR(__xludf.DUMMYFUNCTION("""COMPUTED_VALUE"""),6.64)</f>
        <v>6.64</v>
      </c>
      <c r="AA5" s="30" t="str">
        <f t="shared" ca="1" si="1"/>
        <v>6.64</v>
      </c>
      <c r="AB5" s="27" t="str">
        <f ca="1">IFERROR(__xludf.DUMMYFUNCTION("IMPORTXML(AI5, ""//li[strong[text()='International Franchised Units:']]"")"),"International Franchised Units:")</f>
        <v>International Franchised Units:</v>
      </c>
      <c r="AC5" s="48">
        <f ca="1">IFERROR(__xludf.DUMMYFUNCTION("""COMPUTED_VALUE"""),12.606)</f>
        <v>12.606</v>
      </c>
      <c r="AD5" s="30" t="str">
        <f t="shared" ca="1" si="2"/>
        <v>12.606</v>
      </c>
      <c r="AE5" s="34" t="str">
        <f ca="1">IFERROR(__xludf.DUMMYFUNCTION("IMPORTXML(AI5, ""//li[strong[text()='Sales Growth %:']]"")"),"Sales Growth %:")</f>
        <v>Sales Growth %:</v>
      </c>
      <c r="AF5" s="48" t="str">
        <f ca="1">IFERROR(__xludf.DUMMYFUNCTION("""COMPUTED_VALUE""")," 6.0%")</f>
        <v xml:space="preserve"> 6.0%</v>
      </c>
      <c r="AG5" s="34" t="str">
        <f ca="1">IFERROR(__xludf.DUMMYFUNCTION("IMPORTXML(AI5, ""//li[strong[text()='Unit Growth %:']]"")"),"Unit Growth %:")</f>
        <v>Unit Growth %:</v>
      </c>
      <c r="AH5" s="35" t="str">
        <f ca="1">IFERROR(__xludf.DUMMYFUNCTION("""COMPUTED_VALUE""")," -2.0%")</f>
        <v xml:space="preserve"> -2.0%</v>
      </c>
      <c r="AI5" s="50" t="s">
        <v>21</v>
      </c>
      <c r="AJ5" s="51"/>
      <c r="AK5" s="51"/>
      <c r="AL5" s="51"/>
      <c r="AM5" s="51"/>
      <c r="AN5" s="51"/>
      <c r="AO5" s="51"/>
      <c r="AP5" s="51"/>
      <c r="AQ5" s="51"/>
    </row>
    <row r="6" spans="1:43" ht="14.25" customHeight="1">
      <c r="A6" s="52">
        <v>24.004999999999999</v>
      </c>
      <c r="B6" s="21">
        <v>2024</v>
      </c>
      <c r="C6" s="22">
        <v>5</v>
      </c>
      <c r="D6" s="23" t="str">
        <f ca="1">IFERROR(__xludf.DUMMYFUNCTION("IMPORTXML(AI6, ""//h1[@itemprop='headline']/span"")"),"5. Ace Hardware")</f>
        <v>5. Ace Hardware</v>
      </c>
      <c r="E6" s="24" t="str">
        <f ca="1">IFERROR(__xludf.DUMMYFUNCTION("REGEXEXTRACT(D6, ""\.\s*(.+)"")"),"Ace Hardware")</f>
        <v>Ace Hardware</v>
      </c>
      <c r="F6" s="25" t="str">
        <f ca="1">IFERROR(__xludf.DUMMYFUNCTION("IMPORTXML(AI6, ""//li[strong[text()='Investment Range:']]"")"),"Investment Range:")</f>
        <v>Investment Range:</v>
      </c>
      <c r="G6" s="41" t="str">
        <f ca="1">IFERROR(__xludf.DUMMYFUNCTION("""COMPUTED_VALUE""")," $602,350 - $1,990,180")</f>
        <v xml:space="preserve"> $602,350 - $1,990,180</v>
      </c>
      <c r="H6" s="25" t="str">
        <f ca="1">IFERROR(__xludf.DUMMYFUNCTION("SUBSTITUTE(REGEXEXTRACT(G6, ""\$(\d{1,3}(?:,\d{3})*)""), "","", ""."")
"),"602.350")</f>
        <v>602.350</v>
      </c>
      <c r="I6" s="27" t="str">
        <f ca="1">IFERROR(__xludf.DUMMYFUNCTION("SUBSTITUTE(REGEXEXTRACT(G6, ""-\s*\$(\d{1,3}(?:,\d{3})*)""), "","", ""."")
"),"1.990.180")</f>
        <v>1.990.180</v>
      </c>
      <c r="J6" s="27" t="str">
        <f ca="1">IFERROR(__xludf.DUMMYFUNCTION("IMPORTXML(AI6, ""//li[strong[text()='Initial Investment:']]"")"),"Initial Investment:")</f>
        <v>Initial Investment:</v>
      </c>
      <c r="K6" s="31" t="str">
        <f ca="1">IFERROR(__xludf.DUMMYFUNCTION("""COMPUTED_VALUE""")," $10,000")</f>
        <v xml:space="preserve"> $10,000</v>
      </c>
      <c r="L6" s="29" t="str">
        <f ca="1">IFERROR(__xludf.DUMMYFUNCTION("IMPORTXML(AI6, ""//li[strong[text()='Category:']]"")"),"Category:")</f>
        <v>Category:</v>
      </c>
      <c r="M6" s="31" t="str">
        <f ca="1">IFERROR(__xludf.DUMMYFUNCTION("""COMPUTED_VALUE""")," Retail")</f>
        <v xml:space="preserve"> Retail</v>
      </c>
      <c r="N6" s="27" t="str">
        <f ca="1">IFERROR(__xludf.DUMMYFUNCTION("IMPORTXML(AI6, ""//li[strong[text()='Global Sales:']]"")"),"Global Sales:")</f>
        <v>Global Sales:</v>
      </c>
      <c r="O6" s="31" t="str">
        <f ca="1">IFERROR(__xludf.DUMMYFUNCTION("""COMPUTED_VALUE""")," $23,287,774,222")</f>
        <v xml:space="preserve"> $23,287,774,222</v>
      </c>
      <c r="P6" s="28" t="str">
        <f t="shared" ca="1" si="0"/>
        <v xml:space="preserve"> 23.287.774.222</v>
      </c>
      <c r="Q6" s="27" t="str">
        <f ca="1">IFERROR(__xludf.DUMMYFUNCTION("IMPORTXML(AI6, ""//li[strong[text()='US Units:']]"")"),"US Units:")</f>
        <v>US Units:</v>
      </c>
      <c r="R6" s="31">
        <f ca="1">IFERROR(__xludf.DUMMYFUNCTION("""COMPUTED_VALUE"""),4.994)</f>
        <v>4.9939999999999998</v>
      </c>
      <c r="S6" s="27" t="str">
        <f ca="1">IFERROR(__xludf.DUMMYFUNCTION("IMPORTXML(AI6, ""//li[strong[text()='International Units:']]"")"),"International Units:")</f>
        <v>International Units:</v>
      </c>
      <c r="T6" s="31">
        <f ca="1">IFERROR(__xludf.DUMMYFUNCTION("""COMPUTED_VALUE"""),876)</f>
        <v>876</v>
      </c>
      <c r="U6" s="27" t="str">
        <f ca="1">IFERROR(__xludf.DUMMYFUNCTION("IMPORTXML(AI6, ""//li[strong[text()='Percent Franchised:']]"")"),"Percent Franchised:")</f>
        <v>Percent Franchised:</v>
      </c>
      <c r="V6" s="53">
        <f ca="1">IFERROR(__xludf.DUMMYFUNCTION("""COMPUTED_VALUE"""),0.96)</f>
        <v>0.96</v>
      </c>
      <c r="W6" s="27" t="str">
        <f ca="1">IFERROR(__xludf.DUMMYFUNCTION("IMPORTXML(AI6, ""//li[strong[text()='% International Units:']]"")"),"% International Units:")</f>
        <v>% International Units:</v>
      </c>
      <c r="X6" s="53">
        <f ca="1">IFERROR(__xludf.DUMMYFUNCTION("""COMPUTED_VALUE"""),0.15)</f>
        <v>0.15</v>
      </c>
      <c r="Y6" s="27" t="str">
        <f ca="1">IFERROR(__xludf.DUMMYFUNCTION("IMPORTXML(AI6, ""//li[strong[text()='US Franchised Units:']]"")"),"US Franchised Units:")</f>
        <v>US Franchised Units:</v>
      </c>
      <c r="Z6" s="31">
        <f ca="1">IFERROR(__xludf.DUMMYFUNCTION("""COMPUTED_VALUE"""),4.759)</f>
        <v>4.7590000000000003</v>
      </c>
      <c r="AA6" s="30" t="str">
        <f t="shared" ca="1" si="1"/>
        <v>4.759</v>
      </c>
      <c r="AB6" s="27" t="str">
        <f ca="1">IFERROR(__xludf.DUMMYFUNCTION("IMPORTXML(AI6, ""//li[strong[text()='International Franchised Units:']]"")"),"International Franchised Units:")</f>
        <v>International Franchised Units:</v>
      </c>
      <c r="AC6" s="31">
        <f ca="1">IFERROR(__xludf.DUMMYFUNCTION("""COMPUTED_VALUE"""),876)</f>
        <v>876</v>
      </c>
      <c r="AD6" s="30" t="str">
        <f t="shared" ca="1" si="2"/>
        <v>876</v>
      </c>
      <c r="AE6" s="34" t="str">
        <f ca="1">IFERROR(__xludf.DUMMYFUNCTION("IMPORTXML(AI6, ""//li[strong[text()='Sales Growth %:']]"")"),"Sales Growth %:")</f>
        <v>Sales Growth %:</v>
      </c>
      <c r="AF6" s="31" t="str">
        <f ca="1">IFERROR(__xludf.DUMMYFUNCTION("""COMPUTED_VALUE""")," 0.6%")</f>
        <v xml:space="preserve"> 0.6%</v>
      </c>
      <c r="AG6" s="34" t="str">
        <f ca="1">IFERROR(__xludf.DUMMYFUNCTION("IMPORTXML(AI6, ""//li[strong[text()='Unit Growth %:']]"")"),"Unit Growth %:")</f>
        <v>Unit Growth %:</v>
      </c>
      <c r="AH6" s="35" t="str">
        <f ca="1">IFERROR(__xludf.DUMMYFUNCTION("""COMPUTED_VALUE""")," 2.2%")</f>
        <v xml:space="preserve"> 2.2%</v>
      </c>
      <c r="AI6" s="54" t="s">
        <v>22</v>
      </c>
      <c r="AJ6" s="20"/>
      <c r="AK6" s="20"/>
      <c r="AL6" s="20"/>
      <c r="AM6" s="20"/>
      <c r="AN6" s="20"/>
      <c r="AO6" s="20"/>
      <c r="AP6" s="20"/>
      <c r="AQ6" s="20"/>
    </row>
    <row r="7" spans="1:43" ht="14.25" customHeight="1">
      <c r="A7" s="52">
        <v>24.006</v>
      </c>
      <c r="B7" s="21">
        <v>2024</v>
      </c>
      <c r="C7" s="40">
        <v>6</v>
      </c>
      <c r="D7" s="23" t="str">
        <f ca="1">IFERROR(__xludf.DUMMYFUNCTION("IMPORTXML(AI7, ""//h1[@itemprop='headline']/span"")"),"6. Chick-fil-A")</f>
        <v>6. Chick-fil-A</v>
      </c>
      <c r="E7" s="24" t="str">
        <f ca="1">IFERROR(__xludf.DUMMYFUNCTION("REGEXEXTRACT(D7, ""\.\s*(.+)"")"),"Chick-fil-A")</f>
        <v>Chick-fil-A</v>
      </c>
      <c r="F7" s="25" t="str">
        <f ca="1">IFERROR(__xludf.DUMMYFUNCTION("IMPORTXML(AI7, ""//li[strong[text()='Investment Range:']]"")"),"Loading...")</f>
        <v>Loading...</v>
      </c>
      <c r="G7" s="41"/>
      <c r="H7" s="25" t="str">
        <f ca="1">IFERROR(__xludf.DUMMYFUNCTION("SUBSTITUTE(REGEXEXTRACT(G7, ""\$(\d{1,3}(?:,\d{3})*)""), "","", ""."")
"),"#N/A")</f>
        <v>#N/A</v>
      </c>
      <c r="I7" s="27" t="str">
        <f ca="1">IFERROR(__xludf.DUMMYFUNCTION("SUBSTITUTE(REGEXEXTRACT(G7, ""-\s*\$(\d{1,3}(?:,\d{3})*)""), "","", ""."")
"),"#N/A")</f>
        <v>#N/A</v>
      </c>
      <c r="J7" s="27" t="str">
        <f ca="1">IFERROR(__xludf.DUMMYFUNCTION("IMPORTXML(AI7, ""//li[strong[text()='Initial Investment:']]"")"),"Initial Investment:")</f>
        <v>Initial Investment:</v>
      </c>
      <c r="K7" s="31" t="str">
        <f ca="1">IFERROR(__xludf.DUMMYFUNCTION("""COMPUTED_VALUE""")," $10,000")</f>
        <v xml:space="preserve"> $10,000</v>
      </c>
      <c r="L7" s="29" t="str">
        <f ca="1">IFERROR(__xludf.DUMMYFUNCTION("IMPORTXML(AI7, ""//li[strong[text()='Category:']]"")"),"Category:")</f>
        <v>Category:</v>
      </c>
      <c r="M7" s="31" t="str">
        <f ca="1">IFERROR(__xludf.DUMMYFUNCTION("""COMPUTED_VALUE""")," Restaurant")</f>
        <v xml:space="preserve"> Restaurant</v>
      </c>
      <c r="N7" s="27" t="str">
        <f ca="1">IFERROR(__xludf.DUMMYFUNCTION("IMPORTXML(AI7, ""//li[strong[text()='Global Sales:']]"")"),"Global Sales:")</f>
        <v>Global Sales:</v>
      </c>
      <c r="O7" s="31" t="str">
        <f ca="1">IFERROR(__xludf.DUMMYFUNCTION("""COMPUTED_VALUE""")," $22,280,000,000*")</f>
        <v xml:space="preserve"> $22,280,000,000*</v>
      </c>
      <c r="P7" s="28" t="str">
        <f t="shared" ca="1" si="0"/>
        <v xml:space="preserve"> 22.280.000.000*</v>
      </c>
      <c r="Q7" s="27" t="str">
        <f ca="1">IFERROR(__xludf.DUMMYFUNCTION("IMPORTXML(AI7, ""//li[strong[text()='US Units:']]"")"),"US Units:")</f>
        <v>US Units:</v>
      </c>
      <c r="R7" s="31">
        <f ca="1">IFERROR(__xludf.DUMMYFUNCTION("""COMPUTED_VALUE"""),2.964)</f>
        <v>2.964</v>
      </c>
      <c r="S7" s="27" t="str">
        <f ca="1">IFERROR(__xludf.DUMMYFUNCTION("IMPORTXML(AI7, ""//li[strong[text()='International Units:']]"")"),"International Units:")</f>
        <v>International Units:</v>
      </c>
      <c r="T7" s="31">
        <f ca="1">IFERROR(__xludf.DUMMYFUNCTION("""COMPUTED_VALUE"""),17)</f>
        <v>17</v>
      </c>
      <c r="U7" s="27" t="str">
        <f ca="1">IFERROR(__xludf.DUMMYFUNCTION("IMPORTXML(AI7, ""//li[strong[text()='Percent Franchised:']]"")"),"Loading...")</f>
        <v>Loading...</v>
      </c>
      <c r="V7" s="31"/>
      <c r="W7" s="27" t="str">
        <f ca="1">IFERROR(__xludf.DUMMYFUNCTION("IMPORTXML(AI7, ""//li[strong[text()='% International Units:']]"")"),"% International Units:")</f>
        <v>% International Units:</v>
      </c>
      <c r="X7" s="53">
        <f ca="1">IFERROR(__xludf.DUMMYFUNCTION("""COMPUTED_VALUE"""),0.01)</f>
        <v>0.01</v>
      </c>
      <c r="Y7" s="27" t="str">
        <f ca="1">IFERROR(__xludf.DUMMYFUNCTION("IMPORTXML(AI7, ""//li[strong[text()='US Franchised Units:']]"")"),"US Franchised Units:")</f>
        <v>US Franchised Units:</v>
      </c>
      <c r="Z7" s="31">
        <f ca="1">IFERROR(__xludf.DUMMYFUNCTION("""COMPUTED_VALUE"""),2.906)</f>
        <v>2.9060000000000001</v>
      </c>
      <c r="AA7" s="30" t="str">
        <f t="shared" ca="1" si="1"/>
        <v>2.906</v>
      </c>
      <c r="AB7" s="27" t="str">
        <f ca="1">IFERROR(__xludf.DUMMYFUNCTION("IMPORTXML(AI7, ""//li[strong[text()='International Franchised Units:']]"")"),"International Franchised Units:")</f>
        <v>International Franchised Units:</v>
      </c>
      <c r="AC7" s="31">
        <f ca="1">IFERROR(__xludf.DUMMYFUNCTION("""COMPUTED_VALUE"""),17)</f>
        <v>17</v>
      </c>
      <c r="AD7" s="30" t="str">
        <f t="shared" ca="1" si="2"/>
        <v>17</v>
      </c>
      <c r="AE7" s="34" t="str">
        <f ca="1">IFERROR(__xludf.DUMMYFUNCTION("IMPORTXML(AI7, ""//li[strong[text()='Sales Growth %:']]"")"),"Sales Growth %:")</f>
        <v>Sales Growth %:</v>
      </c>
      <c r="AF7" s="31" t="str">
        <f ca="1">IFERROR(__xludf.DUMMYFUNCTION("""COMPUTED_VALUE""")," 15.1%")</f>
        <v xml:space="preserve"> 15.1%</v>
      </c>
      <c r="AG7" s="34" t="str">
        <f ca="1">IFERROR(__xludf.DUMMYFUNCTION("IMPORTXML(AI7, ""//li[strong[text()='Unit Growth %:']]"")"),"Unit Growth %:")</f>
        <v>Unit Growth %:</v>
      </c>
      <c r="AH7" s="35" t="str">
        <f ca="1">IFERROR(__xludf.DUMMYFUNCTION("""COMPUTED_VALUE""")," 5.9%")</f>
        <v xml:space="preserve"> 5.9%</v>
      </c>
      <c r="AI7" s="36" t="s">
        <v>23</v>
      </c>
      <c r="AJ7" s="20"/>
      <c r="AK7" s="20"/>
      <c r="AL7" s="20"/>
      <c r="AM7" s="20"/>
      <c r="AN7" s="20"/>
      <c r="AO7" s="20"/>
      <c r="AP7" s="20"/>
      <c r="AQ7" s="20"/>
    </row>
    <row r="8" spans="1:43" ht="14.25" customHeight="1">
      <c r="A8" s="52">
        <v>24.007000000000001</v>
      </c>
      <c r="B8" s="21">
        <v>2024</v>
      </c>
      <c r="C8" s="46">
        <v>7</v>
      </c>
      <c r="D8" s="23" t="str">
        <f ca="1">IFERROR(__xludf.DUMMYFUNCTION("IMPORTXML(AI8, ""//h1[@itemprop='headline']/span"")"),"7. Subway")</f>
        <v>7. Subway</v>
      </c>
      <c r="E8" s="24" t="str">
        <f ca="1">IFERROR(__xludf.DUMMYFUNCTION("REGEXEXTRACT(D8, ""\.\s*(.+)"")"),"Subway")</f>
        <v>Subway</v>
      </c>
      <c r="F8" s="25" t="str">
        <f ca="1">IFERROR(__xludf.DUMMYFUNCTION("IMPORTXML(AI8, ""//li[strong[text()='Investment Range:']]"")"),"Investment Range:")</f>
        <v>Investment Range:</v>
      </c>
      <c r="G8" s="41" t="str">
        <f ca="1">IFERROR(__xludf.DUMMYFUNCTION("""COMPUTED_VALUE""")," $238,623 - $536,745")</f>
        <v xml:space="preserve"> $238,623 - $536,745</v>
      </c>
      <c r="H8" s="25" t="str">
        <f ca="1">IFERROR(__xludf.DUMMYFUNCTION("SUBSTITUTE(REGEXEXTRACT(G8, ""\$(\d{1,3}(?:,\d{3})*)""), "","", ""."")
"),"238.623")</f>
        <v>238.623</v>
      </c>
      <c r="I8" s="27" t="str">
        <f ca="1">IFERROR(__xludf.DUMMYFUNCTION("SUBSTITUTE(REGEXEXTRACT(G8, ""-\s*\$(\d{1,3}(?:,\d{3})*)""), "","", ""."")
"),"536.745")</f>
        <v>536.745</v>
      </c>
      <c r="J8" s="27" t="str">
        <f ca="1">IFERROR(__xludf.DUMMYFUNCTION("IMPORTXML(AI8, ""//li[strong[text()='Initial Investment:']]"")"),"Initial Investment:")</f>
        <v>Initial Investment:</v>
      </c>
      <c r="K8" s="31" t="str">
        <f ca="1">IFERROR(__xludf.DUMMYFUNCTION("""COMPUTED_VALUE""")," $15,000")</f>
        <v xml:space="preserve"> $15,000</v>
      </c>
      <c r="L8" s="29" t="str">
        <f ca="1">IFERROR(__xludf.DUMMYFUNCTION("IMPORTXML(AI8, ""//li[strong[text()='Category:']]"")"),"Category:")</f>
        <v>Category:</v>
      </c>
      <c r="M8" s="31" t="str">
        <f ca="1">IFERROR(__xludf.DUMMYFUNCTION("""COMPUTED_VALUE""")," Restaurant")</f>
        <v xml:space="preserve"> Restaurant</v>
      </c>
      <c r="N8" s="27" t="str">
        <f ca="1">IFERROR(__xludf.DUMMYFUNCTION("IMPORTXML(AI8, ""//li[strong[text()='Global Sales:']]"")"),"Global Sales:")</f>
        <v>Global Sales:</v>
      </c>
      <c r="O8" s="31" t="str">
        <f ca="1">IFERROR(__xludf.DUMMYFUNCTION("""COMPUTED_VALUE""")," $20,500,000,000*")</f>
        <v xml:space="preserve"> $20,500,000,000*</v>
      </c>
      <c r="P8" s="28" t="str">
        <f t="shared" ca="1" si="0"/>
        <v xml:space="preserve"> 20.500.000.000*</v>
      </c>
      <c r="Q8" s="27" t="str">
        <f ca="1">IFERROR(__xludf.DUMMYFUNCTION("IMPORTXML(AI8, ""//li[strong[text()='US Units:']]"")"),"US Units:")</f>
        <v>US Units:</v>
      </c>
      <c r="R8" s="31">
        <f ca="1">IFERROR(__xludf.DUMMYFUNCTION("""COMPUTED_VALUE"""),20.133)</f>
        <v>20.132999999999999</v>
      </c>
      <c r="S8" s="27" t="str">
        <f ca="1">IFERROR(__xludf.DUMMYFUNCTION("IMPORTXML(AI8, ""//li[strong[text()='International Units:']]"")"),"International Units:")</f>
        <v>International Units:</v>
      </c>
      <c r="T8" s="31">
        <f ca="1">IFERROR(__xludf.DUMMYFUNCTION("""COMPUTED_VALUE"""),17)</f>
        <v>17</v>
      </c>
      <c r="U8" s="27" t="str">
        <f ca="1">IFERROR(__xludf.DUMMYFUNCTION("IMPORTXML(AI8, ""//li[strong[text()='Percent Franchised:']]"")"),"Percent Franchised:")</f>
        <v>Percent Franchised:</v>
      </c>
      <c r="V8" s="53">
        <f ca="1">IFERROR(__xludf.DUMMYFUNCTION("""COMPUTED_VALUE"""),1)</f>
        <v>1</v>
      </c>
      <c r="W8" s="27" t="str">
        <f ca="1">IFERROR(__xludf.DUMMYFUNCTION("IMPORTXML(AI8, ""//li[strong[text()='% International Units:']]"")"),"% International Units:")</f>
        <v>% International Units:</v>
      </c>
      <c r="X8" s="53">
        <f ca="1">IFERROR(__xludf.DUMMYFUNCTION("""COMPUTED_VALUE"""),0.46)</f>
        <v>0.46</v>
      </c>
      <c r="Y8" s="27" t="str">
        <f ca="1">IFERROR(__xludf.DUMMYFUNCTION("IMPORTXML(AI8, ""//li[strong[text()='US Franchised Units:']]"")"),"US Franchised Units:")</f>
        <v>US Franchised Units:</v>
      </c>
      <c r="Z8" s="31">
        <f ca="1">IFERROR(__xludf.DUMMYFUNCTION("""COMPUTED_VALUE"""),20.133)</f>
        <v>20.132999999999999</v>
      </c>
      <c r="AA8" s="30" t="str">
        <f t="shared" ca="1" si="1"/>
        <v>20.133</v>
      </c>
      <c r="AB8" s="27" t="str">
        <f ca="1">IFERROR(__xludf.DUMMYFUNCTION("IMPORTXML(AI8, ""//li[strong[text()='International Franchised Units:']]"")"),"International Franchised Units:")</f>
        <v>International Franchised Units:</v>
      </c>
      <c r="AC8" s="31">
        <f ca="1">IFERROR(__xludf.DUMMYFUNCTION("""COMPUTED_VALUE"""),17)</f>
        <v>17</v>
      </c>
      <c r="AD8" s="30" t="str">
        <f t="shared" ca="1" si="2"/>
        <v>17</v>
      </c>
      <c r="AE8" s="34" t="str">
        <f ca="1">IFERROR(__xludf.DUMMYFUNCTION("IMPORTXML(AI8, ""//li[strong[text()='Sales Growth %:']]"")"),"Sales Growth %:")</f>
        <v>Sales Growth %:</v>
      </c>
      <c r="AF8" s="31" t="str">
        <f ca="1">IFERROR(__xludf.DUMMYFUNCTION("""COMPUTED_VALUE""")," 7.3%")</f>
        <v xml:space="preserve"> 7.3%</v>
      </c>
      <c r="AG8" s="34" t="str">
        <f ca="1">IFERROR(__xludf.DUMMYFUNCTION("IMPORTXML(AI8, ""//li[strong[text()='Unit Growth %:']]"")"),"Unit Growth %:")</f>
        <v>Unit Growth %:</v>
      </c>
      <c r="AH8" s="35" t="str">
        <f ca="1">IFERROR(__xludf.DUMMYFUNCTION("""COMPUTED_VALUE""")," 1.5%")</f>
        <v xml:space="preserve"> 1.5%</v>
      </c>
      <c r="AI8" s="36" t="s">
        <v>24</v>
      </c>
      <c r="AJ8" s="20"/>
      <c r="AK8" s="20"/>
      <c r="AL8" s="20"/>
      <c r="AM8" s="20"/>
      <c r="AN8" s="20"/>
      <c r="AO8" s="20"/>
      <c r="AP8" s="20"/>
      <c r="AQ8" s="20"/>
    </row>
    <row r="9" spans="1:43" ht="14.25" customHeight="1">
      <c r="A9" s="52">
        <v>24.007999999999999</v>
      </c>
      <c r="B9" s="21">
        <v>2024</v>
      </c>
      <c r="C9" s="22">
        <v>8</v>
      </c>
      <c r="D9" s="23" t="str">
        <f ca="1">IFERROR(__xludf.DUMMYFUNCTION("IMPORTXML(AI9, ""//h1[@itemprop='headline']/span"")"),"Loading...")</f>
        <v>Loading...</v>
      </c>
      <c r="E9" s="24" t="str">
        <f ca="1">IFERROR(__xludf.DUMMYFUNCTION("REGEXEXTRACT(D9, ""\.\s*(.+)"")"),"Loading...")</f>
        <v>Loading...</v>
      </c>
      <c r="F9" s="25" t="str">
        <f ca="1">IFERROR(__xludf.DUMMYFUNCTION("IMPORTXML(AI9, ""//li[strong[text()='Investment Range:']]"")"),"Investment Range:")</f>
        <v>Investment Range:</v>
      </c>
      <c r="G9" s="41" t="str">
        <f ca="1">IFERROR(__xludf.DUMMYFUNCTION("""COMPUTED_VALUE""")," $156,450 - $743,500")</f>
        <v xml:space="preserve"> $156,450 - $743,500</v>
      </c>
      <c r="H9" s="25" t="str">
        <f ca="1">IFERROR(__xludf.DUMMYFUNCTION("SUBSTITUTE(REGEXEXTRACT(G9, ""\$(\d{1,3}(?:,\d{3})*)""), "","", ""."")
"),"156.450")</f>
        <v>156.450</v>
      </c>
      <c r="I9" s="27" t="str">
        <f ca="1">IFERROR(__xludf.DUMMYFUNCTION("SUBSTITUTE(REGEXEXTRACT(G9, ""-\s*\$(\d{1,3}(?:,\d{3})*)""), "","", ""."")
"),"743.500")</f>
        <v>743.500</v>
      </c>
      <c r="J9" s="27" t="str">
        <f ca="1">IFERROR(__xludf.DUMMYFUNCTION("IMPORTXML(AI9, ""//li[strong[text()='Initial Investment:']]"")"),"Initial Investment:")</f>
        <v>Initial Investment:</v>
      </c>
      <c r="K9" s="31" t="str">
        <f ca="1">IFERROR(__xludf.DUMMYFUNCTION("""COMPUTED_VALUE""")," $10,000")</f>
        <v xml:space="preserve"> $10,000</v>
      </c>
      <c r="L9" s="29" t="str">
        <f ca="1">IFERROR(__xludf.DUMMYFUNCTION("IMPORTXML(AI9, ""//li[strong[text()='Category:']]"")"),"Category:")</f>
        <v>Category:</v>
      </c>
      <c r="M9" s="31" t="str">
        <f ca="1">IFERROR(__xludf.DUMMYFUNCTION("""COMPUTED_VALUE""")," Restaurant")</f>
        <v xml:space="preserve"> Restaurant</v>
      </c>
      <c r="N9" s="27" t="str">
        <f ca="1">IFERROR(__xludf.DUMMYFUNCTION("IMPORTXML(AI9, ""//li[strong[text()='Global Sales:']]"")"),"Global Sales:")</f>
        <v>Global Sales:</v>
      </c>
      <c r="O9" s="31" t="str">
        <f ca="1">IFERROR(__xludf.DUMMYFUNCTION("""COMPUTED_VALUE""")," $18,275,800,000")</f>
        <v xml:space="preserve"> $18,275,800,000</v>
      </c>
      <c r="P9" s="28" t="str">
        <f t="shared" ca="1" si="0"/>
        <v xml:space="preserve"> 18.275.800.000</v>
      </c>
      <c r="Q9" s="27" t="str">
        <f ca="1">IFERROR(__xludf.DUMMYFUNCTION("IMPORTXML(AI9, ""//li[strong[text()='US Units:']]"")"),"US Units:")</f>
        <v>US Units:</v>
      </c>
      <c r="R9" s="31">
        <f ca="1">IFERROR(__xludf.DUMMYFUNCTION("""COMPUTED_VALUE"""),6.854)</f>
        <v>6.8540000000000001</v>
      </c>
      <c r="S9" s="27" t="str">
        <f ca="1">IFERROR(__xludf.DUMMYFUNCTION("IMPORTXML(AI9, ""//li[strong[text()='International Units:']]"")"),"International Units:")</f>
        <v>International Units:</v>
      </c>
      <c r="T9" s="31">
        <f ca="1">IFERROR(__xludf.DUMMYFUNCTION("""COMPUTED_VALUE"""),13.737)</f>
        <v>13.737</v>
      </c>
      <c r="U9" s="27" t="str">
        <f ca="1">IFERROR(__xludf.DUMMYFUNCTION("IMPORTXML(AI9, ""//li[strong[text()='Percent Franchised:']]"")"),"Loading...")</f>
        <v>Loading...</v>
      </c>
      <c r="V9" s="31"/>
      <c r="W9" s="27" t="str">
        <f ca="1">IFERROR(__xludf.DUMMYFUNCTION("IMPORTXML(AI9, ""//li[strong[text()='% International Units:']]"")"),"Loading...")</f>
        <v>Loading...</v>
      </c>
      <c r="X9" s="31"/>
      <c r="Y9" s="27" t="str">
        <f ca="1">IFERROR(__xludf.DUMMYFUNCTION("IMPORTXML(AI9, ""//li[strong[text()='US Franchised Units:']]"")"),"Loading...")</f>
        <v>Loading...</v>
      </c>
      <c r="Z9" s="31"/>
      <c r="AA9" s="30" t="str">
        <f t="shared" si="1"/>
        <v/>
      </c>
      <c r="AB9" s="27" t="str">
        <f ca="1">IFERROR(__xludf.DUMMYFUNCTION("IMPORTXML(AI9, ""//li[strong[text()='International Franchised Units:']]"")"),"International Franchised Units:")</f>
        <v>International Franchised Units:</v>
      </c>
      <c r="AC9" s="31">
        <f ca="1">IFERROR(__xludf.DUMMYFUNCTION("""COMPUTED_VALUE"""),13.737)</f>
        <v>13.737</v>
      </c>
      <c r="AD9" s="30" t="str">
        <f t="shared" ca="1" si="2"/>
        <v>13.737</v>
      </c>
      <c r="AE9" s="34" t="str">
        <f ca="1">IFERROR(__xludf.DUMMYFUNCTION("IMPORTXML(AI9, ""//li[strong[text()='Sales Growth %:']]"")"),"Loading...")</f>
        <v>Loading...</v>
      </c>
      <c r="AF9" s="31"/>
      <c r="AG9" s="34" t="str">
        <f ca="1">IFERROR(__xludf.DUMMYFUNCTION("IMPORTXML(AI9, ""//li[strong[text()='Unit Growth %:']]"")"),"Unit Growth %:")</f>
        <v>Unit Growth %:</v>
      </c>
      <c r="AH9" s="35" t="str">
        <f ca="1">IFERROR(__xludf.DUMMYFUNCTION("""COMPUTED_VALUE""")," 3.6%")</f>
        <v xml:space="preserve"> 3.6%</v>
      </c>
      <c r="AI9" s="36" t="s">
        <v>25</v>
      </c>
      <c r="AJ9" s="20"/>
      <c r="AK9" s="20"/>
      <c r="AL9" s="20"/>
      <c r="AM9" s="20"/>
      <c r="AN9" s="20"/>
      <c r="AO9" s="20"/>
      <c r="AP9" s="20"/>
      <c r="AQ9" s="20"/>
    </row>
    <row r="10" spans="1:43" ht="14.25" customHeight="1">
      <c r="A10" s="52">
        <v>24.009</v>
      </c>
      <c r="B10" s="21">
        <v>2024</v>
      </c>
      <c r="C10" s="40">
        <v>9</v>
      </c>
      <c r="D10" s="23" t="str">
        <f ca="1">IFERROR(__xludf.DUMMYFUNCTION("IMPORTXML(AI10, ""//h1[@itemprop='headline']/span"")"),"9. Circle K")</f>
        <v>9. Circle K</v>
      </c>
      <c r="E10" s="24" t="str">
        <f ca="1">IFERROR(__xludf.DUMMYFUNCTION("REGEXEXTRACT(D10, ""\.\s*(.+)"")"),"Circle K")</f>
        <v>Circle K</v>
      </c>
      <c r="F10" s="25" t="str">
        <f ca="1">IFERROR(__xludf.DUMMYFUNCTION("IMPORTXML(AI10, ""//li[strong[text()='Investment Range:']]"")"),"Loading...")</f>
        <v>Loading...</v>
      </c>
      <c r="G10" s="41"/>
      <c r="H10" s="25" t="str">
        <f ca="1">IFERROR(__xludf.DUMMYFUNCTION("SUBSTITUTE(REGEXEXTRACT(G10, ""\$(\d{1,3}(?:,\d{3})*)""), "","", ""."")
"),"#N/A")</f>
        <v>#N/A</v>
      </c>
      <c r="I10" s="27" t="str">
        <f ca="1">IFERROR(__xludf.DUMMYFUNCTION("SUBSTITUTE(REGEXEXTRACT(G10, ""-\s*\$(\d{1,3}(?:,\d{3})*)""), "","", ""."")
"),"#N/A")</f>
        <v>#N/A</v>
      </c>
      <c r="J10" s="27" t="str">
        <f ca="1">IFERROR(__xludf.DUMMYFUNCTION("IMPORTXML(AI10, ""//li[strong[text()='Initial Investment:']]"")"),"Initial Investment:")</f>
        <v>Initial Investment:</v>
      </c>
      <c r="K10" s="31" t="str">
        <f ca="1">IFERROR(__xludf.DUMMYFUNCTION("""COMPUTED_VALUE""")," $25,000")</f>
        <v xml:space="preserve"> $25,000</v>
      </c>
      <c r="L10" s="29" t="str">
        <f ca="1">IFERROR(__xludf.DUMMYFUNCTION("IMPORTXML(AI10, ""//li[strong[text()='Category:']]"")"),"Category:")</f>
        <v>Category:</v>
      </c>
      <c r="M10" s="31" t="str">
        <f ca="1">IFERROR(__xludf.DUMMYFUNCTION("""COMPUTED_VALUE""")," Personal Services")</f>
        <v xml:space="preserve"> Personal Services</v>
      </c>
      <c r="N10" s="27" t="str">
        <f ca="1">IFERROR(__xludf.DUMMYFUNCTION("IMPORTXML(AI10, ""//li[strong[text()='Global Sales:']]"")"),"Global Sales:")</f>
        <v>Global Sales:</v>
      </c>
      <c r="O10" s="31" t="str">
        <f ca="1">IFERROR(__xludf.DUMMYFUNCTION("""COMPUTED_VALUE""")," $17,742,901,659")</f>
        <v xml:space="preserve"> $17,742,901,659</v>
      </c>
      <c r="P10" s="28" t="str">
        <f t="shared" ca="1" si="0"/>
        <v xml:space="preserve"> 17.742.901.659</v>
      </c>
      <c r="Q10" s="27" t="str">
        <f ca="1">IFERROR(__xludf.DUMMYFUNCTION("IMPORTXML(AI10, ""//li[strong[text()='US Units:']]"")"),"US Units:")</f>
        <v>US Units:</v>
      </c>
      <c r="R10" s="31">
        <f ca="1">IFERROR(__xludf.DUMMYFUNCTION("""COMPUTED_VALUE"""),6.158)</f>
        <v>6.1580000000000004</v>
      </c>
      <c r="S10" s="27" t="str">
        <f ca="1">IFERROR(__xludf.DUMMYFUNCTION("IMPORTXML(AI10, ""//li[strong[text()='International Units:']]"")"),"International Units:")</f>
        <v>International Units:</v>
      </c>
      <c r="T10" s="31">
        <f ca="1">IFERROR(__xludf.DUMMYFUNCTION("""COMPUTED_VALUE"""),7.576)</f>
        <v>7.5759999999999996</v>
      </c>
      <c r="U10" s="27" t="str">
        <f ca="1">IFERROR(__xludf.DUMMYFUNCTION("IMPORTXML(AI10, ""//li[strong[text()='Percent Franchised:']]"")"),"Percent Franchised:")</f>
        <v>Percent Franchised:</v>
      </c>
      <c r="V10" s="53">
        <f ca="1">IFERROR(__xludf.DUMMYFUNCTION("""COMPUTED_VALUE"""),0.21)</f>
        <v>0.21</v>
      </c>
      <c r="W10" s="27" t="str">
        <f ca="1">IFERROR(__xludf.DUMMYFUNCTION("IMPORTXML(AI10, ""//li[strong[text()='% International Units:']]"")"),"% International Units:")</f>
        <v>% International Units:</v>
      </c>
      <c r="X10" s="53">
        <f ca="1">IFERROR(__xludf.DUMMYFUNCTION("""COMPUTED_VALUE"""),0.55)</f>
        <v>0.55000000000000004</v>
      </c>
      <c r="Y10" s="27" t="str">
        <f ca="1">IFERROR(__xludf.DUMMYFUNCTION("IMPORTXML(AI10, ""//li[strong[text()='US Franchised Units:']]"")"),"US Franchised Units:")</f>
        <v>US Franchised Units:</v>
      </c>
      <c r="Z10" s="31">
        <f ca="1">IFERROR(__xludf.DUMMYFUNCTION("""COMPUTED_VALUE"""),631)</f>
        <v>631</v>
      </c>
      <c r="AA10" s="30" t="str">
        <f t="shared" ca="1" si="1"/>
        <v>631</v>
      </c>
      <c r="AB10" s="27" t="str">
        <f ca="1">IFERROR(__xludf.DUMMYFUNCTION("IMPORTXML(AI10, ""//li[strong[text()='International Franchised Units:']]"")"),"International Franchised Units:")</f>
        <v>International Franchised Units:</v>
      </c>
      <c r="AC10" s="31">
        <f ca="1">IFERROR(__xludf.DUMMYFUNCTION("""COMPUTED_VALUE"""),2.207)</f>
        <v>2.2069999999999999</v>
      </c>
      <c r="AD10" s="30" t="str">
        <f t="shared" ca="1" si="2"/>
        <v>2.207</v>
      </c>
      <c r="AE10" s="34" t="str">
        <f ca="1">IFERROR(__xludf.DUMMYFUNCTION("IMPORTXML(AI10, ""//li[strong[text()='Sales Growth %:']]"")"),"Sales Growth %:")</f>
        <v>Sales Growth %:</v>
      </c>
      <c r="AF10" s="31" t="str">
        <f ca="1">IFERROR(__xludf.DUMMYFUNCTION("""COMPUTED_VALUE""")," 5.2%")</f>
        <v xml:space="preserve"> 5.2%</v>
      </c>
      <c r="AG10" s="34" t="str">
        <f ca="1">IFERROR(__xludf.DUMMYFUNCTION("IMPORTXML(AI10, ""//li[strong[text()='Unit Growth %:']]"")"),"Unit Growth %:")</f>
        <v>Unit Growth %:</v>
      </c>
      <c r="AH10" s="35" t="str">
        <f ca="1">IFERROR(__xludf.DUMMYFUNCTION("""COMPUTED_VALUE""")," 12.8%")</f>
        <v xml:space="preserve"> 12.8%</v>
      </c>
      <c r="AI10" s="36" t="s">
        <v>26</v>
      </c>
      <c r="AJ10" s="20"/>
      <c r="AK10" s="20"/>
      <c r="AL10" s="20"/>
      <c r="AM10" s="20"/>
      <c r="AN10" s="20"/>
      <c r="AO10" s="20"/>
      <c r="AP10" s="20"/>
      <c r="AQ10" s="20"/>
    </row>
    <row r="11" spans="1:43" ht="14.25" customHeight="1">
      <c r="A11" s="55"/>
      <c r="B11" s="55"/>
      <c r="C11" s="56"/>
      <c r="D11" s="55"/>
      <c r="E11" s="55"/>
      <c r="F11" s="55"/>
      <c r="G11" s="55"/>
      <c r="H11" s="55"/>
      <c r="I11" s="57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 ht="14.25" customHeight="1">
      <c r="A12" s="55"/>
      <c r="B12" s="55"/>
      <c r="C12" s="56"/>
      <c r="D12" s="55"/>
      <c r="E12" s="55"/>
      <c r="F12" s="55"/>
      <c r="G12" s="55"/>
      <c r="H12" s="55"/>
      <c r="I12" s="57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3" ht="14.25" customHeight="1">
      <c r="A13" s="55"/>
      <c r="B13" s="55"/>
      <c r="C13" s="56"/>
      <c r="D13" s="55"/>
      <c r="E13" s="55"/>
      <c r="F13" s="55"/>
      <c r="G13" s="55"/>
      <c r="H13" s="55"/>
      <c r="I13" s="57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</row>
    <row r="14" spans="1:43" ht="14.25" customHeight="1">
      <c r="A14" s="55"/>
      <c r="B14" s="55"/>
      <c r="C14" s="56"/>
      <c r="D14" s="55"/>
      <c r="E14" s="55"/>
      <c r="F14" s="55"/>
      <c r="G14" s="55"/>
      <c r="H14" s="55"/>
      <c r="I14" s="57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</row>
    <row r="15" spans="1:43" ht="14.25" customHeight="1">
      <c r="A15" s="55"/>
      <c r="B15" s="55"/>
      <c r="C15" s="56"/>
      <c r="D15" s="55"/>
      <c r="E15" s="55"/>
      <c r="F15" s="55"/>
      <c r="G15" s="55"/>
      <c r="H15" s="55"/>
      <c r="I15" s="57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</row>
    <row r="16" spans="1:43" ht="14.25" customHeight="1">
      <c r="A16" s="55"/>
      <c r="B16" s="55"/>
      <c r="C16" s="56"/>
      <c r="D16" s="55"/>
      <c r="E16" s="55"/>
      <c r="F16" s="55"/>
      <c r="G16" s="55"/>
      <c r="H16" s="55"/>
      <c r="I16" s="57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</row>
    <row r="17" spans="1:43" ht="14.25" customHeight="1">
      <c r="A17" s="55"/>
      <c r="B17" s="55"/>
      <c r="C17" s="56"/>
      <c r="D17" s="55"/>
      <c r="E17" s="55"/>
      <c r="F17" s="55"/>
      <c r="G17" s="55"/>
      <c r="H17" s="55"/>
      <c r="I17" s="57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</row>
    <row r="18" spans="1:43" ht="14.25" customHeight="1">
      <c r="A18" s="55"/>
      <c r="B18" s="55"/>
      <c r="C18" s="56"/>
      <c r="D18" s="55"/>
      <c r="E18" s="55"/>
      <c r="F18" s="55"/>
      <c r="G18" s="55"/>
      <c r="H18" s="55"/>
      <c r="I18" s="57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</row>
    <row r="19" spans="1:43" ht="14.25" customHeight="1">
      <c r="A19" s="55"/>
      <c r="B19" s="55"/>
      <c r="C19" s="56"/>
      <c r="D19" s="55"/>
      <c r="E19" s="55"/>
      <c r="F19" s="55"/>
      <c r="G19" s="55"/>
      <c r="H19" s="55"/>
      <c r="I19" s="57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</row>
    <row r="20" spans="1:43" ht="14.25" customHeight="1">
      <c r="A20" s="55"/>
      <c r="B20" s="55"/>
      <c r="C20" s="56"/>
      <c r="D20" s="55"/>
      <c r="E20" s="55"/>
      <c r="F20" s="55"/>
      <c r="G20" s="55"/>
      <c r="H20" s="55"/>
      <c r="I20" s="5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</row>
    <row r="21" spans="1:43" ht="14.25" customHeight="1">
      <c r="A21" s="55"/>
      <c r="B21" s="55"/>
      <c r="C21" s="56"/>
      <c r="D21" s="55"/>
      <c r="E21" s="55"/>
      <c r="F21" s="55"/>
      <c r="G21" s="55"/>
      <c r="H21" s="55"/>
      <c r="I21" s="5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</row>
    <row r="22" spans="1:43" ht="14.25" customHeight="1">
      <c r="A22" s="55"/>
      <c r="B22" s="55"/>
      <c r="C22" s="56"/>
      <c r="D22" s="55"/>
      <c r="E22" s="55"/>
      <c r="F22" s="55"/>
      <c r="G22" s="55"/>
      <c r="H22" s="55"/>
      <c r="I22" s="5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</row>
    <row r="23" spans="1:43" ht="14.25" customHeight="1">
      <c r="A23" s="55"/>
      <c r="B23" s="55"/>
      <c r="C23" s="56"/>
      <c r="D23" s="55"/>
      <c r="E23" s="55"/>
      <c r="F23" s="55"/>
      <c r="G23" s="55"/>
      <c r="H23" s="55"/>
      <c r="I23" s="5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</row>
    <row r="24" spans="1:43" ht="14.25" customHeight="1">
      <c r="A24" s="55"/>
      <c r="B24" s="55"/>
      <c r="C24" s="56"/>
      <c r="D24" s="55"/>
      <c r="E24" s="55"/>
      <c r="F24" s="55"/>
      <c r="G24" s="55"/>
      <c r="H24" s="55"/>
      <c r="I24" s="5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</row>
    <row r="25" spans="1:43" ht="14.25" customHeight="1">
      <c r="A25" s="55"/>
      <c r="B25" s="55"/>
      <c r="C25" s="56"/>
      <c r="D25" s="55"/>
      <c r="E25" s="55"/>
      <c r="F25" s="55"/>
      <c r="G25" s="55"/>
      <c r="H25" s="55"/>
      <c r="I25" s="5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</row>
    <row r="26" spans="1:43" ht="14.25" customHeight="1">
      <c r="A26" s="55"/>
      <c r="B26" s="55"/>
      <c r="C26" s="56"/>
      <c r="D26" s="55"/>
      <c r="E26" s="55"/>
      <c r="F26" s="55"/>
      <c r="G26" s="55"/>
      <c r="H26" s="55"/>
      <c r="I26" s="5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3" ht="14.25" customHeight="1">
      <c r="A27" s="55"/>
      <c r="B27" s="55"/>
      <c r="C27" s="56"/>
      <c r="D27" s="55"/>
      <c r="E27" s="55"/>
      <c r="F27" s="55"/>
      <c r="G27" s="55"/>
      <c r="H27" s="55"/>
      <c r="I27" s="5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3" ht="14.25" customHeight="1">
      <c r="A28" s="55"/>
      <c r="B28" s="55"/>
      <c r="C28" s="56"/>
      <c r="D28" s="55"/>
      <c r="E28" s="55"/>
      <c r="F28" s="55"/>
      <c r="G28" s="55"/>
      <c r="H28" s="55"/>
      <c r="I28" s="5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</row>
    <row r="29" spans="1:43" ht="14.25" customHeight="1">
      <c r="A29" s="55"/>
      <c r="B29" s="55"/>
      <c r="C29" s="56"/>
      <c r="D29" s="55"/>
      <c r="E29" s="55"/>
      <c r="F29" s="55"/>
      <c r="G29" s="55"/>
      <c r="H29" s="55"/>
      <c r="I29" s="5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</row>
    <row r="30" spans="1:43" ht="14.25" customHeight="1">
      <c r="A30" s="55"/>
      <c r="B30" s="55"/>
      <c r="C30" s="56"/>
      <c r="D30" s="55"/>
      <c r="E30" s="55"/>
      <c r="F30" s="55"/>
      <c r="G30" s="55"/>
      <c r="H30" s="55"/>
      <c r="I30" s="5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</row>
    <row r="31" spans="1:43" ht="14.25" customHeight="1">
      <c r="A31" s="55"/>
      <c r="B31" s="55"/>
      <c r="C31" s="56"/>
      <c r="D31" s="55"/>
      <c r="E31" s="55"/>
      <c r="F31" s="55"/>
      <c r="G31" s="55"/>
      <c r="H31" s="55"/>
      <c r="I31" s="5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</row>
    <row r="32" spans="1:43" ht="14.25" customHeight="1">
      <c r="A32" s="55"/>
      <c r="B32" s="55"/>
      <c r="C32" s="56"/>
      <c r="D32" s="55"/>
      <c r="E32" s="55"/>
      <c r="F32" s="55"/>
      <c r="G32" s="55"/>
      <c r="H32" s="55"/>
      <c r="I32" s="5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</row>
    <row r="33" spans="1:43" ht="14.25" customHeight="1">
      <c r="A33" s="55"/>
      <c r="B33" s="55"/>
      <c r="C33" s="56"/>
      <c r="D33" s="55"/>
      <c r="E33" s="55"/>
      <c r="F33" s="55"/>
      <c r="G33" s="55"/>
      <c r="H33" s="55"/>
      <c r="I33" s="57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</row>
    <row r="34" spans="1:43" ht="14.25" customHeight="1">
      <c r="A34" s="55"/>
      <c r="B34" s="55"/>
      <c r="C34" s="56"/>
      <c r="D34" s="55"/>
      <c r="E34" s="55"/>
      <c r="F34" s="55"/>
      <c r="G34" s="55"/>
      <c r="H34" s="55"/>
      <c r="I34" s="57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</row>
    <row r="35" spans="1:43" ht="14.25" customHeight="1">
      <c r="A35" s="55"/>
      <c r="B35" s="55"/>
      <c r="C35" s="56"/>
      <c r="D35" s="55"/>
      <c r="E35" s="55"/>
      <c r="F35" s="55"/>
      <c r="G35" s="55"/>
      <c r="H35" s="55"/>
      <c r="I35" s="57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</row>
    <row r="36" spans="1:43" ht="14.25" customHeight="1">
      <c r="A36" s="55"/>
      <c r="B36" s="55"/>
      <c r="C36" s="56"/>
      <c r="D36" s="55"/>
      <c r="E36" s="55"/>
      <c r="F36" s="55"/>
      <c r="G36" s="55"/>
      <c r="H36" s="55"/>
      <c r="I36" s="57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</row>
    <row r="37" spans="1:43" ht="14.25" customHeight="1">
      <c r="A37" s="55"/>
      <c r="B37" s="55"/>
      <c r="C37" s="56"/>
      <c r="D37" s="55"/>
      <c r="E37" s="55"/>
      <c r="F37" s="55"/>
      <c r="G37" s="55"/>
      <c r="H37" s="55"/>
      <c r="I37" s="57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</row>
    <row r="38" spans="1:43" ht="14.25" customHeight="1">
      <c r="A38" s="55"/>
      <c r="B38" s="55"/>
      <c r="C38" s="56"/>
      <c r="D38" s="55"/>
      <c r="E38" s="55"/>
      <c r="F38" s="55"/>
      <c r="G38" s="55"/>
      <c r="H38" s="55"/>
      <c r="I38" s="57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</row>
    <row r="39" spans="1:43" ht="14.25" customHeight="1">
      <c r="A39" s="55"/>
      <c r="B39" s="55"/>
      <c r="C39" s="56"/>
      <c r="D39" s="55"/>
      <c r="E39" s="55"/>
      <c r="F39" s="55"/>
      <c r="G39" s="55"/>
      <c r="H39" s="55"/>
      <c r="I39" s="57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</row>
    <row r="40" spans="1:43" ht="14.25" customHeight="1">
      <c r="A40" s="55"/>
      <c r="B40" s="55"/>
      <c r="C40" s="56"/>
      <c r="D40" s="55"/>
      <c r="E40" s="55"/>
      <c r="F40" s="55"/>
      <c r="G40" s="55"/>
      <c r="H40" s="55"/>
      <c r="I40" s="57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3" ht="14.25" customHeight="1">
      <c r="A41" s="55"/>
      <c r="B41" s="55"/>
      <c r="C41" s="56"/>
      <c r="D41" s="55"/>
      <c r="E41" s="55"/>
      <c r="F41" s="55"/>
      <c r="G41" s="55"/>
      <c r="H41" s="55"/>
      <c r="I41" s="57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3" ht="14.25" customHeight="1">
      <c r="A42" s="55"/>
      <c r="B42" s="55"/>
      <c r="C42" s="56"/>
      <c r="D42" s="55"/>
      <c r="E42" s="55"/>
      <c r="F42" s="55"/>
      <c r="G42" s="55"/>
      <c r="H42" s="55"/>
      <c r="I42" s="57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</row>
    <row r="43" spans="1:43" ht="14.25" customHeight="1">
      <c r="A43" s="55"/>
      <c r="B43" s="55"/>
      <c r="C43" s="56"/>
      <c r="D43" s="55"/>
      <c r="E43" s="55"/>
      <c r="F43" s="55"/>
      <c r="G43" s="55"/>
      <c r="H43" s="55"/>
      <c r="I43" s="57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</row>
    <row r="44" spans="1:43" ht="14.25" customHeight="1">
      <c r="A44" s="55"/>
      <c r="B44" s="55"/>
      <c r="C44" s="56"/>
      <c r="D44" s="55"/>
      <c r="E44" s="55"/>
      <c r="F44" s="55"/>
      <c r="G44" s="55"/>
      <c r="H44" s="55"/>
      <c r="I44" s="57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</row>
    <row r="45" spans="1:43" ht="14.25" customHeight="1">
      <c r="A45" s="55"/>
      <c r="B45" s="55"/>
      <c r="C45" s="56"/>
      <c r="D45" s="55"/>
      <c r="E45" s="55"/>
      <c r="F45" s="55"/>
      <c r="G45" s="55"/>
      <c r="H45" s="55"/>
      <c r="I45" s="57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</row>
    <row r="46" spans="1:43" ht="14.25" customHeight="1">
      <c r="A46" s="55"/>
      <c r="B46" s="55"/>
      <c r="C46" s="56"/>
      <c r="D46" s="55"/>
      <c r="E46" s="55"/>
      <c r="F46" s="55"/>
      <c r="G46" s="55"/>
      <c r="H46" s="55"/>
      <c r="I46" s="57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</row>
    <row r="47" spans="1:43" ht="14.25" customHeight="1">
      <c r="A47" s="55"/>
      <c r="B47" s="55"/>
      <c r="C47" s="56"/>
      <c r="D47" s="55"/>
      <c r="E47" s="55"/>
      <c r="F47" s="55"/>
      <c r="G47" s="55"/>
      <c r="H47" s="55"/>
      <c r="I47" s="57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</row>
    <row r="48" spans="1:43" ht="14.25" customHeight="1">
      <c r="A48" s="55"/>
      <c r="B48" s="55"/>
      <c r="C48" s="56"/>
      <c r="D48" s="55"/>
      <c r="E48" s="55"/>
      <c r="F48" s="55"/>
      <c r="G48" s="55"/>
      <c r="H48" s="55"/>
      <c r="I48" s="57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</row>
    <row r="49" spans="1:43" ht="14.25" customHeight="1">
      <c r="A49" s="55"/>
      <c r="B49" s="55"/>
      <c r="C49" s="56"/>
      <c r="D49" s="55"/>
      <c r="E49" s="55"/>
      <c r="F49" s="55"/>
      <c r="G49" s="55"/>
      <c r="H49" s="55"/>
      <c r="I49" s="57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</row>
    <row r="50" spans="1:43" ht="14.25" customHeight="1">
      <c r="A50" s="55"/>
      <c r="B50" s="55"/>
      <c r="C50" s="56"/>
      <c r="D50" s="55"/>
      <c r="E50" s="55"/>
      <c r="F50" s="55"/>
      <c r="G50" s="55"/>
      <c r="H50" s="55"/>
      <c r="I50" s="57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</row>
    <row r="51" spans="1:43" ht="14.25" customHeight="1">
      <c r="A51" s="55"/>
      <c r="B51" s="55"/>
      <c r="C51" s="56"/>
      <c r="D51" s="55"/>
      <c r="E51" s="55"/>
      <c r="F51" s="55"/>
      <c r="G51" s="55"/>
      <c r="H51" s="55"/>
      <c r="I51" s="57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</row>
    <row r="52" spans="1:43" ht="14.25" customHeight="1">
      <c r="A52" s="55"/>
      <c r="B52" s="55"/>
      <c r="C52" s="56"/>
      <c r="D52" s="55"/>
      <c r="E52" s="55"/>
      <c r="F52" s="55"/>
      <c r="G52" s="55"/>
      <c r="H52" s="55"/>
      <c r="I52" s="57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</row>
    <row r="53" spans="1:43" ht="14.25" customHeight="1">
      <c r="A53" s="55"/>
      <c r="B53" s="55"/>
      <c r="C53" s="56"/>
      <c r="D53" s="55"/>
      <c r="E53" s="55"/>
      <c r="F53" s="55"/>
      <c r="G53" s="55"/>
      <c r="H53" s="55"/>
      <c r="I53" s="57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</row>
    <row r="54" spans="1:43" ht="14.25" customHeight="1">
      <c r="A54" s="55"/>
      <c r="B54" s="55"/>
      <c r="C54" s="56"/>
      <c r="D54" s="55"/>
      <c r="E54" s="55"/>
      <c r="F54" s="55"/>
      <c r="G54" s="55"/>
      <c r="H54" s="55"/>
      <c r="I54" s="57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</row>
    <row r="55" spans="1:43" ht="14.25" customHeight="1">
      <c r="A55" s="55"/>
      <c r="B55" s="55"/>
      <c r="C55" s="56"/>
      <c r="D55" s="55"/>
      <c r="E55" s="55"/>
      <c r="F55" s="55"/>
      <c r="G55" s="55"/>
      <c r="H55" s="55"/>
      <c r="I55" s="57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3" ht="14.25" customHeight="1">
      <c r="A56" s="55"/>
      <c r="B56" s="55"/>
      <c r="C56" s="56"/>
      <c r="D56" s="55"/>
      <c r="E56" s="55"/>
      <c r="F56" s="55"/>
      <c r="G56" s="55"/>
      <c r="H56" s="55"/>
      <c r="I56" s="57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</row>
    <row r="57" spans="1:43" ht="14.25" customHeight="1">
      <c r="A57" s="55"/>
      <c r="B57" s="55"/>
      <c r="C57" s="56"/>
      <c r="D57" s="55"/>
      <c r="E57" s="55"/>
      <c r="F57" s="55"/>
      <c r="G57" s="55"/>
      <c r="H57" s="55"/>
      <c r="I57" s="57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3" ht="14.25" customHeight="1">
      <c r="A58" s="55"/>
      <c r="B58" s="55"/>
      <c r="C58" s="56"/>
      <c r="D58" s="55"/>
      <c r="E58" s="55"/>
      <c r="F58" s="55"/>
      <c r="G58" s="55"/>
      <c r="H58" s="55"/>
      <c r="I58" s="57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3" ht="14.25" customHeight="1">
      <c r="A59" s="55"/>
      <c r="B59" s="55"/>
      <c r="C59" s="56"/>
      <c r="D59" s="55"/>
      <c r="E59" s="55"/>
      <c r="F59" s="55"/>
      <c r="G59" s="55"/>
      <c r="H59" s="55"/>
      <c r="I59" s="57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</row>
    <row r="60" spans="1:43" ht="14.25" customHeight="1">
      <c r="A60" s="55"/>
      <c r="B60" s="55"/>
      <c r="C60" s="56"/>
      <c r="D60" s="55"/>
      <c r="E60" s="55"/>
      <c r="F60" s="55"/>
      <c r="G60" s="55"/>
      <c r="H60" s="55"/>
      <c r="I60" s="57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</row>
    <row r="61" spans="1:43" ht="14.25" customHeight="1">
      <c r="A61" s="55"/>
      <c r="B61" s="55"/>
      <c r="C61" s="56"/>
      <c r="D61" s="55"/>
      <c r="E61" s="55"/>
      <c r="F61" s="55"/>
      <c r="G61" s="55"/>
      <c r="H61" s="55"/>
      <c r="I61" s="57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</row>
    <row r="62" spans="1:43" ht="14.25" customHeight="1">
      <c r="A62" s="55"/>
      <c r="B62" s="55"/>
      <c r="C62" s="56"/>
      <c r="D62" s="55"/>
      <c r="E62" s="55"/>
      <c r="F62" s="55"/>
      <c r="G62" s="55"/>
      <c r="H62" s="55"/>
      <c r="I62" s="57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</row>
    <row r="63" spans="1:43" ht="14.25" customHeight="1">
      <c r="A63" s="55"/>
      <c r="B63" s="55"/>
      <c r="C63" s="56"/>
      <c r="D63" s="55"/>
      <c r="E63" s="55"/>
      <c r="F63" s="55"/>
      <c r="G63" s="55"/>
      <c r="H63" s="55"/>
      <c r="I63" s="57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</row>
    <row r="64" spans="1:43" ht="14.25" customHeight="1">
      <c r="A64" s="55"/>
      <c r="B64" s="55"/>
      <c r="C64" s="56"/>
      <c r="D64" s="55"/>
      <c r="E64" s="55"/>
      <c r="F64" s="55"/>
      <c r="G64" s="55"/>
      <c r="H64" s="55"/>
      <c r="I64" s="57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</row>
    <row r="65" spans="1:43" ht="14.25" customHeight="1">
      <c r="A65" s="55"/>
      <c r="B65" s="55"/>
      <c r="C65" s="56"/>
      <c r="D65" s="55"/>
      <c r="E65" s="55"/>
      <c r="F65" s="55"/>
      <c r="G65" s="55"/>
      <c r="H65" s="55"/>
      <c r="I65" s="57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</row>
    <row r="66" spans="1:43" ht="14.25" customHeight="1">
      <c r="A66" s="55"/>
      <c r="B66" s="55"/>
      <c r="C66" s="56"/>
      <c r="D66" s="55"/>
      <c r="E66" s="55"/>
      <c r="F66" s="55"/>
      <c r="G66" s="55"/>
      <c r="H66" s="55"/>
      <c r="I66" s="57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</row>
    <row r="67" spans="1:43" ht="14.25" customHeight="1">
      <c r="A67" s="55"/>
      <c r="B67" s="55"/>
      <c r="C67" s="56"/>
      <c r="D67" s="55"/>
      <c r="E67" s="55"/>
      <c r="F67" s="55"/>
      <c r="G67" s="55"/>
      <c r="H67" s="55"/>
      <c r="I67" s="57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</row>
    <row r="68" spans="1:43" ht="14.25" customHeight="1">
      <c r="A68" s="55"/>
      <c r="B68" s="55"/>
      <c r="C68" s="56"/>
      <c r="D68" s="55"/>
      <c r="E68" s="55"/>
      <c r="F68" s="55"/>
      <c r="G68" s="55"/>
      <c r="H68" s="55"/>
      <c r="I68" s="57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3" ht="14.25" customHeight="1">
      <c r="A69" s="55"/>
      <c r="B69" s="55"/>
      <c r="C69" s="56"/>
      <c r="D69" s="55"/>
      <c r="E69" s="55"/>
      <c r="F69" s="55"/>
      <c r="G69" s="55"/>
      <c r="H69" s="55"/>
      <c r="I69" s="57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</row>
    <row r="70" spans="1:43" ht="14.25" customHeight="1">
      <c r="A70" s="55"/>
      <c r="B70" s="55"/>
      <c r="C70" s="56"/>
      <c r="D70" s="55"/>
      <c r="E70" s="55"/>
      <c r="F70" s="55"/>
      <c r="G70" s="55"/>
      <c r="H70" s="55"/>
      <c r="I70" s="57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</row>
    <row r="71" spans="1:43" ht="14.25" customHeight="1">
      <c r="A71" s="55"/>
      <c r="B71" s="55"/>
      <c r="C71" s="56"/>
      <c r="D71" s="55"/>
      <c r="E71" s="55"/>
      <c r="F71" s="55"/>
      <c r="G71" s="55"/>
      <c r="H71" s="55"/>
      <c r="I71" s="57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</row>
    <row r="72" spans="1:43" ht="14.25" customHeight="1">
      <c r="A72" s="55"/>
      <c r="B72" s="55"/>
      <c r="C72" s="56"/>
      <c r="D72" s="55"/>
      <c r="E72" s="55"/>
      <c r="F72" s="55"/>
      <c r="G72" s="55"/>
      <c r="H72" s="55"/>
      <c r="I72" s="57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</row>
    <row r="73" spans="1:43" ht="14.25" customHeight="1">
      <c r="A73" s="55"/>
      <c r="B73" s="55"/>
      <c r="C73" s="56"/>
      <c r="D73" s="55"/>
      <c r="E73" s="55"/>
      <c r="F73" s="55"/>
      <c r="G73" s="55"/>
      <c r="H73" s="55"/>
      <c r="I73" s="57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3" ht="14.25" customHeight="1">
      <c r="A74" s="55"/>
      <c r="B74" s="55"/>
      <c r="C74" s="56"/>
      <c r="D74" s="55"/>
      <c r="E74" s="55"/>
      <c r="F74" s="55"/>
      <c r="G74" s="55"/>
      <c r="H74" s="55"/>
      <c r="I74" s="57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</row>
    <row r="75" spans="1:43" ht="14.25" customHeight="1">
      <c r="A75" s="55"/>
      <c r="B75" s="55"/>
      <c r="C75" s="56"/>
      <c r="D75" s="55"/>
      <c r="E75" s="55"/>
      <c r="F75" s="55"/>
      <c r="G75" s="55"/>
      <c r="H75" s="55"/>
      <c r="I75" s="57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</row>
    <row r="76" spans="1:43" ht="14.25" customHeight="1">
      <c r="A76" s="55"/>
      <c r="B76" s="55"/>
      <c r="C76" s="56"/>
      <c r="D76" s="55"/>
      <c r="E76" s="55"/>
      <c r="F76" s="55"/>
      <c r="G76" s="55"/>
      <c r="H76" s="55"/>
      <c r="I76" s="57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3" ht="14.25" customHeight="1">
      <c r="A77" s="55"/>
      <c r="B77" s="55"/>
      <c r="C77" s="56"/>
      <c r="D77" s="55"/>
      <c r="E77" s="55"/>
      <c r="F77" s="55"/>
      <c r="G77" s="55"/>
      <c r="H77" s="55"/>
      <c r="I77" s="57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3" ht="14.25" customHeight="1">
      <c r="A78" s="55"/>
      <c r="B78" s="55"/>
      <c r="C78" s="56"/>
      <c r="D78" s="55"/>
      <c r="E78" s="55"/>
      <c r="F78" s="55"/>
      <c r="G78" s="55"/>
      <c r="H78" s="55"/>
      <c r="I78" s="57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</row>
    <row r="79" spans="1:43" ht="14.25" customHeight="1">
      <c r="A79" s="55"/>
      <c r="B79" s="55"/>
      <c r="C79" s="56"/>
      <c r="D79" s="55"/>
      <c r="E79" s="55"/>
      <c r="F79" s="55"/>
      <c r="G79" s="55"/>
      <c r="H79" s="55"/>
      <c r="I79" s="57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</row>
    <row r="80" spans="1:43" ht="14.25" customHeight="1">
      <c r="A80" s="55"/>
      <c r="B80" s="55"/>
      <c r="C80" s="56"/>
      <c r="D80" s="55"/>
      <c r="E80" s="55"/>
      <c r="F80" s="55"/>
      <c r="G80" s="55"/>
      <c r="H80" s="55"/>
      <c r="I80" s="57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</row>
    <row r="81" spans="1:43" ht="14.25" customHeight="1">
      <c r="A81" s="55"/>
      <c r="B81" s="55"/>
      <c r="C81" s="56"/>
      <c r="D81" s="55"/>
      <c r="E81" s="55"/>
      <c r="F81" s="55"/>
      <c r="G81" s="55"/>
      <c r="H81" s="55"/>
      <c r="I81" s="57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3" ht="14.25" customHeight="1">
      <c r="A82" s="55"/>
      <c r="B82" s="55"/>
      <c r="C82" s="56"/>
      <c r="D82" s="55"/>
      <c r="E82" s="55"/>
      <c r="F82" s="55"/>
      <c r="G82" s="55"/>
      <c r="H82" s="55"/>
      <c r="I82" s="57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3" ht="14.25" customHeight="1">
      <c r="A83" s="55"/>
      <c r="B83" s="55"/>
      <c r="C83" s="56"/>
      <c r="D83" s="55"/>
      <c r="E83" s="55"/>
      <c r="F83" s="55"/>
      <c r="G83" s="55"/>
      <c r="H83" s="55"/>
      <c r="I83" s="57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</row>
    <row r="84" spans="1:43" ht="14.25" customHeight="1">
      <c r="A84" s="55"/>
      <c r="B84" s="55"/>
      <c r="C84" s="56"/>
      <c r="D84" s="55"/>
      <c r="E84" s="55"/>
      <c r="F84" s="55"/>
      <c r="G84" s="55"/>
      <c r="H84" s="55"/>
      <c r="I84" s="57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</row>
    <row r="85" spans="1:43" ht="14.25" customHeight="1">
      <c r="A85" s="55"/>
      <c r="B85" s="55"/>
      <c r="C85" s="56"/>
      <c r="D85" s="55"/>
      <c r="E85" s="55"/>
      <c r="F85" s="55"/>
      <c r="G85" s="55"/>
      <c r="H85" s="55"/>
      <c r="I85" s="57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</row>
    <row r="86" spans="1:43" ht="14.25" customHeight="1">
      <c r="A86" s="55"/>
      <c r="B86" s="55"/>
      <c r="C86" s="56"/>
      <c r="D86" s="55"/>
      <c r="E86" s="55"/>
      <c r="F86" s="55"/>
      <c r="G86" s="55"/>
      <c r="H86" s="55"/>
      <c r="I86" s="57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</row>
    <row r="87" spans="1:43" ht="14.25" customHeight="1">
      <c r="A87" s="55"/>
      <c r="B87" s="55"/>
      <c r="C87" s="56"/>
      <c r="D87" s="55"/>
      <c r="E87" s="55"/>
      <c r="F87" s="55"/>
      <c r="G87" s="55"/>
      <c r="H87" s="55"/>
      <c r="I87" s="57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3" ht="14.25" customHeight="1">
      <c r="A88" s="55"/>
      <c r="B88" s="55"/>
      <c r="C88" s="56"/>
      <c r="D88" s="55"/>
      <c r="E88" s="55"/>
      <c r="F88" s="55"/>
      <c r="G88" s="55"/>
      <c r="H88" s="55"/>
      <c r="I88" s="57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3" ht="14.25" customHeight="1">
      <c r="A89" s="55"/>
      <c r="B89" s="55"/>
      <c r="C89" s="56"/>
      <c r="D89" s="55"/>
      <c r="E89" s="55"/>
      <c r="F89" s="55"/>
      <c r="G89" s="55"/>
      <c r="H89" s="55"/>
      <c r="I89" s="57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</row>
    <row r="90" spans="1:43" ht="14.25" customHeight="1">
      <c r="A90" s="55"/>
      <c r="B90" s="55"/>
      <c r="C90" s="56"/>
      <c r="D90" s="55"/>
      <c r="E90" s="55"/>
      <c r="F90" s="55"/>
      <c r="G90" s="55"/>
      <c r="H90" s="55"/>
      <c r="I90" s="57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</row>
    <row r="91" spans="1:43" ht="14.25" customHeight="1">
      <c r="A91" s="55"/>
      <c r="B91" s="55"/>
      <c r="C91" s="56"/>
      <c r="D91" s="55"/>
      <c r="E91" s="55"/>
      <c r="F91" s="55"/>
      <c r="G91" s="55"/>
      <c r="H91" s="55"/>
      <c r="I91" s="57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</row>
    <row r="92" spans="1:43" ht="14.25" customHeight="1">
      <c r="A92" s="55"/>
      <c r="B92" s="55"/>
      <c r="C92" s="56"/>
      <c r="D92" s="55"/>
      <c r="E92" s="55"/>
      <c r="F92" s="55"/>
      <c r="G92" s="55"/>
      <c r="H92" s="55"/>
      <c r="I92" s="57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</row>
    <row r="93" spans="1:43" ht="14.25" customHeight="1">
      <c r="A93" s="55"/>
      <c r="B93" s="55"/>
      <c r="C93" s="56"/>
      <c r="D93" s="55"/>
      <c r="E93" s="55"/>
      <c r="F93" s="55"/>
      <c r="G93" s="55"/>
      <c r="H93" s="55"/>
      <c r="I93" s="57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</row>
    <row r="94" spans="1:43" ht="14.25" customHeight="1">
      <c r="A94" s="55"/>
      <c r="B94" s="55"/>
      <c r="C94" s="56"/>
      <c r="D94" s="55"/>
      <c r="E94" s="55"/>
      <c r="F94" s="55"/>
      <c r="G94" s="55"/>
      <c r="H94" s="55"/>
      <c r="I94" s="57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</row>
    <row r="95" spans="1:43" ht="14.25" customHeight="1">
      <c r="A95" s="55"/>
      <c r="B95" s="55"/>
      <c r="C95" s="56"/>
      <c r="D95" s="55"/>
      <c r="E95" s="55"/>
      <c r="F95" s="55"/>
      <c r="G95" s="55"/>
      <c r="H95" s="55"/>
      <c r="I95" s="57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</row>
    <row r="96" spans="1:43" ht="14.25" customHeight="1">
      <c r="A96" s="55"/>
      <c r="B96" s="55"/>
      <c r="C96" s="56"/>
      <c r="D96" s="55"/>
      <c r="E96" s="55"/>
      <c r="F96" s="55"/>
      <c r="G96" s="55"/>
      <c r="H96" s="55"/>
      <c r="I96" s="57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</row>
    <row r="97" spans="1:43" ht="14.25" customHeight="1">
      <c r="A97" s="55"/>
      <c r="B97" s="55"/>
      <c r="C97" s="56"/>
      <c r="D97" s="55"/>
      <c r="E97" s="55"/>
      <c r="F97" s="55"/>
      <c r="G97" s="55"/>
      <c r="H97" s="55"/>
      <c r="I97" s="57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</row>
    <row r="98" spans="1:43" ht="14.25" customHeight="1">
      <c r="A98" s="55"/>
      <c r="B98" s="55"/>
      <c r="C98" s="56"/>
      <c r="D98" s="55"/>
      <c r="E98" s="55"/>
      <c r="F98" s="55"/>
      <c r="G98" s="55"/>
      <c r="H98" s="55"/>
      <c r="I98" s="57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</row>
    <row r="99" spans="1:43" ht="14.25" customHeight="1">
      <c r="A99" s="55"/>
      <c r="B99" s="55"/>
      <c r="C99" s="56"/>
      <c r="D99" s="55"/>
      <c r="E99" s="55"/>
      <c r="F99" s="55"/>
      <c r="G99" s="55"/>
      <c r="H99" s="55"/>
      <c r="I99" s="57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</row>
    <row r="100" spans="1:43" ht="14.25" customHeight="1">
      <c r="A100" s="55"/>
      <c r="B100" s="55"/>
      <c r="C100" s="56"/>
      <c r="D100" s="55"/>
      <c r="E100" s="55"/>
      <c r="F100" s="55"/>
      <c r="G100" s="55"/>
      <c r="H100" s="55"/>
      <c r="I100" s="57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</row>
    <row r="101" spans="1:43" ht="14.25" customHeight="1">
      <c r="A101" s="55"/>
      <c r="B101" s="55"/>
      <c r="C101" s="56"/>
      <c r="D101" s="55"/>
      <c r="E101" s="55"/>
      <c r="F101" s="55"/>
      <c r="G101" s="55"/>
      <c r="H101" s="55"/>
      <c r="I101" s="57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</row>
    <row r="102" spans="1:43" ht="14.25" customHeight="1">
      <c r="A102" s="55"/>
      <c r="B102" s="55"/>
      <c r="C102" s="56"/>
      <c r="D102" s="55"/>
      <c r="E102" s="55"/>
      <c r="F102" s="55"/>
      <c r="G102" s="55"/>
      <c r="H102" s="55"/>
      <c r="I102" s="57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</row>
    <row r="103" spans="1:43" ht="14.25" customHeight="1">
      <c r="A103" s="55"/>
      <c r="B103" s="55"/>
      <c r="C103" s="56"/>
      <c r="D103" s="55"/>
      <c r="E103" s="55"/>
      <c r="F103" s="55"/>
      <c r="G103" s="55"/>
      <c r="H103" s="55"/>
      <c r="I103" s="57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3" ht="14.25" customHeight="1">
      <c r="A104" s="55"/>
      <c r="B104" s="55"/>
      <c r="C104" s="56"/>
      <c r="D104" s="55"/>
      <c r="E104" s="55"/>
      <c r="F104" s="55"/>
      <c r="G104" s="55"/>
      <c r="H104" s="55"/>
      <c r="I104" s="57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</row>
    <row r="105" spans="1:43" ht="14.25" customHeight="1">
      <c r="A105" s="55"/>
      <c r="B105" s="55"/>
      <c r="C105" s="56"/>
      <c r="D105" s="55"/>
      <c r="E105" s="55"/>
      <c r="F105" s="55"/>
      <c r="G105" s="55"/>
      <c r="H105" s="55"/>
      <c r="I105" s="57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</row>
    <row r="106" spans="1:43" ht="14.25" customHeight="1">
      <c r="A106" s="55"/>
      <c r="B106" s="55"/>
      <c r="C106" s="56"/>
      <c r="D106" s="55"/>
      <c r="E106" s="55"/>
      <c r="F106" s="55"/>
      <c r="G106" s="55"/>
      <c r="H106" s="55"/>
      <c r="I106" s="57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</row>
    <row r="107" spans="1:43" ht="14.25" customHeight="1">
      <c r="A107" s="55"/>
      <c r="B107" s="55"/>
      <c r="C107" s="56"/>
      <c r="D107" s="55"/>
      <c r="E107" s="55"/>
      <c r="F107" s="55"/>
      <c r="G107" s="55"/>
      <c r="H107" s="55"/>
      <c r="I107" s="57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</row>
    <row r="108" spans="1:43" ht="14.25" customHeight="1">
      <c r="A108" s="55"/>
      <c r="B108" s="55"/>
      <c r="C108" s="56"/>
      <c r="D108" s="55"/>
      <c r="E108" s="55"/>
      <c r="F108" s="55"/>
      <c r="G108" s="55"/>
      <c r="H108" s="55"/>
      <c r="I108" s="57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</row>
    <row r="109" spans="1:43" ht="14.25" customHeight="1">
      <c r="A109" s="55"/>
      <c r="B109" s="55"/>
      <c r="C109" s="56"/>
      <c r="D109" s="55"/>
      <c r="E109" s="55"/>
      <c r="F109" s="55"/>
      <c r="G109" s="55"/>
      <c r="H109" s="55"/>
      <c r="I109" s="57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</row>
    <row r="110" spans="1:43" ht="14.25" customHeight="1">
      <c r="A110" s="55"/>
      <c r="B110" s="55"/>
      <c r="C110" s="56"/>
      <c r="D110" s="55"/>
      <c r="E110" s="55"/>
      <c r="F110" s="55"/>
      <c r="G110" s="55"/>
      <c r="H110" s="55"/>
      <c r="I110" s="57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</row>
    <row r="111" spans="1:43" ht="14.25" customHeight="1">
      <c r="A111" s="55"/>
      <c r="B111" s="55"/>
      <c r="C111" s="56"/>
      <c r="D111" s="55"/>
      <c r="E111" s="55"/>
      <c r="F111" s="55"/>
      <c r="G111" s="55"/>
      <c r="H111" s="55"/>
      <c r="I111" s="57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</row>
    <row r="112" spans="1:43" ht="14.25" customHeight="1">
      <c r="A112" s="55"/>
      <c r="B112" s="55"/>
      <c r="C112" s="56"/>
      <c r="D112" s="55"/>
      <c r="E112" s="55"/>
      <c r="F112" s="55"/>
      <c r="G112" s="55"/>
      <c r="H112" s="55"/>
      <c r="I112" s="57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</row>
    <row r="113" spans="1:43" ht="14.25" customHeight="1">
      <c r="A113" s="55"/>
      <c r="B113" s="55"/>
      <c r="C113" s="56"/>
      <c r="D113" s="55"/>
      <c r="E113" s="55"/>
      <c r="F113" s="55"/>
      <c r="G113" s="55"/>
      <c r="H113" s="55"/>
      <c r="I113" s="57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</row>
    <row r="114" spans="1:43" ht="14.25" customHeight="1">
      <c r="A114" s="55"/>
      <c r="B114" s="55"/>
      <c r="C114" s="56"/>
      <c r="D114" s="55"/>
      <c r="E114" s="55"/>
      <c r="F114" s="55"/>
      <c r="G114" s="55"/>
      <c r="H114" s="55"/>
      <c r="I114" s="57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</row>
    <row r="115" spans="1:43" ht="14.25" customHeight="1">
      <c r="A115" s="55"/>
      <c r="B115" s="55"/>
      <c r="C115" s="56"/>
      <c r="D115" s="55"/>
      <c r="E115" s="55"/>
      <c r="F115" s="55"/>
      <c r="G115" s="55"/>
      <c r="H115" s="55"/>
      <c r="I115" s="57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</row>
    <row r="116" spans="1:43" ht="14.25" customHeight="1">
      <c r="A116" s="55"/>
      <c r="B116" s="55"/>
      <c r="C116" s="56"/>
      <c r="D116" s="55"/>
      <c r="E116" s="55"/>
      <c r="F116" s="55"/>
      <c r="G116" s="55"/>
      <c r="H116" s="55"/>
      <c r="I116" s="57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</row>
    <row r="117" spans="1:43" ht="14.25" customHeight="1">
      <c r="A117" s="55"/>
      <c r="B117" s="55"/>
      <c r="C117" s="56"/>
      <c r="D117" s="55"/>
      <c r="E117" s="55"/>
      <c r="F117" s="55"/>
      <c r="G117" s="55"/>
      <c r="H117" s="55"/>
      <c r="I117" s="57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</row>
    <row r="118" spans="1:43" ht="14.25" customHeight="1">
      <c r="A118" s="55"/>
      <c r="B118" s="55"/>
      <c r="C118" s="56"/>
      <c r="D118" s="55"/>
      <c r="E118" s="55"/>
      <c r="F118" s="55"/>
      <c r="G118" s="55"/>
      <c r="H118" s="55"/>
      <c r="I118" s="57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</row>
    <row r="119" spans="1:43" ht="14.25" customHeight="1">
      <c r="A119" s="55"/>
      <c r="B119" s="55"/>
      <c r="C119" s="56"/>
      <c r="D119" s="55"/>
      <c r="E119" s="55"/>
      <c r="F119" s="55"/>
      <c r="G119" s="55"/>
      <c r="H119" s="55"/>
      <c r="I119" s="57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</row>
    <row r="120" spans="1:43" ht="14.25" customHeight="1">
      <c r="A120" s="55"/>
      <c r="B120" s="55"/>
      <c r="C120" s="56"/>
      <c r="D120" s="55"/>
      <c r="E120" s="55"/>
      <c r="F120" s="55"/>
      <c r="G120" s="55"/>
      <c r="H120" s="55"/>
      <c r="I120" s="57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</row>
    <row r="121" spans="1:43" ht="14.25" customHeight="1">
      <c r="A121" s="55"/>
      <c r="B121" s="55"/>
      <c r="C121" s="56"/>
      <c r="D121" s="55"/>
      <c r="E121" s="55"/>
      <c r="F121" s="55"/>
      <c r="G121" s="55"/>
      <c r="H121" s="55"/>
      <c r="I121" s="57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</row>
    <row r="122" spans="1:43" ht="14.25" customHeight="1">
      <c r="A122" s="55"/>
      <c r="B122" s="55"/>
      <c r="C122" s="56"/>
      <c r="D122" s="55"/>
      <c r="E122" s="55"/>
      <c r="F122" s="55"/>
      <c r="G122" s="55"/>
      <c r="H122" s="55"/>
      <c r="I122" s="57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</row>
    <row r="123" spans="1:43" ht="14.25" customHeight="1">
      <c r="A123" s="55"/>
      <c r="B123" s="55"/>
      <c r="C123" s="56"/>
      <c r="D123" s="55"/>
      <c r="E123" s="55"/>
      <c r="F123" s="55"/>
      <c r="G123" s="55"/>
      <c r="H123" s="55"/>
      <c r="I123" s="57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</row>
    <row r="124" spans="1:43" ht="14.25" customHeight="1">
      <c r="A124" s="55"/>
      <c r="B124" s="55"/>
      <c r="C124" s="56"/>
      <c r="D124" s="55"/>
      <c r="E124" s="55"/>
      <c r="F124" s="55"/>
      <c r="G124" s="55"/>
      <c r="H124" s="55"/>
      <c r="I124" s="57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</row>
    <row r="125" spans="1:43" ht="14.25" customHeight="1">
      <c r="A125" s="55"/>
      <c r="B125" s="55"/>
      <c r="C125" s="56"/>
      <c r="D125" s="55"/>
      <c r="E125" s="55"/>
      <c r="F125" s="55"/>
      <c r="G125" s="55"/>
      <c r="H125" s="55"/>
      <c r="I125" s="57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</row>
    <row r="126" spans="1:43" ht="14.25" customHeight="1">
      <c r="A126" s="55"/>
      <c r="B126" s="55"/>
      <c r="C126" s="56"/>
      <c r="D126" s="55"/>
      <c r="E126" s="55"/>
      <c r="F126" s="55"/>
      <c r="G126" s="55"/>
      <c r="H126" s="55"/>
      <c r="I126" s="57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</row>
    <row r="127" spans="1:43" ht="14.25" customHeight="1">
      <c r="A127" s="55"/>
      <c r="B127" s="55"/>
      <c r="C127" s="56"/>
      <c r="D127" s="55"/>
      <c r="E127" s="55"/>
      <c r="F127" s="55"/>
      <c r="G127" s="55"/>
      <c r="H127" s="55"/>
      <c r="I127" s="57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</row>
    <row r="128" spans="1:43" ht="14.25" customHeight="1">
      <c r="A128" s="55"/>
      <c r="B128" s="55"/>
      <c r="C128" s="56"/>
      <c r="D128" s="55"/>
      <c r="E128" s="55"/>
      <c r="F128" s="55"/>
      <c r="G128" s="55"/>
      <c r="H128" s="55"/>
      <c r="I128" s="57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</row>
    <row r="129" spans="1:43" ht="14.25" customHeight="1">
      <c r="A129" s="55"/>
      <c r="B129" s="55"/>
      <c r="C129" s="56"/>
      <c r="D129" s="55"/>
      <c r="E129" s="55"/>
      <c r="F129" s="55"/>
      <c r="G129" s="55"/>
      <c r="H129" s="55"/>
      <c r="I129" s="57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</row>
    <row r="130" spans="1:43" ht="14.25" customHeight="1">
      <c r="A130" s="55"/>
      <c r="B130" s="55"/>
      <c r="C130" s="56"/>
      <c r="D130" s="55"/>
      <c r="E130" s="55"/>
      <c r="F130" s="55"/>
      <c r="G130" s="55"/>
      <c r="H130" s="55"/>
      <c r="I130" s="57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</row>
    <row r="131" spans="1:43" ht="14.25" customHeight="1">
      <c r="A131" s="55"/>
      <c r="B131" s="55"/>
      <c r="C131" s="56"/>
      <c r="D131" s="55"/>
      <c r="E131" s="55"/>
      <c r="F131" s="55"/>
      <c r="G131" s="55"/>
      <c r="H131" s="55"/>
      <c r="I131" s="57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</row>
    <row r="132" spans="1:43" ht="14.25" customHeight="1">
      <c r="A132" s="55"/>
      <c r="B132" s="55"/>
      <c r="C132" s="56"/>
      <c r="D132" s="55"/>
      <c r="E132" s="55"/>
      <c r="F132" s="55"/>
      <c r="G132" s="55"/>
      <c r="H132" s="55"/>
      <c r="I132" s="57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</row>
    <row r="133" spans="1:43" ht="14.25" customHeight="1">
      <c r="A133" s="55"/>
      <c r="B133" s="55"/>
      <c r="C133" s="56"/>
      <c r="D133" s="55"/>
      <c r="E133" s="55"/>
      <c r="F133" s="55"/>
      <c r="G133" s="55"/>
      <c r="H133" s="55"/>
      <c r="I133" s="57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</row>
    <row r="134" spans="1:43" ht="14.25" customHeight="1">
      <c r="A134" s="55"/>
      <c r="B134" s="55"/>
      <c r="C134" s="56"/>
      <c r="D134" s="55"/>
      <c r="E134" s="55"/>
      <c r="F134" s="55"/>
      <c r="G134" s="55"/>
      <c r="H134" s="55"/>
      <c r="I134" s="57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</row>
    <row r="135" spans="1:43" ht="14.25" customHeight="1">
      <c r="A135" s="55"/>
      <c r="B135" s="55"/>
      <c r="C135" s="56"/>
      <c r="D135" s="55"/>
      <c r="E135" s="55"/>
      <c r="F135" s="55"/>
      <c r="G135" s="55"/>
      <c r="H135" s="55"/>
      <c r="I135" s="57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</row>
    <row r="136" spans="1:43" ht="14.25" customHeight="1">
      <c r="A136" s="55"/>
      <c r="B136" s="55"/>
      <c r="C136" s="56"/>
      <c r="D136" s="55"/>
      <c r="E136" s="55"/>
      <c r="F136" s="55"/>
      <c r="G136" s="55"/>
      <c r="H136" s="55"/>
      <c r="I136" s="57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</row>
    <row r="137" spans="1:43" ht="14.25" customHeight="1">
      <c r="A137" s="55"/>
      <c r="B137" s="55"/>
      <c r="C137" s="56"/>
      <c r="D137" s="55"/>
      <c r="E137" s="55"/>
      <c r="F137" s="55"/>
      <c r="G137" s="55"/>
      <c r="H137" s="55"/>
      <c r="I137" s="57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</row>
    <row r="138" spans="1:43" ht="14.25" customHeight="1">
      <c r="A138" s="55"/>
      <c r="B138" s="55"/>
      <c r="C138" s="56"/>
      <c r="D138" s="55"/>
      <c r="E138" s="55"/>
      <c r="F138" s="55"/>
      <c r="G138" s="55"/>
      <c r="H138" s="55"/>
      <c r="I138" s="57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</row>
    <row r="139" spans="1:43" ht="14.25" customHeight="1">
      <c r="A139" s="55"/>
      <c r="B139" s="55"/>
      <c r="C139" s="56"/>
      <c r="D139" s="55"/>
      <c r="E139" s="55"/>
      <c r="F139" s="55"/>
      <c r="G139" s="55"/>
      <c r="H139" s="55"/>
      <c r="I139" s="57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</row>
    <row r="140" spans="1:43" ht="14.25" customHeight="1">
      <c r="A140" s="55"/>
      <c r="B140" s="55"/>
      <c r="C140" s="56"/>
      <c r="D140" s="55"/>
      <c r="E140" s="55"/>
      <c r="F140" s="55"/>
      <c r="G140" s="55"/>
      <c r="H140" s="55"/>
      <c r="I140" s="57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</row>
    <row r="141" spans="1:43" ht="14.25" customHeight="1">
      <c r="A141" s="55"/>
      <c r="B141" s="55"/>
      <c r="C141" s="56"/>
      <c r="D141" s="55"/>
      <c r="E141" s="55"/>
      <c r="F141" s="55"/>
      <c r="G141" s="55"/>
      <c r="H141" s="55"/>
      <c r="I141" s="57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</row>
    <row r="142" spans="1:43" ht="14.25" customHeight="1">
      <c r="A142" s="55"/>
      <c r="B142" s="55"/>
      <c r="C142" s="56"/>
      <c r="D142" s="55"/>
      <c r="E142" s="55"/>
      <c r="F142" s="55"/>
      <c r="G142" s="55"/>
      <c r="H142" s="55"/>
      <c r="I142" s="57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</row>
    <row r="143" spans="1:43" ht="14.25" customHeight="1">
      <c r="A143" s="55"/>
      <c r="B143" s="55"/>
      <c r="C143" s="56"/>
      <c r="D143" s="55"/>
      <c r="E143" s="55"/>
      <c r="F143" s="55"/>
      <c r="G143" s="55"/>
      <c r="H143" s="55"/>
      <c r="I143" s="57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</row>
    <row r="144" spans="1:43" ht="14.25" customHeight="1">
      <c r="A144" s="55"/>
      <c r="B144" s="55"/>
      <c r="C144" s="56"/>
      <c r="D144" s="55"/>
      <c r="E144" s="55"/>
      <c r="F144" s="55"/>
      <c r="G144" s="55"/>
      <c r="H144" s="55"/>
      <c r="I144" s="57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</row>
    <row r="145" spans="1:43" ht="14.25" customHeight="1">
      <c r="A145" s="55"/>
      <c r="B145" s="55"/>
      <c r="C145" s="56"/>
      <c r="D145" s="55"/>
      <c r="E145" s="55"/>
      <c r="F145" s="55"/>
      <c r="G145" s="55"/>
      <c r="H145" s="55"/>
      <c r="I145" s="57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</row>
    <row r="146" spans="1:43" ht="14.25" customHeight="1">
      <c r="A146" s="55"/>
      <c r="B146" s="55"/>
      <c r="C146" s="56"/>
      <c r="D146" s="55"/>
      <c r="E146" s="55"/>
      <c r="F146" s="55"/>
      <c r="G146" s="55"/>
      <c r="H146" s="55"/>
      <c r="I146" s="57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</row>
    <row r="147" spans="1:43" ht="14.25" customHeight="1">
      <c r="A147" s="55"/>
      <c r="B147" s="55"/>
      <c r="C147" s="56"/>
      <c r="D147" s="55"/>
      <c r="E147" s="55"/>
      <c r="F147" s="55"/>
      <c r="G147" s="55"/>
      <c r="H147" s="55"/>
      <c r="I147" s="57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</row>
    <row r="148" spans="1:43" ht="14.25" customHeight="1">
      <c r="A148" s="55"/>
      <c r="B148" s="55"/>
      <c r="C148" s="56"/>
      <c r="D148" s="55"/>
      <c r="E148" s="55"/>
      <c r="F148" s="55"/>
      <c r="G148" s="55"/>
      <c r="H148" s="55"/>
      <c r="I148" s="57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</row>
    <row r="149" spans="1:43" ht="14.25" customHeight="1">
      <c r="A149" s="55"/>
      <c r="B149" s="55"/>
      <c r="C149" s="56"/>
      <c r="D149" s="55"/>
      <c r="E149" s="55"/>
      <c r="F149" s="55"/>
      <c r="G149" s="55"/>
      <c r="H149" s="55"/>
      <c r="I149" s="57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</row>
    <row r="150" spans="1:43" ht="14.25" customHeight="1">
      <c r="A150" s="55"/>
      <c r="B150" s="55"/>
      <c r="C150" s="56"/>
      <c r="D150" s="55"/>
      <c r="E150" s="55"/>
      <c r="F150" s="55"/>
      <c r="G150" s="55"/>
      <c r="H150" s="55"/>
      <c r="I150" s="57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</row>
    <row r="151" spans="1:43" ht="14.25" customHeight="1">
      <c r="A151" s="55"/>
      <c r="B151" s="55"/>
      <c r="C151" s="56"/>
      <c r="D151" s="55"/>
      <c r="E151" s="55"/>
      <c r="F151" s="55"/>
      <c r="G151" s="55"/>
      <c r="H151" s="55"/>
      <c r="I151" s="57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</row>
    <row r="152" spans="1:43" ht="14.25" customHeight="1">
      <c r="A152" s="55"/>
      <c r="B152" s="55"/>
      <c r="C152" s="56"/>
      <c r="D152" s="55"/>
      <c r="E152" s="55"/>
      <c r="F152" s="55"/>
      <c r="G152" s="55"/>
      <c r="H152" s="55"/>
      <c r="I152" s="57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</row>
    <row r="153" spans="1:43" ht="14.25" customHeight="1">
      <c r="A153" s="55"/>
      <c r="B153" s="55"/>
      <c r="C153" s="56"/>
      <c r="D153" s="55"/>
      <c r="E153" s="55"/>
      <c r="F153" s="55"/>
      <c r="G153" s="55"/>
      <c r="H153" s="55"/>
      <c r="I153" s="57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</row>
    <row r="154" spans="1:43" ht="14.25" customHeight="1">
      <c r="A154" s="55"/>
      <c r="B154" s="55"/>
      <c r="C154" s="56"/>
      <c r="D154" s="55"/>
      <c r="E154" s="55"/>
      <c r="F154" s="55"/>
      <c r="G154" s="55"/>
      <c r="H154" s="55"/>
      <c r="I154" s="57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</row>
    <row r="155" spans="1:43" ht="14.25" customHeight="1">
      <c r="A155" s="55"/>
      <c r="B155" s="55"/>
      <c r="C155" s="56"/>
      <c r="D155" s="55"/>
      <c r="E155" s="55"/>
      <c r="F155" s="55"/>
      <c r="G155" s="55"/>
      <c r="H155" s="55"/>
      <c r="I155" s="57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</row>
    <row r="156" spans="1:43" ht="14.25" customHeight="1">
      <c r="A156" s="55"/>
      <c r="B156" s="55"/>
      <c r="C156" s="56"/>
      <c r="D156" s="55"/>
      <c r="E156" s="55"/>
      <c r="F156" s="55"/>
      <c r="G156" s="55"/>
      <c r="H156" s="55"/>
      <c r="I156" s="57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</row>
    <row r="157" spans="1:43" ht="14.25" customHeight="1">
      <c r="A157" s="55"/>
      <c r="B157" s="55"/>
      <c r="C157" s="56"/>
      <c r="D157" s="55"/>
      <c r="E157" s="55"/>
      <c r="F157" s="55"/>
      <c r="G157" s="55"/>
      <c r="H157" s="55"/>
      <c r="I157" s="57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</row>
    <row r="158" spans="1:43" ht="14.25" customHeight="1">
      <c r="A158" s="55"/>
      <c r="B158" s="55"/>
      <c r="C158" s="56"/>
      <c r="D158" s="55"/>
      <c r="E158" s="55"/>
      <c r="F158" s="55"/>
      <c r="G158" s="55"/>
      <c r="H158" s="55"/>
      <c r="I158" s="57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</row>
    <row r="159" spans="1:43" ht="14.25" customHeight="1">
      <c r="A159" s="55"/>
      <c r="B159" s="55"/>
      <c r="C159" s="56"/>
      <c r="D159" s="55"/>
      <c r="E159" s="55"/>
      <c r="F159" s="55"/>
      <c r="G159" s="55"/>
      <c r="H159" s="55"/>
      <c r="I159" s="57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</row>
    <row r="160" spans="1:43" ht="14.25" customHeight="1">
      <c r="A160" s="55"/>
      <c r="B160" s="55"/>
      <c r="C160" s="56"/>
      <c r="D160" s="55"/>
      <c r="E160" s="55"/>
      <c r="F160" s="55"/>
      <c r="G160" s="55"/>
      <c r="H160" s="55"/>
      <c r="I160" s="57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</row>
    <row r="161" spans="1:43" ht="14.25" customHeight="1">
      <c r="A161" s="55"/>
      <c r="B161" s="55"/>
      <c r="C161" s="56"/>
      <c r="D161" s="55"/>
      <c r="E161" s="55"/>
      <c r="F161" s="55"/>
      <c r="G161" s="55"/>
      <c r="H161" s="55"/>
      <c r="I161" s="57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</row>
    <row r="162" spans="1:43" ht="14.25" customHeight="1">
      <c r="A162" s="55"/>
      <c r="B162" s="55"/>
      <c r="C162" s="56"/>
      <c r="D162" s="55"/>
      <c r="E162" s="55"/>
      <c r="F162" s="55"/>
      <c r="G162" s="55"/>
      <c r="H162" s="55"/>
      <c r="I162" s="57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</row>
    <row r="163" spans="1:43" ht="14.25" customHeight="1">
      <c r="A163" s="55"/>
      <c r="B163" s="55"/>
      <c r="C163" s="56"/>
      <c r="D163" s="55"/>
      <c r="E163" s="55"/>
      <c r="F163" s="55"/>
      <c r="G163" s="55"/>
      <c r="H163" s="55"/>
      <c r="I163" s="57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</row>
    <row r="164" spans="1:43" ht="14.25" customHeight="1">
      <c r="A164" s="55"/>
      <c r="B164" s="55"/>
      <c r="C164" s="56"/>
      <c r="D164" s="55"/>
      <c r="E164" s="55"/>
      <c r="F164" s="55"/>
      <c r="G164" s="55"/>
      <c r="H164" s="55"/>
      <c r="I164" s="57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</row>
    <row r="165" spans="1:43" ht="14.25" customHeight="1">
      <c r="A165" s="55"/>
      <c r="B165" s="55"/>
      <c r="C165" s="56"/>
      <c r="D165" s="55"/>
      <c r="E165" s="55"/>
      <c r="F165" s="55"/>
      <c r="G165" s="55"/>
      <c r="H165" s="55"/>
      <c r="I165" s="57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</row>
    <row r="166" spans="1:43" ht="14.25" customHeight="1">
      <c r="A166" s="55"/>
      <c r="B166" s="55"/>
      <c r="C166" s="56"/>
      <c r="D166" s="55"/>
      <c r="E166" s="55"/>
      <c r="F166" s="55"/>
      <c r="G166" s="55"/>
      <c r="H166" s="55"/>
      <c r="I166" s="57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</row>
    <row r="167" spans="1:43" ht="14.25" customHeight="1">
      <c r="A167" s="55"/>
      <c r="B167" s="55"/>
      <c r="C167" s="56"/>
      <c r="D167" s="55"/>
      <c r="E167" s="55"/>
      <c r="F167" s="55"/>
      <c r="G167" s="55"/>
      <c r="H167" s="55"/>
      <c r="I167" s="57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</row>
    <row r="168" spans="1:43" ht="14.25" customHeight="1">
      <c r="A168" s="55"/>
      <c r="B168" s="55"/>
      <c r="C168" s="56"/>
      <c r="D168" s="55"/>
      <c r="E168" s="55"/>
      <c r="F168" s="55"/>
      <c r="G168" s="55"/>
      <c r="H168" s="55"/>
      <c r="I168" s="57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</row>
    <row r="169" spans="1:43" ht="14.25" customHeight="1">
      <c r="A169" s="55"/>
      <c r="B169" s="55"/>
      <c r="C169" s="56"/>
      <c r="D169" s="55"/>
      <c r="E169" s="55"/>
      <c r="F169" s="55"/>
      <c r="G169" s="55"/>
      <c r="H169" s="55"/>
      <c r="I169" s="57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</row>
    <row r="170" spans="1:43" ht="14.25" customHeight="1">
      <c r="A170" s="55"/>
      <c r="B170" s="55"/>
      <c r="C170" s="56"/>
      <c r="D170" s="55"/>
      <c r="E170" s="55"/>
      <c r="F170" s="55"/>
      <c r="G170" s="55"/>
      <c r="H170" s="55"/>
      <c r="I170" s="57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</row>
    <row r="171" spans="1:43" ht="14.25" customHeight="1">
      <c r="A171" s="55"/>
      <c r="B171" s="55"/>
      <c r="C171" s="56"/>
      <c r="D171" s="55"/>
      <c r="E171" s="55"/>
      <c r="F171" s="55"/>
      <c r="G171" s="55"/>
      <c r="H171" s="55"/>
      <c r="I171" s="57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</row>
    <row r="172" spans="1:43" ht="14.25" customHeight="1">
      <c r="A172" s="55"/>
      <c r="B172" s="55"/>
      <c r="C172" s="56"/>
      <c r="D172" s="55"/>
      <c r="E172" s="55"/>
      <c r="F172" s="55"/>
      <c r="G172" s="55"/>
      <c r="H172" s="55"/>
      <c r="I172" s="57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</row>
    <row r="173" spans="1:43" ht="14.25" customHeight="1">
      <c r="A173" s="55"/>
      <c r="B173" s="55"/>
      <c r="C173" s="56"/>
      <c r="D173" s="55"/>
      <c r="E173" s="55"/>
      <c r="F173" s="55"/>
      <c r="G173" s="55"/>
      <c r="H173" s="55"/>
      <c r="I173" s="57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</row>
    <row r="174" spans="1:43" ht="14.25" customHeight="1">
      <c r="A174" s="55"/>
      <c r="B174" s="55"/>
      <c r="C174" s="56"/>
      <c r="D174" s="55"/>
      <c r="E174" s="55"/>
      <c r="F174" s="55"/>
      <c r="G174" s="55"/>
      <c r="H174" s="55"/>
      <c r="I174" s="57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</row>
    <row r="175" spans="1:43" ht="14.25" customHeight="1">
      <c r="A175" s="55"/>
      <c r="B175" s="55"/>
      <c r="C175" s="56"/>
      <c r="D175" s="55"/>
      <c r="E175" s="55"/>
      <c r="F175" s="55"/>
      <c r="G175" s="55"/>
      <c r="H175" s="55"/>
      <c r="I175" s="57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</row>
    <row r="176" spans="1:43" ht="14.25" customHeight="1">
      <c r="A176" s="55"/>
      <c r="B176" s="55"/>
      <c r="C176" s="56"/>
      <c r="D176" s="55"/>
      <c r="E176" s="55"/>
      <c r="F176" s="55"/>
      <c r="G176" s="55"/>
      <c r="H176" s="55"/>
      <c r="I176" s="57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</row>
    <row r="177" spans="1:43" ht="14.25" customHeight="1">
      <c r="A177" s="55"/>
      <c r="B177" s="55"/>
      <c r="C177" s="56"/>
      <c r="D177" s="55"/>
      <c r="E177" s="55"/>
      <c r="F177" s="55"/>
      <c r="G177" s="55"/>
      <c r="H177" s="55"/>
      <c r="I177" s="57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</row>
    <row r="178" spans="1:43" ht="14.25" customHeight="1">
      <c r="A178" s="55"/>
      <c r="B178" s="55"/>
      <c r="C178" s="56"/>
      <c r="D178" s="55"/>
      <c r="E178" s="55"/>
      <c r="F178" s="55"/>
      <c r="G178" s="55"/>
      <c r="H178" s="55"/>
      <c r="I178" s="57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</row>
    <row r="179" spans="1:43" ht="14.25" customHeight="1">
      <c r="A179" s="55"/>
      <c r="B179" s="55"/>
      <c r="C179" s="56"/>
      <c r="D179" s="55"/>
      <c r="E179" s="55"/>
      <c r="F179" s="55"/>
      <c r="G179" s="55"/>
      <c r="H179" s="55"/>
      <c r="I179" s="57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</row>
    <row r="180" spans="1:43" ht="14.25" customHeight="1">
      <c r="A180" s="55"/>
      <c r="B180" s="55"/>
      <c r="C180" s="56"/>
      <c r="D180" s="55"/>
      <c r="E180" s="55"/>
      <c r="F180" s="55"/>
      <c r="G180" s="55"/>
      <c r="H180" s="55"/>
      <c r="I180" s="57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</row>
    <row r="181" spans="1:43" ht="14.25" customHeight="1">
      <c r="A181" s="55"/>
      <c r="B181" s="55"/>
      <c r="C181" s="56"/>
      <c r="D181" s="55"/>
      <c r="E181" s="55"/>
      <c r="F181" s="55"/>
      <c r="G181" s="55"/>
      <c r="H181" s="55"/>
      <c r="I181" s="57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</row>
    <row r="182" spans="1:43" ht="14.25" customHeight="1">
      <c r="A182" s="55"/>
      <c r="B182" s="55"/>
      <c r="C182" s="56"/>
      <c r="D182" s="55"/>
      <c r="E182" s="55"/>
      <c r="F182" s="55"/>
      <c r="G182" s="55"/>
      <c r="H182" s="55"/>
      <c r="I182" s="57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</row>
    <row r="183" spans="1:43" ht="14.25" customHeight="1">
      <c r="A183" s="55"/>
      <c r="B183" s="55"/>
      <c r="C183" s="56"/>
      <c r="D183" s="55"/>
      <c r="E183" s="55"/>
      <c r="F183" s="55"/>
      <c r="G183" s="55"/>
      <c r="H183" s="55"/>
      <c r="I183" s="57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</row>
    <row r="184" spans="1:43" ht="14.25" customHeight="1">
      <c r="A184" s="55"/>
      <c r="B184" s="55"/>
      <c r="C184" s="56"/>
      <c r="D184" s="55"/>
      <c r="E184" s="55"/>
      <c r="F184" s="55"/>
      <c r="G184" s="55"/>
      <c r="H184" s="55"/>
      <c r="I184" s="57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</row>
    <row r="185" spans="1:43" ht="14.25" customHeight="1">
      <c r="A185" s="55"/>
      <c r="B185" s="55"/>
      <c r="C185" s="56"/>
      <c r="D185" s="55"/>
      <c r="E185" s="55"/>
      <c r="F185" s="55"/>
      <c r="G185" s="55"/>
      <c r="H185" s="55"/>
      <c r="I185" s="57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</row>
    <row r="186" spans="1:43" ht="14.25" customHeight="1">
      <c r="A186" s="55"/>
      <c r="B186" s="55"/>
      <c r="C186" s="56"/>
      <c r="D186" s="55"/>
      <c r="E186" s="55"/>
      <c r="F186" s="55"/>
      <c r="G186" s="55"/>
      <c r="H186" s="55"/>
      <c r="I186" s="57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</row>
    <row r="187" spans="1:43" ht="14.25" customHeight="1">
      <c r="A187" s="55"/>
      <c r="B187" s="55"/>
      <c r="C187" s="56"/>
      <c r="D187" s="55"/>
      <c r="E187" s="55"/>
      <c r="F187" s="55"/>
      <c r="G187" s="55"/>
      <c r="H187" s="55"/>
      <c r="I187" s="57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</row>
    <row r="188" spans="1:43" ht="14.25" customHeight="1">
      <c r="A188" s="55"/>
      <c r="B188" s="55"/>
      <c r="C188" s="56"/>
      <c r="D188" s="55"/>
      <c r="E188" s="55"/>
      <c r="F188" s="55"/>
      <c r="G188" s="55"/>
      <c r="H188" s="55"/>
      <c r="I188" s="57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</row>
    <row r="189" spans="1:43" ht="14.25" customHeight="1">
      <c r="A189" s="55"/>
      <c r="B189" s="55"/>
      <c r="C189" s="56"/>
      <c r="D189" s="55"/>
      <c r="E189" s="55"/>
      <c r="F189" s="55"/>
      <c r="G189" s="55"/>
      <c r="H189" s="55"/>
      <c r="I189" s="57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</row>
    <row r="190" spans="1:43" ht="14.25" customHeight="1">
      <c r="A190" s="55"/>
      <c r="B190" s="55"/>
      <c r="C190" s="56"/>
      <c r="D190" s="55"/>
      <c r="E190" s="55"/>
      <c r="F190" s="55"/>
      <c r="G190" s="55"/>
      <c r="H190" s="55"/>
      <c r="I190" s="57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</row>
    <row r="191" spans="1:43" ht="14.25" customHeight="1">
      <c r="A191" s="55"/>
      <c r="B191" s="55"/>
      <c r="C191" s="56"/>
      <c r="D191" s="55"/>
      <c r="E191" s="55"/>
      <c r="F191" s="55"/>
      <c r="G191" s="55"/>
      <c r="H191" s="55"/>
      <c r="I191" s="57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</row>
    <row r="192" spans="1:43" ht="14.25" customHeight="1">
      <c r="A192" s="55"/>
      <c r="B192" s="55"/>
      <c r="C192" s="56"/>
      <c r="D192" s="55"/>
      <c r="E192" s="55"/>
      <c r="F192" s="55"/>
      <c r="G192" s="55"/>
      <c r="H192" s="55"/>
      <c r="I192" s="57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</row>
    <row r="193" spans="1:43" ht="14.25" customHeight="1">
      <c r="A193" s="55"/>
      <c r="B193" s="55"/>
      <c r="C193" s="56"/>
      <c r="D193" s="55"/>
      <c r="E193" s="55"/>
      <c r="F193" s="55"/>
      <c r="G193" s="55"/>
      <c r="H193" s="55"/>
      <c r="I193" s="57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</row>
    <row r="194" spans="1:43" ht="14.25" customHeight="1">
      <c r="A194" s="55"/>
      <c r="B194" s="55"/>
      <c r="C194" s="56"/>
      <c r="D194" s="55"/>
      <c r="E194" s="55"/>
      <c r="F194" s="55"/>
      <c r="G194" s="55"/>
      <c r="H194" s="55"/>
      <c r="I194" s="57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</row>
    <row r="195" spans="1:43" ht="14.25" customHeight="1">
      <c r="A195" s="55"/>
      <c r="B195" s="55"/>
      <c r="C195" s="56"/>
      <c r="D195" s="55"/>
      <c r="E195" s="55"/>
      <c r="F195" s="55"/>
      <c r="G195" s="55"/>
      <c r="H195" s="55"/>
      <c r="I195" s="57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</row>
    <row r="196" spans="1:43" ht="14.25" customHeight="1">
      <c r="A196" s="55"/>
      <c r="B196" s="55"/>
      <c r="C196" s="56"/>
      <c r="D196" s="55"/>
      <c r="E196" s="55"/>
      <c r="F196" s="55"/>
      <c r="G196" s="55"/>
      <c r="H196" s="55"/>
      <c r="I196" s="57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</row>
    <row r="197" spans="1:43" ht="14.25" customHeight="1">
      <c r="A197" s="55"/>
      <c r="B197" s="55"/>
      <c r="C197" s="56"/>
      <c r="D197" s="55"/>
      <c r="E197" s="55"/>
      <c r="F197" s="55"/>
      <c r="G197" s="55"/>
      <c r="H197" s="55"/>
      <c r="I197" s="57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</row>
    <row r="198" spans="1:43" ht="14.25" customHeight="1">
      <c r="A198" s="55"/>
      <c r="B198" s="55"/>
      <c r="C198" s="56"/>
      <c r="D198" s="55"/>
      <c r="E198" s="55"/>
      <c r="F198" s="55"/>
      <c r="G198" s="55"/>
      <c r="H198" s="55"/>
      <c r="I198" s="57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</row>
    <row r="199" spans="1:43" ht="14.25" customHeight="1">
      <c r="A199" s="55"/>
      <c r="B199" s="55"/>
      <c r="C199" s="56"/>
      <c r="D199" s="55"/>
      <c r="E199" s="55"/>
      <c r="F199" s="55"/>
      <c r="G199" s="55"/>
      <c r="H199" s="55"/>
      <c r="I199" s="57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</row>
    <row r="200" spans="1:43" ht="14.25" customHeight="1">
      <c r="A200" s="55"/>
      <c r="B200" s="55"/>
      <c r="C200" s="56"/>
      <c r="D200" s="55"/>
      <c r="E200" s="55"/>
      <c r="F200" s="55"/>
      <c r="G200" s="55"/>
      <c r="H200" s="55"/>
      <c r="I200" s="57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</row>
    <row r="201" spans="1:43" ht="14.25" customHeight="1">
      <c r="A201" s="55"/>
      <c r="B201" s="55"/>
      <c r="C201" s="56"/>
      <c r="D201" s="55"/>
      <c r="E201" s="55"/>
      <c r="F201" s="55"/>
      <c r="G201" s="55"/>
      <c r="H201" s="55"/>
      <c r="I201" s="57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</row>
    <row r="202" spans="1:43" ht="14.25" customHeight="1">
      <c r="A202" s="55"/>
      <c r="B202" s="55"/>
      <c r="C202" s="56"/>
      <c r="D202" s="55"/>
      <c r="E202" s="55"/>
      <c r="F202" s="55"/>
      <c r="G202" s="55"/>
      <c r="H202" s="55"/>
      <c r="I202" s="57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</row>
    <row r="203" spans="1:43" ht="14.25" customHeight="1">
      <c r="A203" s="55"/>
      <c r="B203" s="55"/>
      <c r="C203" s="56"/>
      <c r="D203" s="55"/>
      <c r="E203" s="55"/>
      <c r="F203" s="55"/>
      <c r="G203" s="55"/>
      <c r="H203" s="55"/>
      <c r="I203" s="57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</row>
    <row r="204" spans="1:43" ht="14.25" customHeight="1">
      <c r="A204" s="55"/>
      <c r="B204" s="55"/>
      <c r="C204" s="56"/>
      <c r="D204" s="55"/>
      <c r="E204" s="55"/>
      <c r="F204" s="55"/>
      <c r="G204" s="55"/>
      <c r="H204" s="55"/>
      <c r="I204" s="57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</row>
    <row r="205" spans="1:43" ht="14.25" customHeight="1">
      <c r="A205" s="55"/>
      <c r="B205" s="55"/>
      <c r="C205" s="56"/>
      <c r="D205" s="55"/>
      <c r="E205" s="55"/>
      <c r="F205" s="55"/>
      <c r="G205" s="55"/>
      <c r="H205" s="55"/>
      <c r="I205" s="57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</row>
    <row r="206" spans="1:43" ht="14.25" customHeight="1">
      <c r="A206" s="55"/>
      <c r="B206" s="55"/>
      <c r="C206" s="56"/>
      <c r="D206" s="55"/>
      <c r="E206" s="55"/>
      <c r="F206" s="55"/>
      <c r="G206" s="55"/>
      <c r="H206" s="55"/>
      <c r="I206" s="57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</row>
    <row r="207" spans="1:43" ht="14.25" customHeight="1">
      <c r="A207" s="55"/>
      <c r="B207" s="55"/>
      <c r="C207" s="56"/>
      <c r="D207" s="55"/>
      <c r="E207" s="55"/>
      <c r="F207" s="55"/>
      <c r="G207" s="55"/>
      <c r="H207" s="55"/>
      <c r="I207" s="57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</row>
    <row r="208" spans="1:43" ht="14.25" customHeight="1">
      <c r="A208" s="55"/>
      <c r="B208" s="55"/>
      <c r="C208" s="56"/>
      <c r="D208" s="55"/>
      <c r="E208" s="55"/>
      <c r="F208" s="55"/>
      <c r="G208" s="55"/>
      <c r="H208" s="55"/>
      <c r="I208" s="57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</row>
    <row r="209" spans="1:43" ht="14.25" customHeight="1">
      <c r="A209" s="55"/>
      <c r="B209" s="55"/>
      <c r="C209" s="56"/>
      <c r="D209" s="55"/>
      <c r="E209" s="55"/>
      <c r="F209" s="55"/>
      <c r="G209" s="55"/>
      <c r="H209" s="55"/>
      <c r="I209" s="57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</row>
    <row r="210" spans="1:43" ht="14.25" customHeight="1">
      <c r="A210" s="55"/>
      <c r="B210" s="55"/>
      <c r="C210" s="56"/>
      <c r="D210" s="55"/>
      <c r="E210" s="55"/>
      <c r="F210" s="55"/>
      <c r="G210" s="55"/>
      <c r="H210" s="55"/>
      <c r="I210" s="57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</row>
    <row r="211" spans="1:43" ht="14.25" customHeight="1">
      <c r="A211" s="55"/>
      <c r="B211" s="55"/>
      <c r="C211" s="56"/>
      <c r="D211" s="55"/>
      <c r="E211" s="55"/>
      <c r="F211" s="55"/>
      <c r="G211" s="55"/>
      <c r="H211" s="55"/>
      <c r="I211" s="57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</row>
    <row r="212" spans="1:43" ht="14.25" customHeight="1">
      <c r="A212" s="55"/>
      <c r="B212" s="55"/>
      <c r="C212" s="56"/>
      <c r="D212" s="55"/>
      <c r="E212" s="55"/>
      <c r="F212" s="55"/>
      <c r="G212" s="55"/>
      <c r="H212" s="55"/>
      <c r="I212" s="57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</row>
    <row r="213" spans="1:43" ht="14.25" customHeight="1">
      <c r="A213" s="55"/>
      <c r="B213" s="55"/>
      <c r="C213" s="56"/>
      <c r="D213" s="55"/>
      <c r="E213" s="55"/>
      <c r="F213" s="55"/>
      <c r="G213" s="55"/>
      <c r="H213" s="55"/>
      <c r="I213" s="57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</row>
    <row r="214" spans="1:43" ht="14.25" customHeight="1">
      <c r="A214" s="55"/>
      <c r="B214" s="55"/>
      <c r="C214" s="56"/>
      <c r="D214" s="55"/>
      <c r="E214" s="55"/>
      <c r="F214" s="55"/>
      <c r="G214" s="55"/>
      <c r="H214" s="55"/>
      <c r="I214" s="57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</row>
    <row r="215" spans="1:43" ht="14.25" customHeight="1">
      <c r="A215" s="55"/>
      <c r="B215" s="55"/>
      <c r="C215" s="56"/>
      <c r="D215" s="55"/>
      <c r="E215" s="55"/>
      <c r="F215" s="55"/>
      <c r="G215" s="55"/>
      <c r="H215" s="55"/>
      <c r="I215" s="57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</row>
    <row r="216" spans="1:43" ht="14.25" customHeight="1">
      <c r="A216" s="55"/>
      <c r="B216" s="55"/>
      <c r="C216" s="56"/>
      <c r="D216" s="55"/>
      <c r="E216" s="55"/>
      <c r="F216" s="55"/>
      <c r="G216" s="55"/>
      <c r="H216" s="55"/>
      <c r="I216" s="57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</row>
    <row r="217" spans="1:43" ht="14.25" customHeight="1">
      <c r="A217" s="55"/>
      <c r="B217" s="55"/>
      <c r="C217" s="56"/>
      <c r="D217" s="55"/>
      <c r="E217" s="55"/>
      <c r="F217" s="55"/>
      <c r="G217" s="55"/>
      <c r="H217" s="55"/>
      <c r="I217" s="57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</row>
    <row r="218" spans="1:43" ht="14.25" customHeight="1">
      <c r="A218" s="55"/>
      <c r="B218" s="55"/>
      <c r="C218" s="56"/>
      <c r="D218" s="55"/>
      <c r="E218" s="55"/>
      <c r="F218" s="55"/>
      <c r="G218" s="55"/>
      <c r="H218" s="55"/>
      <c r="I218" s="57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</row>
    <row r="219" spans="1:43" ht="14.25" customHeight="1">
      <c r="A219" s="55"/>
      <c r="B219" s="55"/>
      <c r="C219" s="56"/>
      <c r="D219" s="55"/>
      <c r="E219" s="55"/>
      <c r="F219" s="55"/>
      <c r="G219" s="55"/>
      <c r="H219" s="55"/>
      <c r="I219" s="57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</row>
    <row r="220" spans="1:43" ht="14.25" customHeight="1">
      <c r="A220" s="55"/>
      <c r="B220" s="55"/>
      <c r="C220" s="56"/>
      <c r="D220" s="55"/>
      <c r="E220" s="55"/>
      <c r="F220" s="55"/>
      <c r="G220" s="55"/>
      <c r="H220" s="55"/>
      <c r="I220" s="57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</row>
    <row r="221" spans="1:43" ht="14.25" customHeight="1">
      <c r="A221" s="55"/>
      <c r="B221" s="55"/>
      <c r="C221" s="56"/>
      <c r="D221" s="55"/>
      <c r="E221" s="55"/>
      <c r="F221" s="55"/>
      <c r="G221" s="55"/>
      <c r="H221" s="55"/>
      <c r="I221" s="57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</row>
    <row r="222" spans="1:43" ht="14.25" customHeight="1">
      <c r="A222" s="55"/>
      <c r="B222" s="55"/>
      <c r="C222" s="56"/>
      <c r="D222" s="55"/>
      <c r="E222" s="55"/>
      <c r="F222" s="55"/>
      <c r="G222" s="55"/>
      <c r="H222" s="55"/>
      <c r="I222" s="57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</row>
    <row r="223" spans="1:43" ht="14.25" customHeight="1">
      <c r="A223" s="55"/>
      <c r="B223" s="55"/>
      <c r="C223" s="56"/>
      <c r="D223" s="55"/>
      <c r="E223" s="55"/>
      <c r="F223" s="55"/>
      <c r="G223" s="55"/>
      <c r="H223" s="55"/>
      <c r="I223" s="57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</row>
    <row r="224" spans="1:43" ht="14.25" customHeight="1">
      <c r="A224" s="55"/>
      <c r="B224" s="55"/>
      <c r="C224" s="56"/>
      <c r="D224" s="55"/>
      <c r="E224" s="55"/>
      <c r="F224" s="55"/>
      <c r="G224" s="55"/>
      <c r="H224" s="55"/>
      <c r="I224" s="57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</row>
    <row r="225" spans="1:43" ht="14.25" customHeight="1">
      <c r="A225" s="55"/>
      <c r="B225" s="55"/>
      <c r="C225" s="56"/>
      <c r="D225" s="55"/>
      <c r="E225" s="55"/>
      <c r="F225" s="55"/>
      <c r="G225" s="55"/>
      <c r="H225" s="55"/>
      <c r="I225" s="57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</row>
    <row r="226" spans="1:43" ht="14.25" customHeight="1">
      <c r="A226" s="55"/>
      <c r="B226" s="55"/>
      <c r="C226" s="56"/>
      <c r="D226" s="55"/>
      <c r="E226" s="55"/>
      <c r="F226" s="55"/>
      <c r="G226" s="55"/>
      <c r="H226" s="55"/>
      <c r="I226" s="57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</row>
    <row r="227" spans="1:43" ht="14.25" customHeight="1">
      <c r="A227" s="55"/>
      <c r="B227" s="55"/>
      <c r="C227" s="56"/>
      <c r="D227" s="55"/>
      <c r="E227" s="55"/>
      <c r="F227" s="55"/>
      <c r="G227" s="55"/>
      <c r="H227" s="55"/>
      <c r="I227" s="57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</row>
    <row r="228" spans="1:43" ht="14.25" customHeight="1">
      <c r="A228" s="55"/>
      <c r="B228" s="55"/>
      <c r="C228" s="56"/>
      <c r="D228" s="55"/>
      <c r="E228" s="55"/>
      <c r="F228" s="55"/>
      <c r="G228" s="55"/>
      <c r="H228" s="55"/>
      <c r="I228" s="57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</row>
    <row r="229" spans="1:43" ht="14.25" customHeight="1">
      <c r="A229" s="55"/>
      <c r="B229" s="55"/>
      <c r="C229" s="56"/>
      <c r="D229" s="55"/>
      <c r="E229" s="55"/>
      <c r="F229" s="55"/>
      <c r="G229" s="55"/>
      <c r="H229" s="55"/>
      <c r="I229" s="57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</row>
    <row r="230" spans="1:43" ht="14.25" customHeight="1">
      <c r="A230" s="55"/>
      <c r="B230" s="55"/>
      <c r="C230" s="56"/>
      <c r="D230" s="55"/>
      <c r="E230" s="55"/>
      <c r="F230" s="55"/>
      <c r="G230" s="55"/>
      <c r="H230" s="55"/>
      <c r="I230" s="57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</row>
    <row r="231" spans="1:43" ht="14.25" customHeight="1">
      <c r="A231" s="55"/>
      <c r="B231" s="55"/>
      <c r="C231" s="56"/>
      <c r="D231" s="55"/>
      <c r="E231" s="55"/>
      <c r="F231" s="55"/>
      <c r="G231" s="55"/>
      <c r="H231" s="55"/>
      <c r="I231" s="57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</row>
    <row r="232" spans="1:43" ht="14.25" customHeight="1">
      <c r="A232" s="55"/>
      <c r="B232" s="55"/>
      <c r="C232" s="56"/>
      <c r="D232" s="55"/>
      <c r="E232" s="55"/>
      <c r="F232" s="55"/>
      <c r="G232" s="55"/>
      <c r="H232" s="55"/>
      <c r="I232" s="57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</row>
    <row r="233" spans="1:43" ht="14.25" customHeight="1">
      <c r="A233" s="55"/>
      <c r="B233" s="55"/>
      <c r="C233" s="56"/>
      <c r="D233" s="55"/>
      <c r="E233" s="55"/>
      <c r="F233" s="55"/>
      <c r="G233" s="55"/>
      <c r="H233" s="55"/>
      <c r="I233" s="57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</row>
    <row r="234" spans="1:43" ht="14.25" customHeight="1">
      <c r="A234" s="55"/>
      <c r="B234" s="55"/>
      <c r="C234" s="56"/>
      <c r="D234" s="55"/>
      <c r="E234" s="55"/>
      <c r="F234" s="55"/>
      <c r="G234" s="55"/>
      <c r="H234" s="55"/>
      <c r="I234" s="57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</row>
    <row r="235" spans="1:43" ht="14.25" customHeight="1">
      <c r="A235" s="55"/>
      <c r="B235" s="55"/>
      <c r="C235" s="56"/>
      <c r="D235" s="55"/>
      <c r="E235" s="55"/>
      <c r="F235" s="55"/>
      <c r="G235" s="55"/>
      <c r="H235" s="55"/>
      <c r="I235" s="57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</row>
    <row r="236" spans="1:43" ht="14.25" customHeight="1">
      <c r="A236" s="55"/>
      <c r="B236" s="55"/>
      <c r="C236" s="56"/>
      <c r="D236" s="55"/>
      <c r="E236" s="55"/>
      <c r="F236" s="55"/>
      <c r="G236" s="55"/>
      <c r="H236" s="55"/>
      <c r="I236" s="57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</row>
    <row r="237" spans="1:43" ht="14.25" customHeight="1">
      <c r="A237" s="55"/>
      <c r="B237" s="55"/>
      <c r="C237" s="56"/>
      <c r="D237" s="55"/>
      <c r="E237" s="55"/>
      <c r="F237" s="55"/>
      <c r="G237" s="55"/>
      <c r="H237" s="55"/>
      <c r="I237" s="57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</row>
    <row r="238" spans="1:43" ht="14.25" customHeight="1">
      <c r="A238" s="55"/>
      <c r="B238" s="55"/>
      <c r="C238" s="56"/>
      <c r="D238" s="55"/>
      <c r="E238" s="55"/>
      <c r="F238" s="55"/>
      <c r="G238" s="55"/>
      <c r="H238" s="55"/>
      <c r="I238" s="57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</row>
    <row r="239" spans="1:43" ht="14.25" customHeight="1">
      <c r="A239" s="55"/>
      <c r="B239" s="55"/>
      <c r="C239" s="56"/>
      <c r="D239" s="55"/>
      <c r="E239" s="55"/>
      <c r="F239" s="55"/>
      <c r="G239" s="55"/>
      <c r="H239" s="55"/>
      <c r="I239" s="57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</row>
    <row r="240" spans="1:43" ht="14.25" customHeight="1">
      <c r="A240" s="55"/>
      <c r="B240" s="55"/>
      <c r="C240" s="56"/>
      <c r="D240" s="55"/>
      <c r="E240" s="55"/>
      <c r="F240" s="55"/>
      <c r="G240" s="55"/>
      <c r="H240" s="55"/>
      <c r="I240" s="57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</row>
    <row r="241" spans="1:43" ht="14.25" customHeight="1">
      <c r="A241" s="55"/>
      <c r="B241" s="55"/>
      <c r="C241" s="56"/>
      <c r="D241" s="55"/>
      <c r="E241" s="55"/>
      <c r="F241" s="55"/>
      <c r="G241" s="55"/>
      <c r="H241" s="55"/>
      <c r="I241" s="57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</row>
    <row r="242" spans="1:43" ht="14.25" customHeight="1">
      <c r="A242" s="55"/>
      <c r="B242" s="55"/>
      <c r="C242" s="56"/>
      <c r="D242" s="55"/>
      <c r="E242" s="55"/>
      <c r="F242" s="55"/>
      <c r="G242" s="55"/>
      <c r="H242" s="55"/>
      <c r="I242" s="57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</row>
    <row r="243" spans="1:43" ht="14.25" customHeight="1">
      <c r="A243" s="55"/>
      <c r="B243" s="55"/>
      <c r="C243" s="56"/>
      <c r="D243" s="55"/>
      <c r="E243" s="55"/>
      <c r="F243" s="55"/>
      <c r="G243" s="55"/>
      <c r="H243" s="55"/>
      <c r="I243" s="57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</row>
    <row r="244" spans="1:43" ht="14.25" customHeight="1">
      <c r="A244" s="55"/>
      <c r="B244" s="55"/>
      <c r="C244" s="56"/>
      <c r="D244" s="55"/>
      <c r="E244" s="55"/>
      <c r="F244" s="55"/>
      <c r="G244" s="55"/>
      <c r="H244" s="55"/>
      <c r="I244" s="57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</row>
    <row r="245" spans="1:43" ht="14.25" customHeight="1">
      <c r="A245" s="55"/>
      <c r="B245" s="55"/>
      <c r="C245" s="56"/>
      <c r="D245" s="55"/>
      <c r="E245" s="55"/>
      <c r="F245" s="55"/>
      <c r="G245" s="55"/>
      <c r="H245" s="55"/>
      <c r="I245" s="57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</row>
    <row r="246" spans="1:43" ht="14.25" customHeight="1">
      <c r="A246" s="55"/>
      <c r="B246" s="55"/>
      <c r="C246" s="56"/>
      <c r="D246" s="55"/>
      <c r="E246" s="55"/>
      <c r="F246" s="55"/>
      <c r="G246" s="55"/>
      <c r="H246" s="55"/>
      <c r="I246" s="57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</row>
    <row r="247" spans="1:43" ht="14.25" customHeight="1">
      <c r="A247" s="55"/>
      <c r="B247" s="55"/>
      <c r="C247" s="56"/>
      <c r="D247" s="55"/>
      <c r="E247" s="55"/>
      <c r="F247" s="55"/>
      <c r="G247" s="55"/>
      <c r="H247" s="55"/>
      <c r="I247" s="57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</row>
    <row r="248" spans="1:43" ht="14.25" customHeight="1">
      <c r="A248" s="55"/>
      <c r="B248" s="55"/>
      <c r="C248" s="56"/>
      <c r="D248" s="55"/>
      <c r="E248" s="55"/>
      <c r="F248" s="55"/>
      <c r="G248" s="55"/>
      <c r="H248" s="55"/>
      <c r="I248" s="57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</row>
    <row r="249" spans="1:43" ht="14.25" customHeight="1">
      <c r="A249" s="55"/>
      <c r="B249" s="55"/>
      <c r="C249" s="56"/>
      <c r="D249" s="55"/>
      <c r="E249" s="55"/>
      <c r="F249" s="55"/>
      <c r="G249" s="55"/>
      <c r="H249" s="55"/>
      <c r="I249" s="57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</row>
    <row r="250" spans="1:43" ht="14.25" customHeight="1">
      <c r="A250" s="55"/>
      <c r="B250" s="55"/>
      <c r="C250" s="56"/>
      <c r="D250" s="55"/>
      <c r="E250" s="55"/>
      <c r="F250" s="55"/>
      <c r="G250" s="55"/>
      <c r="H250" s="55"/>
      <c r="I250" s="57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</row>
    <row r="251" spans="1:43" ht="14.25" customHeight="1">
      <c r="A251" s="55"/>
      <c r="B251" s="55"/>
      <c r="C251" s="56"/>
      <c r="D251" s="55"/>
      <c r="E251" s="55"/>
      <c r="F251" s="55"/>
      <c r="G251" s="55"/>
      <c r="H251" s="55"/>
      <c r="I251" s="57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</row>
    <row r="252" spans="1:43" ht="14.25" customHeight="1">
      <c r="A252" s="55"/>
      <c r="B252" s="55"/>
      <c r="C252" s="56"/>
      <c r="D252" s="55"/>
      <c r="E252" s="55"/>
      <c r="F252" s="55"/>
      <c r="G252" s="55"/>
      <c r="H252" s="55"/>
      <c r="I252" s="57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</row>
    <row r="253" spans="1:43" ht="14.25" customHeight="1">
      <c r="A253" s="55"/>
      <c r="B253" s="55"/>
      <c r="C253" s="56"/>
      <c r="D253" s="55"/>
      <c r="E253" s="55"/>
      <c r="F253" s="55"/>
      <c r="G253" s="55"/>
      <c r="H253" s="55"/>
      <c r="I253" s="57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</row>
    <row r="254" spans="1:43" ht="14.25" customHeight="1">
      <c r="A254" s="55"/>
      <c r="B254" s="55"/>
      <c r="C254" s="56"/>
      <c r="D254" s="55"/>
      <c r="E254" s="55"/>
      <c r="F254" s="55"/>
      <c r="G254" s="55"/>
      <c r="H254" s="55"/>
      <c r="I254" s="57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</row>
    <row r="255" spans="1:43" ht="14.25" customHeight="1">
      <c r="A255" s="55"/>
      <c r="B255" s="55"/>
      <c r="C255" s="56"/>
      <c r="D255" s="55"/>
      <c r="E255" s="55"/>
      <c r="F255" s="55"/>
      <c r="G255" s="55"/>
      <c r="H255" s="55"/>
      <c r="I255" s="57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</row>
    <row r="256" spans="1:43" ht="14.25" customHeight="1">
      <c r="A256" s="55"/>
      <c r="B256" s="55"/>
      <c r="C256" s="56"/>
      <c r="D256" s="55"/>
      <c r="E256" s="55"/>
      <c r="F256" s="55"/>
      <c r="G256" s="55"/>
      <c r="H256" s="55"/>
      <c r="I256" s="57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</row>
    <row r="257" spans="1:43" ht="14.25" customHeight="1">
      <c r="A257" s="55"/>
      <c r="B257" s="55"/>
      <c r="C257" s="56"/>
      <c r="D257" s="55"/>
      <c r="E257" s="55"/>
      <c r="F257" s="55"/>
      <c r="G257" s="55"/>
      <c r="H257" s="55"/>
      <c r="I257" s="57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</row>
    <row r="258" spans="1:43" ht="14.25" customHeight="1">
      <c r="A258" s="55"/>
      <c r="B258" s="55"/>
      <c r="C258" s="56"/>
      <c r="D258" s="55"/>
      <c r="E258" s="55"/>
      <c r="F258" s="55"/>
      <c r="G258" s="55"/>
      <c r="H258" s="55"/>
      <c r="I258" s="57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</row>
    <row r="259" spans="1:43" ht="14.25" customHeight="1">
      <c r="A259" s="55"/>
      <c r="B259" s="55"/>
      <c r="C259" s="56"/>
      <c r="D259" s="55"/>
      <c r="E259" s="55"/>
      <c r="F259" s="55"/>
      <c r="G259" s="55"/>
      <c r="H259" s="55"/>
      <c r="I259" s="57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</row>
    <row r="260" spans="1:43" ht="14.25" customHeight="1">
      <c r="A260" s="55"/>
      <c r="B260" s="55"/>
      <c r="C260" s="56"/>
      <c r="D260" s="55"/>
      <c r="E260" s="55"/>
      <c r="F260" s="55"/>
      <c r="G260" s="55"/>
      <c r="H260" s="55"/>
      <c r="I260" s="57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</row>
    <row r="261" spans="1:43" ht="14.25" customHeight="1">
      <c r="A261" s="55"/>
      <c r="B261" s="55"/>
      <c r="C261" s="56"/>
      <c r="D261" s="55"/>
      <c r="E261" s="55"/>
      <c r="F261" s="55"/>
      <c r="G261" s="55"/>
      <c r="H261" s="55"/>
      <c r="I261" s="57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</row>
    <row r="262" spans="1:43" ht="14.25" customHeight="1">
      <c r="A262" s="55"/>
      <c r="B262" s="55"/>
      <c r="C262" s="56"/>
      <c r="D262" s="55"/>
      <c r="E262" s="55"/>
      <c r="F262" s="55"/>
      <c r="G262" s="55"/>
      <c r="H262" s="55"/>
      <c r="I262" s="57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</row>
    <row r="263" spans="1:43" ht="14.25" customHeight="1">
      <c r="A263" s="55"/>
      <c r="B263" s="55"/>
      <c r="C263" s="56"/>
      <c r="D263" s="55"/>
      <c r="E263" s="55"/>
      <c r="F263" s="55"/>
      <c r="G263" s="55"/>
      <c r="H263" s="55"/>
      <c r="I263" s="57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</row>
    <row r="264" spans="1:43" ht="14.25" customHeight="1">
      <c r="A264" s="55"/>
      <c r="B264" s="55"/>
      <c r="C264" s="56"/>
      <c r="D264" s="55"/>
      <c r="E264" s="55"/>
      <c r="F264" s="55"/>
      <c r="G264" s="55"/>
      <c r="H264" s="55"/>
      <c r="I264" s="57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</row>
    <row r="265" spans="1:43" ht="14.25" customHeight="1">
      <c r="A265" s="55"/>
      <c r="B265" s="55"/>
      <c r="C265" s="56"/>
      <c r="D265" s="55"/>
      <c r="E265" s="55"/>
      <c r="F265" s="55"/>
      <c r="G265" s="55"/>
      <c r="H265" s="55"/>
      <c r="I265" s="57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</row>
    <row r="266" spans="1:43" ht="14.25" customHeight="1">
      <c r="A266" s="55"/>
      <c r="B266" s="55"/>
      <c r="C266" s="56"/>
      <c r="D266" s="55"/>
      <c r="E266" s="55"/>
      <c r="F266" s="55"/>
      <c r="G266" s="55"/>
      <c r="H266" s="55"/>
      <c r="I266" s="57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</row>
    <row r="267" spans="1:43" ht="14.25" customHeight="1">
      <c r="A267" s="55"/>
      <c r="B267" s="55"/>
      <c r="C267" s="56"/>
      <c r="D267" s="55"/>
      <c r="E267" s="55"/>
      <c r="F267" s="55"/>
      <c r="G267" s="55"/>
      <c r="H267" s="55"/>
      <c r="I267" s="57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</row>
    <row r="268" spans="1:43" ht="14.25" customHeight="1">
      <c r="A268" s="55"/>
      <c r="B268" s="55"/>
      <c r="C268" s="56"/>
      <c r="D268" s="55"/>
      <c r="E268" s="55"/>
      <c r="F268" s="55"/>
      <c r="G268" s="55"/>
      <c r="H268" s="55"/>
      <c r="I268" s="57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</row>
    <row r="269" spans="1:43" ht="14.25" customHeight="1">
      <c r="A269" s="55"/>
      <c r="B269" s="55"/>
      <c r="C269" s="56"/>
      <c r="D269" s="55"/>
      <c r="E269" s="55"/>
      <c r="F269" s="55"/>
      <c r="G269" s="55"/>
      <c r="H269" s="55"/>
      <c r="I269" s="57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</row>
    <row r="270" spans="1:43" ht="14.25" customHeight="1">
      <c r="A270" s="55"/>
      <c r="B270" s="55"/>
      <c r="C270" s="56"/>
      <c r="D270" s="55"/>
      <c r="E270" s="55"/>
      <c r="F270" s="55"/>
      <c r="G270" s="55"/>
      <c r="H270" s="55"/>
      <c r="I270" s="57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</row>
    <row r="271" spans="1:43" ht="14.25" customHeight="1">
      <c r="A271" s="55"/>
      <c r="B271" s="55"/>
      <c r="C271" s="56"/>
      <c r="D271" s="55"/>
      <c r="E271" s="55"/>
      <c r="F271" s="55"/>
      <c r="G271" s="55"/>
      <c r="H271" s="55"/>
      <c r="I271" s="57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</row>
    <row r="272" spans="1:43" ht="14.25" customHeight="1">
      <c r="A272" s="55"/>
      <c r="B272" s="55"/>
      <c r="C272" s="56"/>
      <c r="D272" s="55"/>
      <c r="E272" s="55"/>
      <c r="F272" s="55"/>
      <c r="G272" s="55"/>
      <c r="H272" s="55"/>
      <c r="I272" s="57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</row>
    <row r="273" spans="1:43" ht="14.25" customHeight="1">
      <c r="A273" s="55"/>
      <c r="B273" s="55"/>
      <c r="C273" s="56"/>
      <c r="D273" s="55"/>
      <c r="E273" s="55"/>
      <c r="F273" s="55"/>
      <c r="G273" s="55"/>
      <c r="H273" s="55"/>
      <c r="I273" s="57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</row>
    <row r="274" spans="1:43" ht="14.25" customHeight="1">
      <c r="A274" s="55"/>
      <c r="B274" s="55"/>
      <c r="C274" s="56"/>
      <c r="D274" s="55"/>
      <c r="E274" s="55"/>
      <c r="F274" s="55"/>
      <c r="G274" s="55"/>
      <c r="H274" s="55"/>
      <c r="I274" s="57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</row>
    <row r="275" spans="1:43" ht="14.25" customHeight="1">
      <c r="A275" s="55"/>
      <c r="B275" s="55"/>
      <c r="C275" s="56"/>
      <c r="D275" s="55"/>
      <c r="E275" s="55"/>
      <c r="F275" s="55"/>
      <c r="G275" s="55"/>
      <c r="H275" s="55"/>
      <c r="I275" s="57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</row>
    <row r="276" spans="1:43" ht="14.25" customHeight="1">
      <c r="A276" s="55"/>
      <c r="B276" s="55"/>
      <c r="C276" s="56"/>
      <c r="D276" s="55"/>
      <c r="E276" s="55"/>
      <c r="F276" s="55"/>
      <c r="G276" s="55"/>
      <c r="H276" s="55"/>
      <c r="I276" s="57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</row>
    <row r="277" spans="1:43" ht="14.25" customHeight="1">
      <c r="A277" s="55"/>
      <c r="B277" s="55"/>
      <c r="C277" s="56"/>
      <c r="D277" s="55"/>
      <c r="E277" s="55"/>
      <c r="F277" s="55"/>
      <c r="G277" s="55"/>
      <c r="H277" s="55"/>
      <c r="I277" s="57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</row>
    <row r="278" spans="1:43" ht="14.25" customHeight="1">
      <c r="A278" s="55"/>
      <c r="B278" s="55"/>
      <c r="C278" s="56"/>
      <c r="D278" s="55"/>
      <c r="E278" s="55"/>
      <c r="F278" s="55"/>
      <c r="G278" s="55"/>
      <c r="H278" s="55"/>
      <c r="I278" s="57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</row>
    <row r="279" spans="1:43" ht="14.25" customHeight="1">
      <c r="A279" s="55"/>
      <c r="B279" s="55"/>
      <c r="C279" s="56"/>
      <c r="D279" s="55"/>
      <c r="E279" s="55"/>
      <c r="F279" s="55"/>
      <c r="G279" s="55"/>
      <c r="H279" s="55"/>
      <c r="I279" s="57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</row>
    <row r="280" spans="1:43" ht="14.25" customHeight="1">
      <c r="A280" s="55"/>
      <c r="B280" s="55"/>
      <c r="C280" s="56"/>
      <c r="D280" s="55"/>
      <c r="E280" s="55"/>
      <c r="F280" s="55"/>
      <c r="G280" s="55"/>
      <c r="H280" s="55"/>
      <c r="I280" s="57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</row>
    <row r="281" spans="1:43" ht="14.25" customHeight="1">
      <c r="A281" s="55"/>
      <c r="B281" s="55"/>
      <c r="C281" s="56"/>
      <c r="D281" s="55"/>
      <c r="E281" s="55"/>
      <c r="F281" s="55"/>
      <c r="G281" s="55"/>
      <c r="H281" s="55"/>
      <c r="I281" s="57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</row>
    <row r="282" spans="1:43" ht="14.25" customHeight="1">
      <c r="A282" s="55"/>
      <c r="B282" s="55"/>
      <c r="C282" s="56"/>
      <c r="D282" s="55"/>
      <c r="E282" s="55"/>
      <c r="F282" s="55"/>
      <c r="G282" s="55"/>
      <c r="H282" s="55"/>
      <c r="I282" s="57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</row>
    <row r="283" spans="1:43" ht="14.25" customHeight="1">
      <c r="A283" s="55"/>
      <c r="B283" s="55"/>
      <c r="C283" s="56"/>
      <c r="D283" s="55"/>
      <c r="E283" s="55"/>
      <c r="F283" s="55"/>
      <c r="G283" s="55"/>
      <c r="H283" s="55"/>
      <c r="I283" s="57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</row>
    <row r="284" spans="1:43" ht="14.25" customHeight="1">
      <c r="A284" s="55"/>
      <c r="B284" s="55"/>
      <c r="C284" s="56"/>
      <c r="D284" s="55"/>
      <c r="E284" s="55"/>
      <c r="F284" s="55"/>
      <c r="G284" s="55"/>
      <c r="H284" s="55"/>
      <c r="I284" s="57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</row>
    <row r="285" spans="1:43" ht="14.25" customHeight="1">
      <c r="A285" s="55"/>
      <c r="B285" s="55"/>
      <c r="C285" s="56"/>
      <c r="D285" s="55"/>
      <c r="E285" s="55"/>
      <c r="F285" s="55"/>
      <c r="G285" s="55"/>
      <c r="H285" s="55"/>
      <c r="I285" s="57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</row>
    <row r="286" spans="1:43" ht="14.25" customHeight="1">
      <c r="A286" s="55"/>
      <c r="B286" s="55"/>
      <c r="C286" s="56"/>
      <c r="D286" s="55"/>
      <c r="E286" s="55"/>
      <c r="F286" s="55"/>
      <c r="G286" s="55"/>
      <c r="H286" s="55"/>
      <c r="I286" s="57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</row>
    <row r="287" spans="1:43" ht="14.25" customHeight="1">
      <c r="A287" s="55"/>
      <c r="B287" s="55"/>
      <c r="C287" s="56"/>
      <c r="D287" s="55"/>
      <c r="E287" s="55"/>
      <c r="F287" s="55"/>
      <c r="G287" s="55"/>
      <c r="H287" s="55"/>
      <c r="I287" s="57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</row>
    <row r="288" spans="1:43" ht="14.25" customHeight="1">
      <c r="A288" s="55"/>
      <c r="B288" s="55"/>
      <c r="C288" s="56"/>
      <c r="D288" s="55"/>
      <c r="E288" s="55"/>
      <c r="F288" s="55"/>
      <c r="G288" s="55"/>
      <c r="H288" s="55"/>
      <c r="I288" s="57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</row>
    <row r="289" spans="1:43" ht="14.25" customHeight="1">
      <c r="A289" s="55"/>
      <c r="B289" s="55"/>
      <c r="C289" s="56"/>
      <c r="D289" s="55"/>
      <c r="E289" s="55"/>
      <c r="F289" s="55"/>
      <c r="G289" s="55"/>
      <c r="H289" s="55"/>
      <c r="I289" s="57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</row>
    <row r="290" spans="1:43" ht="14.25" customHeight="1">
      <c r="A290" s="55"/>
      <c r="B290" s="55"/>
      <c r="C290" s="56"/>
      <c r="D290" s="55"/>
      <c r="E290" s="55"/>
      <c r="F290" s="55"/>
      <c r="G290" s="55"/>
      <c r="H290" s="55"/>
      <c r="I290" s="57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</row>
    <row r="291" spans="1:43" ht="14.25" customHeight="1">
      <c r="A291" s="55"/>
      <c r="B291" s="55"/>
      <c r="C291" s="56"/>
      <c r="D291" s="55"/>
      <c r="E291" s="55"/>
      <c r="F291" s="55"/>
      <c r="G291" s="55"/>
      <c r="H291" s="55"/>
      <c r="I291" s="57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</row>
    <row r="292" spans="1:43" ht="14.25" customHeight="1">
      <c r="A292" s="55"/>
      <c r="B292" s="55"/>
      <c r="C292" s="56"/>
      <c r="D292" s="55"/>
      <c r="E292" s="55"/>
      <c r="F292" s="55"/>
      <c r="G292" s="55"/>
      <c r="H292" s="55"/>
      <c r="I292" s="57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</row>
    <row r="293" spans="1:43" ht="14.25" customHeight="1">
      <c r="A293" s="55"/>
      <c r="B293" s="55"/>
      <c r="C293" s="56"/>
      <c r="D293" s="55"/>
      <c r="E293" s="55"/>
      <c r="F293" s="55"/>
      <c r="G293" s="55"/>
      <c r="H293" s="55"/>
      <c r="I293" s="57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</row>
    <row r="294" spans="1:43" ht="14.25" customHeight="1">
      <c r="A294" s="55"/>
      <c r="B294" s="55"/>
      <c r="C294" s="56"/>
      <c r="D294" s="55"/>
      <c r="E294" s="55"/>
      <c r="F294" s="55"/>
      <c r="G294" s="55"/>
      <c r="H294" s="55"/>
      <c r="I294" s="57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</row>
    <row r="295" spans="1:43" ht="14.25" customHeight="1">
      <c r="A295" s="55"/>
      <c r="B295" s="55"/>
      <c r="C295" s="56"/>
      <c r="D295" s="55"/>
      <c r="E295" s="55"/>
      <c r="F295" s="55"/>
      <c r="G295" s="55"/>
      <c r="H295" s="55"/>
      <c r="I295" s="57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</row>
    <row r="296" spans="1:43" ht="14.25" customHeight="1">
      <c r="A296" s="55"/>
      <c r="B296" s="55"/>
      <c r="C296" s="56"/>
      <c r="D296" s="55"/>
      <c r="E296" s="55"/>
      <c r="F296" s="55"/>
      <c r="G296" s="55"/>
      <c r="H296" s="55"/>
      <c r="I296" s="57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</row>
    <row r="297" spans="1:43" ht="14.25" customHeight="1">
      <c r="A297" s="55"/>
      <c r="B297" s="55"/>
      <c r="C297" s="56"/>
      <c r="D297" s="55"/>
      <c r="E297" s="55"/>
      <c r="F297" s="55"/>
      <c r="G297" s="55"/>
      <c r="H297" s="55"/>
      <c r="I297" s="57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</row>
    <row r="298" spans="1:43" ht="14.25" customHeight="1">
      <c r="A298" s="55"/>
      <c r="B298" s="55"/>
      <c r="C298" s="56"/>
      <c r="D298" s="55"/>
      <c r="E298" s="55"/>
      <c r="F298" s="55"/>
      <c r="G298" s="55"/>
      <c r="H298" s="55"/>
      <c r="I298" s="57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</row>
    <row r="299" spans="1:43" ht="14.25" customHeight="1">
      <c r="A299" s="55"/>
      <c r="B299" s="55"/>
      <c r="C299" s="56"/>
      <c r="D299" s="55"/>
      <c r="E299" s="55"/>
      <c r="F299" s="55"/>
      <c r="G299" s="55"/>
      <c r="H299" s="55"/>
      <c r="I299" s="57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</row>
    <row r="300" spans="1:43" ht="14.25" customHeight="1">
      <c r="A300" s="55"/>
      <c r="B300" s="55"/>
      <c r="C300" s="56"/>
      <c r="D300" s="55"/>
      <c r="E300" s="55"/>
      <c r="F300" s="55"/>
      <c r="G300" s="55"/>
      <c r="H300" s="55"/>
      <c r="I300" s="57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</row>
    <row r="301" spans="1:43" ht="14.25" customHeight="1">
      <c r="A301" s="55"/>
      <c r="B301" s="55"/>
      <c r="C301" s="56"/>
      <c r="D301" s="55"/>
      <c r="E301" s="55"/>
      <c r="F301" s="55"/>
      <c r="G301" s="55"/>
      <c r="H301" s="55"/>
      <c r="I301" s="57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</row>
    <row r="302" spans="1:43" ht="14.25" customHeight="1">
      <c r="A302" s="55"/>
      <c r="B302" s="55"/>
      <c r="C302" s="56"/>
      <c r="D302" s="55"/>
      <c r="E302" s="55"/>
      <c r="F302" s="55"/>
      <c r="G302" s="55"/>
      <c r="H302" s="55"/>
      <c r="I302" s="57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</row>
    <row r="303" spans="1:43" ht="14.25" customHeight="1">
      <c r="A303" s="55"/>
      <c r="B303" s="55"/>
      <c r="C303" s="56"/>
      <c r="D303" s="55"/>
      <c r="E303" s="55"/>
      <c r="F303" s="55"/>
      <c r="G303" s="55"/>
      <c r="H303" s="55"/>
      <c r="I303" s="57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</row>
    <row r="304" spans="1:43" ht="14.25" customHeight="1">
      <c r="A304" s="55"/>
      <c r="B304" s="55"/>
      <c r="C304" s="56"/>
      <c r="D304" s="55"/>
      <c r="E304" s="55"/>
      <c r="F304" s="55"/>
      <c r="G304" s="55"/>
      <c r="H304" s="55"/>
      <c r="I304" s="57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</row>
    <row r="305" spans="1:43" ht="14.25" customHeight="1">
      <c r="A305" s="55"/>
      <c r="B305" s="55"/>
      <c r="C305" s="56"/>
      <c r="D305" s="55"/>
      <c r="E305" s="55"/>
      <c r="F305" s="55"/>
      <c r="G305" s="55"/>
      <c r="H305" s="55"/>
      <c r="I305" s="57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</row>
    <row r="306" spans="1:43" ht="14.25" customHeight="1">
      <c r="A306" s="55"/>
      <c r="B306" s="55"/>
      <c r="C306" s="56"/>
      <c r="D306" s="55"/>
      <c r="E306" s="55"/>
      <c r="F306" s="55"/>
      <c r="G306" s="55"/>
      <c r="H306" s="55"/>
      <c r="I306" s="57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</row>
    <row r="307" spans="1:43" ht="14.25" customHeight="1">
      <c r="A307" s="55"/>
      <c r="B307" s="55"/>
      <c r="C307" s="56"/>
      <c r="D307" s="55"/>
      <c r="E307" s="55"/>
      <c r="F307" s="55"/>
      <c r="G307" s="55"/>
      <c r="H307" s="55"/>
      <c r="I307" s="57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</row>
    <row r="308" spans="1:43" ht="14.25" customHeight="1">
      <c r="A308" s="55"/>
      <c r="B308" s="55"/>
      <c r="C308" s="56"/>
      <c r="D308" s="55"/>
      <c r="E308" s="55"/>
      <c r="F308" s="55"/>
      <c r="G308" s="55"/>
      <c r="H308" s="55"/>
      <c r="I308" s="57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</row>
    <row r="309" spans="1:43" ht="14.25" customHeight="1">
      <c r="A309" s="55"/>
      <c r="B309" s="55"/>
      <c r="C309" s="56"/>
      <c r="D309" s="55"/>
      <c r="E309" s="55"/>
      <c r="F309" s="55"/>
      <c r="G309" s="55"/>
      <c r="H309" s="55"/>
      <c r="I309" s="57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</row>
    <row r="310" spans="1:43" ht="14.25" customHeight="1">
      <c r="A310" s="55"/>
      <c r="B310" s="55"/>
      <c r="C310" s="56"/>
      <c r="D310" s="55"/>
      <c r="E310" s="55"/>
      <c r="F310" s="55"/>
      <c r="G310" s="55"/>
      <c r="H310" s="55"/>
      <c r="I310" s="57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</row>
    <row r="311" spans="1:43" ht="14.25" customHeight="1">
      <c r="A311" s="55"/>
      <c r="B311" s="55"/>
      <c r="C311" s="56"/>
      <c r="D311" s="55"/>
      <c r="E311" s="55"/>
      <c r="F311" s="55"/>
      <c r="G311" s="55"/>
      <c r="H311" s="55"/>
      <c r="I311" s="57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</row>
    <row r="312" spans="1:43" ht="14.25" customHeight="1">
      <c r="A312" s="55"/>
      <c r="B312" s="55"/>
      <c r="C312" s="56"/>
      <c r="D312" s="55"/>
      <c r="E312" s="55"/>
      <c r="F312" s="55"/>
      <c r="G312" s="55"/>
      <c r="H312" s="55"/>
      <c r="I312" s="57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</row>
    <row r="313" spans="1:43" ht="14.25" customHeight="1">
      <c r="A313" s="55"/>
      <c r="B313" s="55"/>
      <c r="C313" s="56"/>
      <c r="D313" s="55"/>
      <c r="E313" s="55"/>
      <c r="F313" s="55"/>
      <c r="G313" s="55"/>
      <c r="H313" s="55"/>
      <c r="I313" s="57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</row>
    <row r="314" spans="1:43" ht="14.25" customHeight="1">
      <c r="A314" s="55"/>
      <c r="B314" s="55"/>
      <c r="C314" s="56"/>
      <c r="D314" s="55"/>
      <c r="E314" s="55"/>
      <c r="F314" s="55"/>
      <c r="G314" s="55"/>
      <c r="H314" s="55"/>
      <c r="I314" s="57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</row>
    <row r="315" spans="1:43" ht="14.25" customHeight="1">
      <c r="A315" s="55"/>
      <c r="B315" s="55"/>
      <c r="C315" s="56"/>
      <c r="D315" s="55"/>
      <c r="E315" s="55"/>
      <c r="F315" s="55"/>
      <c r="G315" s="55"/>
      <c r="H315" s="55"/>
      <c r="I315" s="57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</row>
    <row r="316" spans="1:43" ht="14.25" customHeight="1">
      <c r="A316" s="55"/>
      <c r="B316" s="55"/>
      <c r="C316" s="56"/>
      <c r="D316" s="55"/>
      <c r="E316" s="55"/>
      <c r="F316" s="55"/>
      <c r="G316" s="55"/>
      <c r="H316" s="55"/>
      <c r="I316" s="57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</row>
    <row r="317" spans="1:43" ht="14.25" customHeight="1">
      <c r="A317" s="55"/>
      <c r="B317" s="55"/>
      <c r="C317" s="56"/>
      <c r="D317" s="55"/>
      <c r="E317" s="55"/>
      <c r="F317" s="55"/>
      <c r="G317" s="55"/>
      <c r="H317" s="55"/>
      <c r="I317" s="57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</row>
    <row r="318" spans="1:43" ht="14.25" customHeight="1">
      <c r="A318" s="55"/>
      <c r="B318" s="55"/>
      <c r="C318" s="56"/>
      <c r="D318" s="55"/>
      <c r="E318" s="55"/>
      <c r="F318" s="55"/>
      <c r="G318" s="55"/>
      <c r="H318" s="55"/>
      <c r="I318" s="57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</row>
    <row r="319" spans="1:43" ht="14.25" customHeight="1">
      <c r="A319" s="55"/>
      <c r="B319" s="55"/>
      <c r="C319" s="56"/>
      <c r="D319" s="55"/>
      <c r="E319" s="55"/>
      <c r="F319" s="55"/>
      <c r="G319" s="55"/>
      <c r="H319" s="55"/>
      <c r="I319" s="57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</row>
    <row r="320" spans="1:43" ht="14.25" customHeight="1">
      <c r="A320" s="55"/>
      <c r="B320" s="55"/>
      <c r="C320" s="56"/>
      <c r="D320" s="55"/>
      <c r="E320" s="55"/>
      <c r="F320" s="55"/>
      <c r="G320" s="55"/>
      <c r="H320" s="55"/>
      <c r="I320" s="57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</row>
    <row r="321" spans="1:43" ht="14.25" customHeight="1">
      <c r="A321" s="55"/>
      <c r="B321" s="55"/>
      <c r="C321" s="56"/>
      <c r="D321" s="55"/>
      <c r="E321" s="55"/>
      <c r="F321" s="55"/>
      <c r="G321" s="55"/>
      <c r="H321" s="55"/>
      <c r="I321" s="57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</row>
    <row r="322" spans="1:43" ht="14.25" customHeight="1">
      <c r="A322" s="55"/>
      <c r="B322" s="55"/>
      <c r="C322" s="56"/>
      <c r="D322" s="55"/>
      <c r="E322" s="55"/>
      <c r="F322" s="55"/>
      <c r="G322" s="55"/>
      <c r="H322" s="55"/>
      <c r="I322" s="57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</row>
    <row r="323" spans="1:43" ht="14.25" customHeight="1">
      <c r="A323" s="55"/>
      <c r="B323" s="55"/>
      <c r="C323" s="56"/>
      <c r="D323" s="55"/>
      <c r="E323" s="55"/>
      <c r="F323" s="55"/>
      <c r="G323" s="55"/>
      <c r="H323" s="55"/>
      <c r="I323" s="57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</row>
    <row r="324" spans="1:43" ht="14.25" customHeight="1">
      <c r="A324" s="55"/>
      <c r="B324" s="55"/>
      <c r="C324" s="56"/>
      <c r="D324" s="55"/>
      <c r="E324" s="55"/>
      <c r="F324" s="55"/>
      <c r="G324" s="55"/>
      <c r="H324" s="55"/>
      <c r="I324" s="57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</row>
    <row r="325" spans="1:43" ht="14.25" customHeight="1">
      <c r="A325" s="55"/>
      <c r="B325" s="55"/>
      <c r="C325" s="56"/>
      <c r="D325" s="55"/>
      <c r="E325" s="55"/>
      <c r="F325" s="55"/>
      <c r="G325" s="55"/>
      <c r="H325" s="55"/>
      <c r="I325" s="57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</row>
    <row r="326" spans="1:43" ht="14.25" customHeight="1">
      <c r="A326" s="55"/>
      <c r="B326" s="55"/>
      <c r="C326" s="56"/>
      <c r="D326" s="55"/>
      <c r="E326" s="55"/>
      <c r="F326" s="55"/>
      <c r="G326" s="55"/>
      <c r="H326" s="55"/>
      <c r="I326" s="57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</row>
    <row r="327" spans="1:43" ht="14.25" customHeight="1">
      <c r="A327" s="55"/>
      <c r="B327" s="55"/>
      <c r="C327" s="56"/>
      <c r="D327" s="55"/>
      <c r="E327" s="55"/>
      <c r="F327" s="55"/>
      <c r="G327" s="55"/>
      <c r="H327" s="55"/>
      <c r="I327" s="57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</row>
    <row r="328" spans="1:43" ht="14.25" customHeight="1">
      <c r="A328" s="55"/>
      <c r="B328" s="55"/>
      <c r="C328" s="56"/>
      <c r="D328" s="55"/>
      <c r="E328" s="55"/>
      <c r="F328" s="55"/>
      <c r="G328" s="55"/>
      <c r="H328" s="55"/>
      <c r="I328" s="57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</row>
    <row r="329" spans="1:43" ht="14.25" customHeight="1">
      <c r="A329" s="55"/>
      <c r="B329" s="55"/>
      <c r="C329" s="56"/>
      <c r="D329" s="55"/>
      <c r="E329" s="55"/>
      <c r="F329" s="55"/>
      <c r="G329" s="55"/>
      <c r="H329" s="55"/>
      <c r="I329" s="57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</row>
    <row r="330" spans="1:43" ht="14.25" customHeight="1">
      <c r="A330" s="55"/>
      <c r="B330" s="55"/>
      <c r="C330" s="56"/>
      <c r="D330" s="55"/>
      <c r="E330" s="55"/>
      <c r="F330" s="55"/>
      <c r="G330" s="55"/>
      <c r="H330" s="55"/>
      <c r="I330" s="57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</row>
    <row r="331" spans="1:43" ht="14.25" customHeight="1">
      <c r="A331" s="55"/>
      <c r="B331" s="55"/>
      <c r="C331" s="56"/>
      <c r="D331" s="55"/>
      <c r="E331" s="55"/>
      <c r="F331" s="55"/>
      <c r="G331" s="55"/>
      <c r="H331" s="55"/>
      <c r="I331" s="57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</row>
    <row r="332" spans="1:43" ht="14.25" customHeight="1">
      <c r="A332" s="55"/>
      <c r="B332" s="55"/>
      <c r="C332" s="56"/>
      <c r="D332" s="55"/>
      <c r="E332" s="55"/>
      <c r="F332" s="55"/>
      <c r="G332" s="55"/>
      <c r="H332" s="55"/>
      <c r="I332" s="57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</row>
    <row r="333" spans="1:43" ht="14.25" customHeight="1">
      <c r="A333" s="55"/>
      <c r="B333" s="55"/>
      <c r="C333" s="56"/>
      <c r="D333" s="55"/>
      <c r="E333" s="55"/>
      <c r="F333" s="55"/>
      <c r="G333" s="55"/>
      <c r="H333" s="55"/>
      <c r="I333" s="57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</row>
    <row r="334" spans="1:43" ht="14.25" customHeight="1">
      <c r="A334" s="55"/>
      <c r="B334" s="55"/>
      <c r="C334" s="56"/>
      <c r="D334" s="55"/>
      <c r="E334" s="55"/>
      <c r="F334" s="55"/>
      <c r="G334" s="55"/>
      <c r="H334" s="55"/>
      <c r="I334" s="57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</row>
    <row r="335" spans="1:43" ht="14.25" customHeight="1">
      <c r="A335" s="55"/>
      <c r="B335" s="55"/>
      <c r="C335" s="56"/>
      <c r="D335" s="55"/>
      <c r="E335" s="55"/>
      <c r="F335" s="55"/>
      <c r="G335" s="55"/>
      <c r="H335" s="55"/>
      <c r="I335" s="57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</row>
    <row r="336" spans="1:43" ht="14.25" customHeight="1">
      <c r="A336" s="55"/>
      <c r="B336" s="55"/>
      <c r="C336" s="56"/>
      <c r="D336" s="55"/>
      <c r="E336" s="55"/>
      <c r="F336" s="55"/>
      <c r="G336" s="55"/>
      <c r="H336" s="55"/>
      <c r="I336" s="57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</row>
    <row r="337" spans="1:43" ht="14.25" customHeight="1">
      <c r="A337" s="55"/>
      <c r="B337" s="55"/>
      <c r="C337" s="56"/>
      <c r="D337" s="55"/>
      <c r="E337" s="55"/>
      <c r="F337" s="55"/>
      <c r="G337" s="55"/>
      <c r="H337" s="55"/>
      <c r="I337" s="57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</row>
    <row r="338" spans="1:43" ht="14.25" customHeight="1">
      <c r="A338" s="55"/>
      <c r="B338" s="55"/>
      <c r="C338" s="56"/>
      <c r="D338" s="55"/>
      <c r="E338" s="55"/>
      <c r="F338" s="55"/>
      <c r="G338" s="55"/>
      <c r="H338" s="55"/>
      <c r="I338" s="57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</row>
    <row r="339" spans="1:43" ht="14.25" customHeight="1">
      <c r="A339" s="55"/>
      <c r="B339" s="55"/>
      <c r="C339" s="56"/>
      <c r="D339" s="55"/>
      <c r="E339" s="55"/>
      <c r="F339" s="55"/>
      <c r="G339" s="55"/>
      <c r="H339" s="55"/>
      <c r="I339" s="57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</row>
    <row r="340" spans="1:43" ht="14.25" customHeight="1">
      <c r="A340" s="55"/>
      <c r="B340" s="55"/>
      <c r="C340" s="56"/>
      <c r="D340" s="55"/>
      <c r="E340" s="55"/>
      <c r="F340" s="55"/>
      <c r="G340" s="55"/>
      <c r="H340" s="55"/>
      <c r="I340" s="57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</row>
    <row r="341" spans="1:43" ht="14.25" customHeight="1">
      <c r="A341" s="55"/>
      <c r="B341" s="55"/>
      <c r="C341" s="56"/>
      <c r="D341" s="55"/>
      <c r="E341" s="55"/>
      <c r="F341" s="55"/>
      <c r="G341" s="55"/>
      <c r="H341" s="55"/>
      <c r="I341" s="57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</row>
    <row r="342" spans="1:43" ht="14.25" customHeight="1">
      <c r="A342" s="55"/>
      <c r="B342" s="55"/>
      <c r="C342" s="56"/>
      <c r="D342" s="55"/>
      <c r="E342" s="55"/>
      <c r="F342" s="55"/>
      <c r="G342" s="55"/>
      <c r="H342" s="55"/>
      <c r="I342" s="57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</row>
    <row r="343" spans="1:43" ht="14.25" customHeight="1">
      <c r="A343" s="55"/>
      <c r="B343" s="55"/>
      <c r="C343" s="56"/>
      <c r="D343" s="55"/>
      <c r="E343" s="55"/>
      <c r="F343" s="55"/>
      <c r="G343" s="55"/>
      <c r="H343" s="55"/>
      <c r="I343" s="57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</row>
    <row r="344" spans="1:43" ht="14.25" customHeight="1">
      <c r="A344" s="55"/>
      <c r="B344" s="55"/>
      <c r="C344" s="56"/>
      <c r="D344" s="55"/>
      <c r="E344" s="55"/>
      <c r="F344" s="55"/>
      <c r="G344" s="55"/>
      <c r="H344" s="55"/>
      <c r="I344" s="57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</row>
    <row r="345" spans="1:43" ht="14.25" customHeight="1">
      <c r="A345" s="55"/>
      <c r="B345" s="55"/>
      <c r="C345" s="56"/>
      <c r="D345" s="55"/>
      <c r="E345" s="55"/>
      <c r="F345" s="55"/>
      <c r="G345" s="55"/>
      <c r="H345" s="55"/>
      <c r="I345" s="57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</row>
    <row r="346" spans="1:43" ht="14.25" customHeight="1">
      <c r="A346" s="55"/>
      <c r="B346" s="55"/>
      <c r="C346" s="56"/>
      <c r="D346" s="55"/>
      <c r="E346" s="55"/>
      <c r="F346" s="55"/>
      <c r="G346" s="55"/>
      <c r="H346" s="55"/>
      <c r="I346" s="57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</row>
    <row r="347" spans="1:43" ht="14.25" customHeight="1">
      <c r="A347" s="55"/>
      <c r="B347" s="55"/>
      <c r="C347" s="56"/>
      <c r="D347" s="55"/>
      <c r="E347" s="55"/>
      <c r="F347" s="55"/>
      <c r="G347" s="55"/>
      <c r="H347" s="55"/>
      <c r="I347" s="57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</row>
    <row r="348" spans="1:43" ht="14.25" customHeight="1">
      <c r="A348" s="55"/>
      <c r="B348" s="55"/>
      <c r="C348" s="56"/>
      <c r="D348" s="55"/>
      <c r="E348" s="55"/>
      <c r="F348" s="55"/>
      <c r="G348" s="55"/>
      <c r="H348" s="55"/>
      <c r="I348" s="57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</row>
    <row r="349" spans="1:43" ht="14.25" customHeight="1">
      <c r="A349" s="55"/>
      <c r="B349" s="55"/>
      <c r="C349" s="56"/>
      <c r="D349" s="55"/>
      <c r="E349" s="55"/>
      <c r="F349" s="55"/>
      <c r="G349" s="55"/>
      <c r="H349" s="55"/>
      <c r="I349" s="57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</row>
    <row r="350" spans="1:43" ht="14.25" customHeight="1">
      <c r="A350" s="55"/>
      <c r="B350" s="55"/>
      <c r="C350" s="56"/>
      <c r="D350" s="55"/>
      <c r="E350" s="55"/>
      <c r="F350" s="55"/>
      <c r="G350" s="55"/>
      <c r="H350" s="55"/>
      <c r="I350" s="57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</row>
    <row r="351" spans="1:43" ht="14.25" customHeight="1">
      <c r="A351" s="55"/>
      <c r="B351" s="55"/>
      <c r="C351" s="56"/>
      <c r="D351" s="55"/>
      <c r="E351" s="55"/>
      <c r="F351" s="55"/>
      <c r="G351" s="55"/>
      <c r="H351" s="55"/>
      <c r="I351" s="57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</row>
    <row r="352" spans="1:43" ht="14.25" customHeight="1">
      <c r="A352" s="55"/>
      <c r="B352" s="55"/>
      <c r="C352" s="56"/>
      <c r="D352" s="55"/>
      <c r="E352" s="55"/>
      <c r="F352" s="55"/>
      <c r="G352" s="55"/>
      <c r="H352" s="55"/>
      <c r="I352" s="57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</row>
    <row r="353" spans="1:43" ht="14.25" customHeight="1">
      <c r="A353" s="55"/>
      <c r="B353" s="55"/>
      <c r="C353" s="56"/>
      <c r="D353" s="55"/>
      <c r="E353" s="55"/>
      <c r="F353" s="55"/>
      <c r="G353" s="55"/>
      <c r="H353" s="55"/>
      <c r="I353" s="57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</row>
    <row r="354" spans="1:43" ht="14.25" customHeight="1">
      <c r="A354" s="55"/>
      <c r="B354" s="55"/>
      <c r="C354" s="56"/>
      <c r="D354" s="55"/>
      <c r="E354" s="55"/>
      <c r="F354" s="55"/>
      <c r="G354" s="55"/>
      <c r="H354" s="55"/>
      <c r="I354" s="57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</row>
    <row r="355" spans="1:43" ht="14.25" customHeight="1">
      <c r="A355" s="55"/>
      <c r="B355" s="55"/>
      <c r="C355" s="56"/>
      <c r="D355" s="55"/>
      <c r="E355" s="55"/>
      <c r="F355" s="55"/>
      <c r="G355" s="55"/>
      <c r="H355" s="55"/>
      <c r="I355" s="57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</row>
    <row r="356" spans="1:43" ht="14.25" customHeight="1">
      <c r="A356" s="55"/>
      <c r="B356" s="55"/>
      <c r="C356" s="56"/>
      <c r="D356" s="55"/>
      <c r="E356" s="55"/>
      <c r="F356" s="55"/>
      <c r="G356" s="55"/>
      <c r="H356" s="55"/>
      <c r="I356" s="57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</row>
    <row r="357" spans="1:43" ht="14.25" customHeight="1">
      <c r="A357" s="55"/>
      <c r="B357" s="55"/>
      <c r="C357" s="56"/>
      <c r="D357" s="55"/>
      <c r="E357" s="55"/>
      <c r="F357" s="55"/>
      <c r="G357" s="55"/>
      <c r="H357" s="55"/>
      <c r="I357" s="57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</row>
    <row r="358" spans="1:43" ht="14.25" customHeight="1">
      <c r="A358" s="55"/>
      <c r="B358" s="55"/>
      <c r="C358" s="56"/>
      <c r="D358" s="55"/>
      <c r="E358" s="55"/>
      <c r="F358" s="55"/>
      <c r="G358" s="55"/>
      <c r="H358" s="55"/>
      <c r="I358" s="57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</row>
    <row r="359" spans="1:43" ht="14.25" customHeight="1">
      <c r="A359" s="55"/>
      <c r="B359" s="55"/>
      <c r="C359" s="56"/>
      <c r="D359" s="55"/>
      <c r="E359" s="55"/>
      <c r="F359" s="55"/>
      <c r="G359" s="55"/>
      <c r="H359" s="55"/>
      <c r="I359" s="57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</row>
    <row r="360" spans="1:43" ht="14.25" customHeight="1">
      <c r="A360" s="55"/>
      <c r="B360" s="55"/>
      <c r="C360" s="56"/>
      <c r="D360" s="55"/>
      <c r="E360" s="55"/>
      <c r="F360" s="55"/>
      <c r="G360" s="55"/>
      <c r="H360" s="55"/>
      <c r="I360" s="57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</row>
    <row r="361" spans="1:43" ht="14.25" customHeight="1">
      <c r="A361" s="55"/>
      <c r="B361" s="55"/>
      <c r="C361" s="56"/>
      <c r="D361" s="55"/>
      <c r="E361" s="55"/>
      <c r="F361" s="55"/>
      <c r="G361" s="55"/>
      <c r="H361" s="55"/>
      <c r="I361" s="57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</row>
    <row r="362" spans="1:43" ht="14.25" customHeight="1">
      <c r="A362" s="55"/>
      <c r="B362" s="55"/>
      <c r="C362" s="56"/>
      <c r="D362" s="55"/>
      <c r="E362" s="55"/>
      <c r="F362" s="55"/>
      <c r="G362" s="55"/>
      <c r="H362" s="55"/>
      <c r="I362" s="57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</row>
    <row r="363" spans="1:43" ht="14.25" customHeight="1">
      <c r="A363" s="55"/>
      <c r="B363" s="55"/>
      <c r="C363" s="56"/>
      <c r="D363" s="55"/>
      <c r="E363" s="55"/>
      <c r="F363" s="55"/>
      <c r="G363" s="55"/>
      <c r="H363" s="55"/>
      <c r="I363" s="57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</row>
    <row r="364" spans="1:43" ht="14.25" customHeight="1">
      <c r="A364" s="55"/>
      <c r="B364" s="55"/>
      <c r="C364" s="56"/>
      <c r="D364" s="55"/>
      <c r="E364" s="55"/>
      <c r="F364" s="55"/>
      <c r="G364" s="55"/>
      <c r="H364" s="55"/>
      <c r="I364" s="57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</row>
    <row r="365" spans="1:43" ht="14.25" customHeight="1">
      <c r="A365" s="55"/>
      <c r="B365" s="55"/>
      <c r="C365" s="56"/>
      <c r="D365" s="55"/>
      <c r="E365" s="55"/>
      <c r="F365" s="55"/>
      <c r="G365" s="55"/>
      <c r="H365" s="55"/>
      <c r="I365" s="57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</row>
    <row r="366" spans="1:43" ht="14.25" customHeight="1">
      <c r="A366" s="55"/>
      <c r="B366" s="55"/>
      <c r="C366" s="56"/>
      <c r="D366" s="55"/>
      <c r="E366" s="55"/>
      <c r="F366" s="55"/>
      <c r="G366" s="55"/>
      <c r="H366" s="55"/>
      <c r="I366" s="57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</row>
    <row r="367" spans="1:43" ht="14.25" customHeight="1">
      <c r="A367" s="55"/>
      <c r="B367" s="55"/>
      <c r="C367" s="56"/>
      <c r="D367" s="55"/>
      <c r="E367" s="55"/>
      <c r="F367" s="55"/>
      <c r="G367" s="55"/>
      <c r="H367" s="55"/>
      <c r="I367" s="57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</row>
    <row r="368" spans="1:43" ht="14.25" customHeight="1">
      <c r="A368" s="55"/>
      <c r="B368" s="55"/>
      <c r="C368" s="56"/>
      <c r="D368" s="55"/>
      <c r="E368" s="55"/>
      <c r="F368" s="55"/>
      <c r="G368" s="55"/>
      <c r="H368" s="55"/>
      <c r="I368" s="57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</row>
    <row r="369" spans="1:43" ht="14.25" customHeight="1">
      <c r="A369" s="55"/>
      <c r="B369" s="55"/>
      <c r="C369" s="56"/>
      <c r="D369" s="55"/>
      <c r="E369" s="55"/>
      <c r="F369" s="55"/>
      <c r="G369" s="55"/>
      <c r="H369" s="55"/>
      <c r="I369" s="57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</row>
    <row r="370" spans="1:43" ht="14.25" customHeight="1">
      <c r="A370" s="55"/>
      <c r="B370" s="55"/>
      <c r="C370" s="56"/>
      <c r="D370" s="55"/>
      <c r="E370" s="55"/>
      <c r="F370" s="55"/>
      <c r="G370" s="55"/>
      <c r="H370" s="55"/>
      <c r="I370" s="57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</row>
    <row r="371" spans="1:43" ht="14.25" customHeight="1">
      <c r="A371" s="55"/>
      <c r="B371" s="55"/>
      <c r="C371" s="56"/>
      <c r="D371" s="55"/>
      <c r="E371" s="55"/>
      <c r="F371" s="55"/>
      <c r="G371" s="55"/>
      <c r="H371" s="55"/>
      <c r="I371" s="57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</row>
    <row r="372" spans="1:43" ht="14.25" customHeight="1">
      <c r="A372" s="55"/>
      <c r="B372" s="55"/>
      <c r="C372" s="56"/>
      <c r="D372" s="55"/>
      <c r="E372" s="55"/>
      <c r="F372" s="55"/>
      <c r="G372" s="55"/>
      <c r="H372" s="55"/>
      <c r="I372" s="57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</row>
    <row r="373" spans="1:43" ht="14.25" customHeight="1">
      <c r="A373" s="55"/>
      <c r="B373" s="55"/>
      <c r="C373" s="56"/>
      <c r="D373" s="55"/>
      <c r="E373" s="55"/>
      <c r="F373" s="55"/>
      <c r="G373" s="55"/>
      <c r="H373" s="55"/>
      <c r="I373" s="57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</row>
    <row r="374" spans="1:43" ht="14.25" customHeight="1">
      <c r="A374" s="55"/>
      <c r="B374" s="55"/>
      <c r="C374" s="56"/>
      <c r="D374" s="55"/>
      <c r="E374" s="55"/>
      <c r="F374" s="55"/>
      <c r="G374" s="55"/>
      <c r="H374" s="55"/>
      <c r="I374" s="57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</row>
    <row r="375" spans="1:43" ht="14.25" customHeight="1">
      <c r="A375" s="55"/>
      <c r="B375" s="55"/>
      <c r="C375" s="56"/>
      <c r="D375" s="55"/>
      <c r="E375" s="55"/>
      <c r="F375" s="55"/>
      <c r="G375" s="55"/>
      <c r="H375" s="55"/>
      <c r="I375" s="57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</row>
    <row r="376" spans="1:43" ht="14.25" customHeight="1">
      <c r="A376" s="55"/>
      <c r="B376" s="55"/>
      <c r="C376" s="56"/>
      <c r="D376" s="55"/>
      <c r="E376" s="55"/>
      <c r="F376" s="55"/>
      <c r="G376" s="55"/>
      <c r="H376" s="55"/>
      <c r="I376" s="57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</row>
    <row r="377" spans="1:43" ht="14.25" customHeight="1">
      <c r="A377" s="55"/>
      <c r="B377" s="55"/>
      <c r="C377" s="56"/>
      <c r="D377" s="55"/>
      <c r="E377" s="55"/>
      <c r="F377" s="55"/>
      <c r="G377" s="55"/>
      <c r="H377" s="55"/>
      <c r="I377" s="57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</row>
    <row r="378" spans="1:43" ht="14.25" customHeight="1">
      <c r="A378" s="55"/>
      <c r="B378" s="55"/>
      <c r="C378" s="56"/>
      <c r="D378" s="55"/>
      <c r="E378" s="55"/>
      <c r="F378" s="55"/>
      <c r="G378" s="55"/>
      <c r="H378" s="55"/>
      <c r="I378" s="57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</row>
    <row r="379" spans="1:43" ht="14.25" customHeight="1">
      <c r="A379" s="55"/>
      <c r="B379" s="55"/>
      <c r="C379" s="56"/>
      <c r="D379" s="55"/>
      <c r="E379" s="55"/>
      <c r="F379" s="55"/>
      <c r="G379" s="55"/>
      <c r="H379" s="55"/>
      <c r="I379" s="57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</row>
    <row r="380" spans="1:43" ht="14.25" customHeight="1">
      <c r="A380" s="55"/>
      <c r="B380" s="55"/>
      <c r="C380" s="56"/>
      <c r="D380" s="55"/>
      <c r="E380" s="55"/>
      <c r="F380" s="55"/>
      <c r="G380" s="55"/>
      <c r="H380" s="55"/>
      <c r="I380" s="57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</row>
    <row r="381" spans="1:43" ht="14.25" customHeight="1">
      <c r="A381" s="55"/>
      <c r="B381" s="55"/>
      <c r="C381" s="56"/>
      <c r="D381" s="55"/>
      <c r="E381" s="55"/>
      <c r="F381" s="55"/>
      <c r="G381" s="55"/>
      <c r="H381" s="55"/>
      <c r="I381" s="57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</row>
    <row r="382" spans="1:43" ht="14.25" customHeight="1">
      <c r="A382" s="55"/>
      <c r="B382" s="55"/>
      <c r="C382" s="56"/>
      <c r="D382" s="55"/>
      <c r="E382" s="55"/>
      <c r="F382" s="55"/>
      <c r="G382" s="55"/>
      <c r="H382" s="55"/>
      <c r="I382" s="57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</row>
    <row r="383" spans="1:43" ht="14.25" customHeight="1">
      <c r="A383" s="55"/>
      <c r="B383" s="55"/>
      <c r="C383" s="56"/>
      <c r="D383" s="55"/>
      <c r="E383" s="55"/>
      <c r="F383" s="55"/>
      <c r="G383" s="55"/>
      <c r="H383" s="55"/>
      <c r="I383" s="57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</row>
    <row r="384" spans="1:43" ht="14.25" customHeight="1">
      <c r="A384" s="55"/>
      <c r="B384" s="55"/>
      <c r="C384" s="56"/>
      <c r="D384" s="55"/>
      <c r="E384" s="55"/>
      <c r="F384" s="55"/>
      <c r="G384" s="55"/>
      <c r="H384" s="55"/>
      <c r="I384" s="57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</row>
    <row r="385" spans="1:43" ht="14.25" customHeight="1">
      <c r="A385" s="55"/>
      <c r="B385" s="55"/>
      <c r="C385" s="56"/>
      <c r="D385" s="55"/>
      <c r="E385" s="55"/>
      <c r="F385" s="55"/>
      <c r="G385" s="55"/>
      <c r="H385" s="55"/>
      <c r="I385" s="57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</row>
    <row r="386" spans="1:43" ht="14.25" customHeight="1">
      <c r="A386" s="55"/>
      <c r="B386" s="55"/>
      <c r="C386" s="56"/>
      <c r="D386" s="55"/>
      <c r="E386" s="55"/>
      <c r="F386" s="55"/>
      <c r="G386" s="55"/>
      <c r="H386" s="55"/>
      <c r="I386" s="57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</row>
    <row r="387" spans="1:43" ht="14.25" customHeight="1">
      <c r="A387" s="55"/>
      <c r="B387" s="55"/>
      <c r="C387" s="56"/>
      <c r="D387" s="55"/>
      <c r="E387" s="55"/>
      <c r="F387" s="55"/>
      <c r="G387" s="55"/>
      <c r="H387" s="55"/>
      <c r="I387" s="57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</row>
    <row r="388" spans="1:43" ht="14.25" customHeight="1">
      <c r="A388" s="55"/>
      <c r="B388" s="55"/>
      <c r="C388" s="56"/>
      <c r="D388" s="55"/>
      <c r="E388" s="55"/>
      <c r="F388" s="55"/>
      <c r="G388" s="55"/>
      <c r="H388" s="55"/>
      <c r="I388" s="57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</row>
    <row r="389" spans="1:43" ht="14.25" customHeight="1">
      <c r="A389" s="55"/>
      <c r="B389" s="55"/>
      <c r="C389" s="56"/>
      <c r="D389" s="55"/>
      <c r="E389" s="55"/>
      <c r="F389" s="55"/>
      <c r="G389" s="55"/>
      <c r="H389" s="55"/>
      <c r="I389" s="57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</row>
    <row r="390" spans="1:43" ht="14.25" customHeight="1">
      <c r="A390" s="55"/>
      <c r="B390" s="55"/>
      <c r="C390" s="56"/>
      <c r="D390" s="55"/>
      <c r="E390" s="55"/>
      <c r="F390" s="55"/>
      <c r="G390" s="55"/>
      <c r="H390" s="55"/>
      <c r="I390" s="57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</row>
    <row r="391" spans="1:43" ht="14.25" customHeight="1">
      <c r="A391" s="55"/>
      <c r="B391" s="55"/>
      <c r="C391" s="56"/>
      <c r="D391" s="55"/>
      <c r="E391" s="55"/>
      <c r="F391" s="55"/>
      <c r="G391" s="55"/>
      <c r="H391" s="55"/>
      <c r="I391" s="57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</row>
    <row r="392" spans="1:43" ht="14.25" customHeight="1">
      <c r="A392" s="55"/>
      <c r="B392" s="55"/>
      <c r="C392" s="56"/>
      <c r="D392" s="55"/>
      <c r="E392" s="55"/>
      <c r="F392" s="55"/>
      <c r="G392" s="55"/>
      <c r="H392" s="55"/>
      <c r="I392" s="57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</row>
    <row r="393" spans="1:43" ht="14.25" customHeight="1">
      <c r="A393" s="55"/>
      <c r="B393" s="55"/>
      <c r="C393" s="56"/>
      <c r="D393" s="55"/>
      <c r="E393" s="55"/>
      <c r="F393" s="55"/>
      <c r="G393" s="55"/>
      <c r="H393" s="55"/>
      <c r="I393" s="57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</row>
    <row r="394" spans="1:43" ht="14.25" customHeight="1">
      <c r="A394" s="55"/>
      <c r="B394" s="55"/>
      <c r="C394" s="56"/>
      <c r="D394" s="55"/>
      <c r="E394" s="55"/>
      <c r="F394" s="55"/>
      <c r="G394" s="55"/>
      <c r="H394" s="55"/>
      <c r="I394" s="57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</row>
    <row r="395" spans="1:43" ht="14.25" customHeight="1">
      <c r="A395" s="55"/>
      <c r="B395" s="55"/>
      <c r="C395" s="56"/>
      <c r="D395" s="55"/>
      <c r="E395" s="55"/>
      <c r="F395" s="55"/>
      <c r="G395" s="55"/>
      <c r="H395" s="55"/>
      <c r="I395" s="57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</row>
    <row r="396" spans="1:43" ht="14.25" customHeight="1">
      <c r="A396" s="55"/>
      <c r="B396" s="55"/>
      <c r="C396" s="56"/>
      <c r="D396" s="55"/>
      <c r="E396" s="55"/>
      <c r="F396" s="55"/>
      <c r="G396" s="55"/>
      <c r="H396" s="55"/>
      <c r="I396" s="57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</row>
    <row r="397" spans="1:43" ht="14.25" customHeight="1">
      <c r="A397" s="55"/>
      <c r="B397" s="55"/>
      <c r="C397" s="56"/>
      <c r="D397" s="55"/>
      <c r="E397" s="55"/>
      <c r="F397" s="55"/>
      <c r="G397" s="55"/>
      <c r="H397" s="55"/>
      <c r="I397" s="57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</row>
    <row r="398" spans="1:43" ht="14.25" customHeight="1">
      <c r="A398" s="55"/>
      <c r="B398" s="55"/>
      <c r="C398" s="56"/>
      <c r="D398" s="55"/>
      <c r="E398" s="55"/>
      <c r="F398" s="55"/>
      <c r="G398" s="55"/>
      <c r="H398" s="55"/>
      <c r="I398" s="57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</row>
    <row r="399" spans="1:43" ht="14.25" customHeight="1">
      <c r="A399" s="55"/>
      <c r="B399" s="55"/>
      <c r="C399" s="56"/>
      <c r="D399" s="55"/>
      <c r="E399" s="55"/>
      <c r="F399" s="55"/>
      <c r="G399" s="55"/>
      <c r="H399" s="55"/>
      <c r="I399" s="57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</row>
    <row r="400" spans="1:43" ht="14.25" customHeight="1">
      <c r="A400" s="55"/>
      <c r="B400" s="55"/>
      <c r="C400" s="56"/>
      <c r="D400" s="55"/>
      <c r="E400" s="55"/>
      <c r="F400" s="55"/>
      <c r="G400" s="55"/>
      <c r="H400" s="55"/>
      <c r="I400" s="57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</row>
    <row r="401" spans="1:43" ht="14.25" customHeight="1">
      <c r="A401" s="55"/>
      <c r="B401" s="55"/>
      <c r="C401" s="56"/>
      <c r="D401" s="55"/>
      <c r="E401" s="55"/>
      <c r="F401" s="55"/>
      <c r="G401" s="55"/>
      <c r="H401" s="55"/>
      <c r="I401" s="57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</row>
    <row r="402" spans="1:43" ht="14.25" customHeight="1">
      <c r="A402" s="55"/>
      <c r="B402" s="55"/>
      <c r="C402" s="56"/>
      <c r="D402" s="55"/>
      <c r="E402" s="55"/>
      <c r="F402" s="55"/>
      <c r="G402" s="55"/>
      <c r="H402" s="55"/>
      <c r="I402" s="57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</row>
    <row r="403" spans="1:43" ht="14.25" customHeight="1">
      <c r="A403" s="55"/>
      <c r="B403" s="55"/>
      <c r="C403" s="56"/>
      <c r="D403" s="55"/>
      <c r="E403" s="55"/>
      <c r="F403" s="55"/>
      <c r="G403" s="55"/>
      <c r="H403" s="55"/>
      <c r="I403" s="57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</row>
    <row r="404" spans="1:43" ht="14.25" customHeight="1">
      <c r="A404" s="55"/>
      <c r="B404" s="55"/>
      <c r="C404" s="56"/>
      <c r="D404" s="55"/>
      <c r="E404" s="55"/>
      <c r="F404" s="55"/>
      <c r="G404" s="55"/>
      <c r="H404" s="55"/>
      <c r="I404" s="57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</row>
    <row r="405" spans="1:43" ht="14.25" customHeight="1">
      <c r="A405" s="55"/>
      <c r="B405" s="55"/>
      <c r="C405" s="56"/>
      <c r="D405" s="55"/>
      <c r="E405" s="55"/>
      <c r="F405" s="55"/>
      <c r="G405" s="55"/>
      <c r="H405" s="55"/>
      <c r="I405" s="57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</row>
    <row r="406" spans="1:43" ht="14.25" customHeight="1">
      <c r="A406" s="55"/>
      <c r="B406" s="55"/>
      <c r="C406" s="56"/>
      <c r="D406" s="55"/>
      <c r="E406" s="55"/>
      <c r="F406" s="55"/>
      <c r="G406" s="55"/>
      <c r="H406" s="55"/>
      <c r="I406" s="57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</row>
    <row r="407" spans="1:43" ht="14.25" customHeight="1">
      <c r="A407" s="55"/>
      <c r="B407" s="55"/>
      <c r="C407" s="56"/>
      <c r="D407" s="55"/>
      <c r="E407" s="55"/>
      <c r="F407" s="55"/>
      <c r="G407" s="55"/>
      <c r="H407" s="55"/>
      <c r="I407" s="57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</row>
    <row r="408" spans="1:43" ht="14.25" customHeight="1">
      <c r="A408" s="55"/>
      <c r="B408" s="55"/>
      <c r="C408" s="56"/>
      <c r="D408" s="55"/>
      <c r="E408" s="55"/>
      <c r="F408" s="55"/>
      <c r="G408" s="55"/>
      <c r="H408" s="55"/>
      <c r="I408" s="57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</row>
    <row r="409" spans="1:43" ht="14.25" customHeight="1">
      <c r="A409" s="55"/>
      <c r="B409" s="55"/>
      <c r="C409" s="56"/>
      <c r="D409" s="55"/>
      <c r="E409" s="55"/>
      <c r="F409" s="55"/>
      <c r="G409" s="55"/>
      <c r="H409" s="55"/>
      <c r="I409" s="57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</row>
    <row r="410" spans="1:43" ht="14.25" customHeight="1">
      <c r="A410" s="55"/>
      <c r="B410" s="55"/>
      <c r="C410" s="56"/>
      <c r="D410" s="55"/>
      <c r="E410" s="55"/>
      <c r="F410" s="55"/>
      <c r="G410" s="55"/>
      <c r="H410" s="55"/>
      <c r="I410" s="57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</row>
    <row r="411" spans="1:43" ht="14.25" customHeight="1">
      <c r="A411" s="55"/>
      <c r="B411" s="55"/>
      <c r="C411" s="56"/>
      <c r="D411" s="55"/>
      <c r="E411" s="55"/>
      <c r="F411" s="55"/>
      <c r="G411" s="55"/>
      <c r="H411" s="55"/>
      <c r="I411" s="57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</row>
    <row r="412" spans="1:43" ht="14.25" customHeight="1">
      <c r="A412" s="55"/>
      <c r="B412" s="55"/>
      <c r="C412" s="56"/>
      <c r="D412" s="55"/>
      <c r="E412" s="55"/>
      <c r="F412" s="55"/>
      <c r="G412" s="55"/>
      <c r="H412" s="55"/>
      <c r="I412" s="57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</row>
    <row r="413" spans="1:43" ht="14.25" customHeight="1">
      <c r="A413" s="55"/>
      <c r="B413" s="55"/>
      <c r="C413" s="56"/>
      <c r="D413" s="55"/>
      <c r="E413" s="55"/>
      <c r="F413" s="55"/>
      <c r="G413" s="55"/>
      <c r="H413" s="55"/>
      <c r="I413" s="57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</row>
    <row r="414" spans="1:43" ht="14.25" customHeight="1">
      <c r="A414" s="55"/>
      <c r="B414" s="55"/>
      <c r="C414" s="56"/>
      <c r="D414" s="55"/>
      <c r="E414" s="55"/>
      <c r="F414" s="55"/>
      <c r="G414" s="55"/>
      <c r="H414" s="55"/>
      <c r="I414" s="57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</row>
    <row r="415" spans="1:43" ht="14.25" customHeight="1">
      <c r="A415" s="55"/>
      <c r="B415" s="55"/>
      <c r="C415" s="56"/>
      <c r="D415" s="55"/>
      <c r="E415" s="55"/>
      <c r="F415" s="55"/>
      <c r="G415" s="55"/>
      <c r="H415" s="55"/>
      <c r="I415" s="57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</row>
    <row r="416" spans="1:43" ht="14.25" customHeight="1">
      <c r="A416" s="55"/>
      <c r="B416" s="55"/>
      <c r="C416" s="56"/>
      <c r="D416" s="55"/>
      <c r="E416" s="55"/>
      <c r="F416" s="55"/>
      <c r="G416" s="55"/>
      <c r="H416" s="55"/>
      <c r="I416" s="57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</row>
    <row r="417" spans="1:43" ht="14.25" customHeight="1">
      <c r="A417" s="55"/>
      <c r="B417" s="55"/>
      <c r="C417" s="56"/>
      <c r="D417" s="55"/>
      <c r="E417" s="55"/>
      <c r="F417" s="55"/>
      <c r="G417" s="55"/>
      <c r="H417" s="55"/>
      <c r="I417" s="57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</row>
    <row r="418" spans="1:43" ht="14.25" customHeight="1">
      <c r="A418" s="55"/>
      <c r="B418" s="55"/>
      <c r="C418" s="56"/>
      <c r="D418" s="55"/>
      <c r="E418" s="55"/>
      <c r="F418" s="55"/>
      <c r="G418" s="55"/>
      <c r="H418" s="55"/>
      <c r="I418" s="57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</row>
    <row r="419" spans="1:43" ht="14.25" customHeight="1">
      <c r="A419" s="55"/>
      <c r="B419" s="55"/>
      <c r="C419" s="56"/>
      <c r="D419" s="55"/>
      <c r="E419" s="55"/>
      <c r="F419" s="55"/>
      <c r="G419" s="55"/>
      <c r="H419" s="55"/>
      <c r="I419" s="57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</row>
    <row r="420" spans="1:43" ht="14.25" customHeight="1">
      <c r="A420" s="55"/>
      <c r="B420" s="55"/>
      <c r="C420" s="56"/>
      <c r="D420" s="55"/>
      <c r="E420" s="55"/>
      <c r="F420" s="55"/>
      <c r="G420" s="55"/>
      <c r="H420" s="55"/>
      <c r="I420" s="57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</row>
    <row r="421" spans="1:43" ht="14.25" customHeight="1">
      <c r="A421" s="55"/>
      <c r="B421" s="55"/>
      <c r="C421" s="56"/>
      <c r="D421" s="55"/>
      <c r="E421" s="55"/>
      <c r="F421" s="55"/>
      <c r="G421" s="55"/>
      <c r="H421" s="55"/>
      <c r="I421" s="57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</row>
    <row r="422" spans="1:43" ht="14.25" customHeight="1">
      <c r="A422" s="55"/>
      <c r="B422" s="55"/>
      <c r="C422" s="56"/>
      <c r="D422" s="55"/>
      <c r="E422" s="55"/>
      <c r="F422" s="55"/>
      <c r="G422" s="55"/>
      <c r="H422" s="55"/>
      <c r="I422" s="57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</row>
    <row r="423" spans="1:43" ht="14.25" customHeight="1">
      <c r="A423" s="55"/>
      <c r="B423" s="55"/>
      <c r="C423" s="56"/>
      <c r="D423" s="55"/>
      <c r="E423" s="55"/>
      <c r="F423" s="55"/>
      <c r="G423" s="55"/>
      <c r="H423" s="55"/>
      <c r="I423" s="57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</row>
    <row r="424" spans="1:43" ht="14.25" customHeight="1">
      <c r="A424" s="55"/>
      <c r="B424" s="55"/>
      <c r="C424" s="56"/>
      <c r="D424" s="55"/>
      <c r="E424" s="55"/>
      <c r="F424" s="55"/>
      <c r="G424" s="55"/>
      <c r="H424" s="55"/>
      <c r="I424" s="57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</row>
    <row r="425" spans="1:43" ht="14.25" customHeight="1">
      <c r="A425" s="55"/>
      <c r="B425" s="55"/>
      <c r="C425" s="56"/>
      <c r="D425" s="55"/>
      <c r="E425" s="55"/>
      <c r="F425" s="55"/>
      <c r="G425" s="55"/>
      <c r="H425" s="55"/>
      <c r="I425" s="57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</row>
    <row r="426" spans="1:43" ht="14.25" customHeight="1">
      <c r="A426" s="55"/>
      <c r="B426" s="55"/>
      <c r="C426" s="56"/>
      <c r="D426" s="55"/>
      <c r="E426" s="55"/>
      <c r="F426" s="55"/>
      <c r="G426" s="55"/>
      <c r="H426" s="55"/>
      <c r="I426" s="57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</row>
    <row r="427" spans="1:43" ht="14.25" customHeight="1">
      <c r="A427" s="55"/>
      <c r="B427" s="55"/>
      <c r="C427" s="56"/>
      <c r="D427" s="55"/>
      <c r="E427" s="55"/>
      <c r="F427" s="55"/>
      <c r="G427" s="55"/>
      <c r="H427" s="55"/>
      <c r="I427" s="57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</row>
    <row r="428" spans="1:43" ht="14.25" customHeight="1">
      <c r="A428" s="55"/>
      <c r="B428" s="55"/>
      <c r="C428" s="56"/>
      <c r="D428" s="55"/>
      <c r="E428" s="55"/>
      <c r="F428" s="55"/>
      <c r="G428" s="55"/>
      <c r="H428" s="55"/>
      <c r="I428" s="57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</row>
    <row r="429" spans="1:43" ht="14.25" customHeight="1">
      <c r="A429" s="55"/>
      <c r="B429" s="55"/>
      <c r="C429" s="56"/>
      <c r="D429" s="55"/>
      <c r="E429" s="55"/>
      <c r="F429" s="55"/>
      <c r="G429" s="55"/>
      <c r="H429" s="55"/>
      <c r="I429" s="57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</row>
    <row r="430" spans="1:43" ht="14.25" customHeight="1">
      <c r="A430" s="55"/>
      <c r="B430" s="55"/>
      <c r="C430" s="56"/>
      <c r="D430" s="55"/>
      <c r="E430" s="55"/>
      <c r="F430" s="55"/>
      <c r="G430" s="55"/>
      <c r="H430" s="55"/>
      <c r="I430" s="57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</row>
    <row r="431" spans="1:43" ht="14.25" customHeight="1">
      <c r="A431" s="55"/>
      <c r="B431" s="55"/>
      <c r="C431" s="56"/>
      <c r="D431" s="55"/>
      <c r="E431" s="55"/>
      <c r="F431" s="55"/>
      <c r="G431" s="55"/>
      <c r="H431" s="55"/>
      <c r="I431" s="57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</row>
    <row r="432" spans="1:43" ht="14.25" customHeight="1">
      <c r="A432" s="55"/>
      <c r="B432" s="55"/>
      <c r="C432" s="56"/>
      <c r="D432" s="55"/>
      <c r="E432" s="55"/>
      <c r="F432" s="55"/>
      <c r="G432" s="55"/>
      <c r="H432" s="55"/>
      <c r="I432" s="57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</row>
    <row r="433" spans="1:43" ht="14.25" customHeight="1">
      <c r="A433" s="55"/>
      <c r="B433" s="55"/>
      <c r="C433" s="56"/>
      <c r="D433" s="55"/>
      <c r="E433" s="55"/>
      <c r="F433" s="55"/>
      <c r="G433" s="55"/>
      <c r="H433" s="55"/>
      <c r="I433" s="57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</row>
    <row r="434" spans="1:43" ht="14.25" customHeight="1">
      <c r="A434" s="55"/>
      <c r="B434" s="55"/>
      <c r="C434" s="56"/>
      <c r="D434" s="55"/>
      <c r="E434" s="55"/>
      <c r="F434" s="55"/>
      <c r="G434" s="55"/>
      <c r="H434" s="55"/>
      <c r="I434" s="57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</row>
    <row r="435" spans="1:43" ht="14.25" customHeight="1">
      <c r="A435" s="55"/>
      <c r="B435" s="55"/>
      <c r="C435" s="56"/>
      <c r="D435" s="55"/>
      <c r="E435" s="55"/>
      <c r="F435" s="55"/>
      <c r="G435" s="55"/>
      <c r="H435" s="55"/>
      <c r="I435" s="57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</row>
    <row r="436" spans="1:43" ht="14.25" customHeight="1">
      <c r="A436" s="55"/>
      <c r="B436" s="55"/>
      <c r="C436" s="56"/>
      <c r="D436" s="55"/>
      <c r="E436" s="55"/>
      <c r="F436" s="55"/>
      <c r="G436" s="55"/>
      <c r="H436" s="55"/>
      <c r="I436" s="57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</row>
    <row r="437" spans="1:43" ht="14.25" customHeight="1">
      <c r="A437" s="55"/>
      <c r="B437" s="55"/>
      <c r="C437" s="56"/>
      <c r="D437" s="55"/>
      <c r="E437" s="55"/>
      <c r="F437" s="55"/>
      <c r="G437" s="55"/>
      <c r="H437" s="55"/>
      <c r="I437" s="57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</row>
    <row r="438" spans="1:43" ht="14.25" customHeight="1">
      <c r="A438" s="55"/>
      <c r="B438" s="55"/>
      <c r="C438" s="56"/>
      <c r="D438" s="55"/>
      <c r="E438" s="55"/>
      <c r="F438" s="55"/>
      <c r="G438" s="55"/>
      <c r="H438" s="55"/>
      <c r="I438" s="57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</row>
    <row r="439" spans="1:43" ht="14.25" customHeight="1">
      <c r="A439" s="55"/>
      <c r="B439" s="55"/>
      <c r="C439" s="56"/>
      <c r="D439" s="55"/>
      <c r="E439" s="55"/>
      <c r="F439" s="55"/>
      <c r="G439" s="55"/>
      <c r="H439" s="55"/>
      <c r="I439" s="57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</row>
    <row r="440" spans="1:43" ht="14.25" customHeight="1">
      <c r="A440" s="55"/>
      <c r="B440" s="55"/>
      <c r="C440" s="56"/>
      <c r="D440" s="55"/>
      <c r="E440" s="55"/>
      <c r="F440" s="55"/>
      <c r="G440" s="55"/>
      <c r="H440" s="55"/>
      <c r="I440" s="57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</row>
    <row r="441" spans="1:43" ht="14.25" customHeight="1">
      <c r="A441" s="55"/>
      <c r="B441" s="55"/>
      <c r="C441" s="56"/>
      <c r="D441" s="55"/>
      <c r="E441" s="55"/>
      <c r="F441" s="55"/>
      <c r="G441" s="55"/>
      <c r="H441" s="55"/>
      <c r="I441" s="57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</row>
    <row r="442" spans="1:43" ht="14.25" customHeight="1">
      <c r="A442" s="55"/>
      <c r="B442" s="55"/>
      <c r="C442" s="56"/>
      <c r="D442" s="55"/>
      <c r="E442" s="55"/>
      <c r="F442" s="55"/>
      <c r="G442" s="55"/>
      <c r="H442" s="55"/>
      <c r="I442" s="57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</row>
    <row r="443" spans="1:43" ht="14.25" customHeight="1">
      <c r="A443" s="55"/>
      <c r="B443" s="55"/>
      <c r="C443" s="56"/>
      <c r="D443" s="55"/>
      <c r="E443" s="55"/>
      <c r="F443" s="55"/>
      <c r="G443" s="55"/>
      <c r="H443" s="55"/>
      <c r="I443" s="57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</row>
    <row r="444" spans="1:43" ht="14.25" customHeight="1">
      <c r="A444" s="55"/>
      <c r="B444" s="55"/>
      <c r="C444" s="56"/>
      <c r="D444" s="55"/>
      <c r="E444" s="55"/>
      <c r="F444" s="55"/>
      <c r="G444" s="55"/>
      <c r="H444" s="55"/>
      <c r="I444" s="57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</row>
    <row r="445" spans="1:43" ht="14.25" customHeight="1">
      <c r="A445" s="55"/>
      <c r="B445" s="55"/>
      <c r="C445" s="56"/>
      <c r="D445" s="55"/>
      <c r="E445" s="55"/>
      <c r="F445" s="55"/>
      <c r="G445" s="55"/>
      <c r="H445" s="55"/>
      <c r="I445" s="57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</row>
    <row r="446" spans="1:43" ht="14.25" customHeight="1">
      <c r="A446" s="55"/>
      <c r="B446" s="55"/>
      <c r="C446" s="56"/>
      <c r="D446" s="55"/>
      <c r="E446" s="55"/>
      <c r="F446" s="55"/>
      <c r="G446" s="55"/>
      <c r="H446" s="55"/>
      <c r="I446" s="57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</row>
    <row r="447" spans="1:43" ht="14.25" customHeight="1">
      <c r="A447" s="55"/>
      <c r="B447" s="55"/>
      <c r="C447" s="56"/>
      <c r="D447" s="55"/>
      <c r="E447" s="55"/>
      <c r="F447" s="55"/>
      <c r="G447" s="55"/>
      <c r="H447" s="55"/>
      <c r="I447" s="57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</row>
    <row r="448" spans="1:43" ht="14.25" customHeight="1">
      <c r="A448" s="55"/>
      <c r="B448" s="55"/>
      <c r="C448" s="56"/>
      <c r="D448" s="55"/>
      <c r="E448" s="55"/>
      <c r="F448" s="55"/>
      <c r="G448" s="55"/>
      <c r="H448" s="55"/>
      <c r="I448" s="57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</row>
    <row r="449" spans="1:43" ht="14.25" customHeight="1">
      <c r="A449" s="55"/>
      <c r="B449" s="55"/>
      <c r="C449" s="56"/>
      <c r="D449" s="55"/>
      <c r="E449" s="55"/>
      <c r="F449" s="55"/>
      <c r="G449" s="55"/>
      <c r="H449" s="55"/>
      <c r="I449" s="57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</row>
    <row r="450" spans="1:43" ht="14.25" customHeight="1">
      <c r="A450" s="55"/>
      <c r="B450" s="55"/>
      <c r="C450" s="56"/>
      <c r="D450" s="55"/>
      <c r="E450" s="55"/>
      <c r="F450" s="55"/>
      <c r="G450" s="55"/>
      <c r="H450" s="55"/>
      <c r="I450" s="57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</row>
    <row r="451" spans="1:43" ht="14.25" customHeight="1">
      <c r="A451" s="55"/>
      <c r="B451" s="55"/>
      <c r="C451" s="56"/>
      <c r="D451" s="55"/>
      <c r="E451" s="55"/>
      <c r="F451" s="55"/>
      <c r="G451" s="55"/>
      <c r="H451" s="55"/>
      <c r="I451" s="57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</row>
    <row r="452" spans="1:43" ht="14.25" customHeight="1">
      <c r="A452" s="55"/>
      <c r="B452" s="55"/>
      <c r="C452" s="56"/>
      <c r="D452" s="55"/>
      <c r="E452" s="55"/>
      <c r="F452" s="55"/>
      <c r="G452" s="55"/>
      <c r="H452" s="55"/>
      <c r="I452" s="57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</row>
    <row r="453" spans="1:43" ht="14.25" customHeight="1">
      <c r="A453" s="55"/>
      <c r="B453" s="55"/>
      <c r="C453" s="56"/>
      <c r="D453" s="55"/>
      <c r="E453" s="55"/>
      <c r="F453" s="55"/>
      <c r="G453" s="55"/>
      <c r="H453" s="55"/>
      <c r="I453" s="57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</row>
    <row r="454" spans="1:43" ht="14.25" customHeight="1">
      <c r="A454" s="55"/>
      <c r="B454" s="55"/>
      <c r="C454" s="56"/>
      <c r="D454" s="55"/>
      <c r="E454" s="55"/>
      <c r="F454" s="55"/>
      <c r="G454" s="55"/>
      <c r="H454" s="55"/>
      <c r="I454" s="57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</row>
    <row r="455" spans="1:43" ht="14.25" customHeight="1">
      <c r="A455" s="55"/>
      <c r="B455" s="55"/>
      <c r="C455" s="56"/>
      <c r="D455" s="55"/>
      <c r="E455" s="55"/>
      <c r="F455" s="55"/>
      <c r="G455" s="55"/>
      <c r="H455" s="55"/>
      <c r="I455" s="57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</row>
    <row r="456" spans="1:43" ht="14.25" customHeight="1">
      <c r="A456" s="55"/>
      <c r="B456" s="55"/>
      <c r="C456" s="56"/>
      <c r="D456" s="55"/>
      <c r="E456" s="55"/>
      <c r="F456" s="55"/>
      <c r="G456" s="55"/>
      <c r="H456" s="55"/>
      <c r="I456" s="57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</row>
    <row r="457" spans="1:43" ht="14.25" customHeight="1">
      <c r="A457" s="55"/>
      <c r="B457" s="55"/>
      <c r="C457" s="56"/>
      <c r="D457" s="55"/>
      <c r="E457" s="55"/>
      <c r="F457" s="55"/>
      <c r="G457" s="55"/>
      <c r="H457" s="55"/>
      <c r="I457" s="57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</row>
    <row r="458" spans="1:43" ht="14.25" customHeight="1">
      <c r="A458" s="55"/>
      <c r="B458" s="55"/>
      <c r="C458" s="56"/>
      <c r="D458" s="55"/>
      <c r="E458" s="55"/>
      <c r="F458" s="55"/>
      <c r="G458" s="55"/>
      <c r="H458" s="55"/>
      <c r="I458" s="57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</row>
    <row r="459" spans="1:43" ht="14.25" customHeight="1">
      <c r="A459" s="55"/>
      <c r="B459" s="55"/>
      <c r="C459" s="56"/>
      <c r="D459" s="55"/>
      <c r="E459" s="55"/>
      <c r="F459" s="55"/>
      <c r="G459" s="55"/>
      <c r="H459" s="55"/>
      <c r="I459" s="57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</row>
    <row r="460" spans="1:43" ht="14.25" customHeight="1">
      <c r="A460" s="55"/>
      <c r="B460" s="55"/>
      <c r="C460" s="56"/>
      <c r="D460" s="55"/>
      <c r="E460" s="55"/>
      <c r="F460" s="55"/>
      <c r="G460" s="55"/>
      <c r="H460" s="55"/>
      <c r="I460" s="57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</row>
    <row r="461" spans="1:43" ht="14.25" customHeight="1">
      <c r="A461" s="55"/>
      <c r="B461" s="55"/>
      <c r="C461" s="56"/>
      <c r="D461" s="55"/>
      <c r="E461" s="55"/>
      <c r="F461" s="55"/>
      <c r="G461" s="55"/>
      <c r="H461" s="55"/>
      <c r="I461" s="57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</row>
    <row r="462" spans="1:43" ht="14.25" customHeight="1">
      <c r="A462" s="55"/>
      <c r="B462" s="55"/>
      <c r="C462" s="56"/>
      <c r="D462" s="55"/>
      <c r="E462" s="55"/>
      <c r="F462" s="55"/>
      <c r="G462" s="55"/>
      <c r="H462" s="55"/>
      <c r="I462" s="57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</row>
    <row r="463" spans="1:43" ht="14.25" customHeight="1">
      <c r="A463" s="55"/>
      <c r="B463" s="55"/>
      <c r="C463" s="56"/>
      <c r="D463" s="55"/>
      <c r="E463" s="55"/>
      <c r="F463" s="55"/>
      <c r="G463" s="55"/>
      <c r="H463" s="55"/>
      <c r="I463" s="57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</row>
    <row r="464" spans="1:43" ht="14.25" customHeight="1">
      <c r="A464" s="55"/>
      <c r="B464" s="55"/>
      <c r="C464" s="56"/>
      <c r="D464" s="55"/>
      <c r="E464" s="55"/>
      <c r="F464" s="55"/>
      <c r="G464" s="55"/>
      <c r="H464" s="55"/>
      <c r="I464" s="57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</row>
    <row r="465" spans="1:43" ht="14.25" customHeight="1">
      <c r="A465" s="55"/>
      <c r="B465" s="55"/>
      <c r="C465" s="56"/>
      <c r="D465" s="55"/>
      <c r="E465" s="55"/>
      <c r="F465" s="55"/>
      <c r="G465" s="55"/>
      <c r="H465" s="55"/>
      <c r="I465" s="57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</row>
    <row r="466" spans="1:43" ht="14.25" customHeight="1">
      <c r="A466" s="55"/>
      <c r="B466" s="55"/>
      <c r="C466" s="56"/>
      <c r="D466" s="55"/>
      <c r="E466" s="55"/>
      <c r="F466" s="55"/>
      <c r="G466" s="55"/>
      <c r="H466" s="55"/>
      <c r="I466" s="57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</row>
    <row r="467" spans="1:43" ht="14.25" customHeight="1">
      <c r="A467" s="55"/>
      <c r="B467" s="55"/>
      <c r="C467" s="56"/>
      <c r="D467" s="55"/>
      <c r="E467" s="55"/>
      <c r="F467" s="55"/>
      <c r="G467" s="55"/>
      <c r="H467" s="55"/>
      <c r="I467" s="57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</row>
    <row r="468" spans="1:43" ht="14.25" customHeight="1">
      <c r="A468" s="55"/>
      <c r="B468" s="55"/>
      <c r="C468" s="56"/>
      <c r="D468" s="55"/>
      <c r="E468" s="55"/>
      <c r="F468" s="55"/>
      <c r="G468" s="55"/>
      <c r="H468" s="55"/>
      <c r="I468" s="57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</row>
    <row r="469" spans="1:43" ht="14.25" customHeight="1">
      <c r="A469" s="55"/>
      <c r="B469" s="55"/>
      <c r="C469" s="56"/>
      <c r="D469" s="55"/>
      <c r="E469" s="55"/>
      <c r="F469" s="55"/>
      <c r="G469" s="55"/>
      <c r="H469" s="55"/>
      <c r="I469" s="57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</row>
    <row r="470" spans="1:43" ht="14.25" customHeight="1">
      <c r="A470" s="55"/>
      <c r="B470" s="55"/>
      <c r="C470" s="56"/>
      <c r="D470" s="55"/>
      <c r="E470" s="55"/>
      <c r="F470" s="55"/>
      <c r="G470" s="55"/>
      <c r="H470" s="55"/>
      <c r="I470" s="57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</row>
    <row r="471" spans="1:43" ht="14.25" customHeight="1">
      <c r="A471" s="55"/>
      <c r="B471" s="55"/>
      <c r="C471" s="56"/>
      <c r="D471" s="55"/>
      <c r="E471" s="55"/>
      <c r="F471" s="55"/>
      <c r="G471" s="55"/>
      <c r="H471" s="55"/>
      <c r="I471" s="57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</row>
    <row r="472" spans="1:43" ht="14.25" customHeight="1">
      <c r="A472" s="55"/>
      <c r="B472" s="55"/>
      <c r="C472" s="56"/>
      <c r="D472" s="55"/>
      <c r="E472" s="55"/>
      <c r="F472" s="55"/>
      <c r="G472" s="55"/>
      <c r="H472" s="55"/>
      <c r="I472" s="57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</row>
    <row r="473" spans="1:43" ht="14.25" customHeight="1">
      <c r="A473" s="55"/>
      <c r="B473" s="55"/>
      <c r="C473" s="56"/>
      <c r="D473" s="55"/>
      <c r="E473" s="55"/>
      <c r="F473" s="55"/>
      <c r="G473" s="55"/>
      <c r="H473" s="55"/>
      <c r="I473" s="57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</row>
    <row r="474" spans="1:43" ht="14.25" customHeight="1">
      <c r="A474" s="55"/>
      <c r="B474" s="55"/>
      <c r="C474" s="56"/>
      <c r="D474" s="55"/>
      <c r="E474" s="55"/>
      <c r="F474" s="55"/>
      <c r="G474" s="55"/>
      <c r="H474" s="55"/>
      <c r="I474" s="57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</row>
    <row r="475" spans="1:43" ht="14.25" customHeight="1">
      <c r="A475" s="55"/>
      <c r="B475" s="55"/>
      <c r="C475" s="56"/>
      <c r="D475" s="55"/>
      <c r="E475" s="55"/>
      <c r="F475" s="55"/>
      <c r="G475" s="55"/>
      <c r="H475" s="55"/>
      <c r="I475" s="57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</row>
    <row r="476" spans="1:43" ht="14.25" customHeight="1">
      <c r="A476" s="55"/>
      <c r="B476" s="55"/>
      <c r="C476" s="56"/>
      <c r="D476" s="55"/>
      <c r="E476" s="55"/>
      <c r="F476" s="55"/>
      <c r="G476" s="55"/>
      <c r="H476" s="55"/>
      <c r="I476" s="57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</row>
    <row r="477" spans="1:43" ht="14.25" customHeight="1">
      <c r="A477" s="55"/>
      <c r="B477" s="55"/>
      <c r="C477" s="56"/>
      <c r="D477" s="55"/>
      <c r="E477" s="55"/>
      <c r="F477" s="55"/>
      <c r="G477" s="55"/>
      <c r="H477" s="55"/>
      <c r="I477" s="57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</row>
    <row r="478" spans="1:43" ht="14.25" customHeight="1">
      <c r="A478" s="55"/>
      <c r="B478" s="55"/>
      <c r="C478" s="56"/>
      <c r="D478" s="55"/>
      <c r="E478" s="55"/>
      <c r="F478" s="55"/>
      <c r="G478" s="55"/>
      <c r="H478" s="55"/>
      <c r="I478" s="57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</row>
    <row r="479" spans="1:43" ht="14.25" customHeight="1">
      <c r="A479" s="55"/>
      <c r="B479" s="55"/>
      <c r="C479" s="56"/>
      <c r="D479" s="55"/>
      <c r="E479" s="55"/>
      <c r="F479" s="55"/>
      <c r="G479" s="55"/>
      <c r="H479" s="55"/>
      <c r="I479" s="57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</row>
    <row r="480" spans="1:43" ht="14.25" customHeight="1">
      <c r="A480" s="55"/>
      <c r="B480" s="55"/>
      <c r="C480" s="56"/>
      <c r="D480" s="55"/>
      <c r="E480" s="55"/>
      <c r="F480" s="55"/>
      <c r="G480" s="55"/>
      <c r="H480" s="55"/>
      <c r="I480" s="57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</row>
    <row r="481" spans="1:43" ht="14.25" customHeight="1">
      <c r="A481" s="55"/>
      <c r="B481" s="55"/>
      <c r="C481" s="56"/>
      <c r="D481" s="55"/>
      <c r="E481" s="55"/>
      <c r="F481" s="55"/>
      <c r="G481" s="55"/>
      <c r="H481" s="55"/>
      <c r="I481" s="57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</row>
    <row r="482" spans="1:43" ht="14.25" customHeight="1">
      <c r="A482" s="55"/>
      <c r="B482" s="55"/>
      <c r="C482" s="56"/>
      <c r="D482" s="55"/>
      <c r="E482" s="55"/>
      <c r="F482" s="55"/>
      <c r="G482" s="55"/>
      <c r="H482" s="55"/>
      <c r="I482" s="57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</row>
    <row r="483" spans="1:43" ht="14.25" customHeight="1">
      <c r="A483" s="55"/>
      <c r="B483" s="55"/>
      <c r="C483" s="56"/>
      <c r="D483" s="55"/>
      <c r="E483" s="55"/>
      <c r="F483" s="55"/>
      <c r="G483" s="55"/>
      <c r="H483" s="55"/>
      <c r="I483" s="57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</row>
    <row r="484" spans="1:43" ht="14.25" customHeight="1">
      <c r="A484" s="55"/>
      <c r="B484" s="55"/>
      <c r="C484" s="56"/>
      <c r="D484" s="55"/>
      <c r="E484" s="55"/>
      <c r="F484" s="55"/>
      <c r="G484" s="55"/>
      <c r="H484" s="55"/>
      <c r="I484" s="57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</row>
    <row r="485" spans="1:43" ht="14.25" customHeight="1">
      <c r="A485" s="55"/>
      <c r="B485" s="55"/>
      <c r="C485" s="56"/>
      <c r="D485" s="55"/>
      <c r="E485" s="55"/>
      <c r="F485" s="55"/>
      <c r="G485" s="55"/>
      <c r="H485" s="55"/>
      <c r="I485" s="57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</row>
    <row r="486" spans="1:43" ht="14.25" customHeight="1">
      <c r="A486" s="55"/>
      <c r="B486" s="55"/>
      <c r="C486" s="56"/>
      <c r="D486" s="55"/>
      <c r="E486" s="55"/>
      <c r="F486" s="55"/>
      <c r="G486" s="55"/>
      <c r="H486" s="55"/>
      <c r="I486" s="57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</row>
    <row r="487" spans="1:43" ht="14.25" customHeight="1">
      <c r="A487" s="55"/>
      <c r="B487" s="55"/>
      <c r="C487" s="56"/>
      <c r="D487" s="55"/>
      <c r="E487" s="55"/>
      <c r="F487" s="55"/>
      <c r="G487" s="55"/>
      <c r="H487" s="55"/>
      <c r="I487" s="57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</row>
    <row r="488" spans="1:43" ht="14.25" customHeight="1">
      <c r="A488" s="55"/>
      <c r="B488" s="55"/>
      <c r="C488" s="56"/>
      <c r="D488" s="55"/>
      <c r="E488" s="55"/>
      <c r="F488" s="55"/>
      <c r="G488" s="55"/>
      <c r="H488" s="55"/>
      <c r="I488" s="57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</row>
    <row r="489" spans="1:43" ht="14.25" customHeight="1">
      <c r="A489" s="55"/>
      <c r="B489" s="55"/>
      <c r="C489" s="56"/>
      <c r="D489" s="55"/>
      <c r="E489" s="55"/>
      <c r="F489" s="55"/>
      <c r="G489" s="55"/>
      <c r="H489" s="55"/>
      <c r="I489" s="57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</row>
    <row r="490" spans="1:43" ht="14.25" customHeight="1">
      <c r="A490" s="55"/>
      <c r="B490" s="55"/>
      <c r="C490" s="56"/>
      <c r="D490" s="55"/>
      <c r="E490" s="55"/>
      <c r="F490" s="55"/>
      <c r="G490" s="55"/>
      <c r="H490" s="55"/>
      <c r="I490" s="57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</row>
    <row r="491" spans="1:43" ht="14.25" customHeight="1">
      <c r="A491" s="55"/>
      <c r="B491" s="55"/>
      <c r="C491" s="56"/>
      <c r="D491" s="55"/>
      <c r="E491" s="55"/>
      <c r="F491" s="55"/>
      <c r="G491" s="55"/>
      <c r="H491" s="55"/>
      <c r="I491" s="57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</row>
    <row r="492" spans="1:43" ht="14.25" customHeight="1">
      <c r="A492" s="55"/>
      <c r="B492" s="55"/>
      <c r="C492" s="56"/>
      <c r="D492" s="55"/>
      <c r="E492" s="55"/>
      <c r="F492" s="55"/>
      <c r="G492" s="55"/>
      <c r="H492" s="55"/>
      <c r="I492" s="57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</row>
    <row r="493" spans="1:43" ht="14.25" customHeight="1">
      <c r="A493" s="55"/>
      <c r="B493" s="55"/>
      <c r="C493" s="56"/>
      <c r="D493" s="55"/>
      <c r="E493" s="55"/>
      <c r="F493" s="55"/>
      <c r="G493" s="55"/>
      <c r="H493" s="55"/>
      <c r="I493" s="57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</row>
    <row r="494" spans="1:43" ht="14.25" customHeight="1">
      <c r="A494" s="55"/>
      <c r="B494" s="55"/>
      <c r="C494" s="56"/>
      <c r="D494" s="55"/>
      <c r="E494" s="55"/>
      <c r="F494" s="55"/>
      <c r="G494" s="55"/>
      <c r="H494" s="55"/>
      <c r="I494" s="57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</row>
    <row r="495" spans="1:43" ht="14.25" customHeight="1">
      <c r="A495" s="55"/>
      <c r="B495" s="55"/>
      <c r="C495" s="56"/>
      <c r="D495" s="55"/>
      <c r="E495" s="55"/>
      <c r="F495" s="55"/>
      <c r="G495" s="55"/>
      <c r="H495" s="55"/>
      <c r="I495" s="57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</row>
    <row r="496" spans="1:43" ht="14.25" customHeight="1">
      <c r="A496" s="55"/>
      <c r="B496" s="55"/>
      <c r="C496" s="56"/>
      <c r="D496" s="55"/>
      <c r="E496" s="55"/>
      <c r="F496" s="55"/>
      <c r="G496" s="55"/>
      <c r="H496" s="55"/>
      <c r="I496" s="57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</row>
    <row r="497" spans="1:43" ht="14.25" customHeight="1">
      <c r="A497" s="55"/>
      <c r="B497" s="55"/>
      <c r="C497" s="56"/>
      <c r="D497" s="55"/>
      <c r="E497" s="55"/>
      <c r="F497" s="55"/>
      <c r="G497" s="55"/>
      <c r="H497" s="55"/>
      <c r="I497" s="57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</row>
    <row r="498" spans="1:43" ht="14.25" customHeight="1">
      <c r="A498" s="55"/>
      <c r="B498" s="55"/>
      <c r="C498" s="56"/>
      <c r="D498" s="55"/>
      <c r="E498" s="55"/>
      <c r="F498" s="55"/>
      <c r="G498" s="55"/>
      <c r="H498" s="55"/>
      <c r="I498" s="57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</row>
    <row r="499" spans="1:43" ht="14.25" customHeight="1">
      <c r="A499" s="55"/>
      <c r="B499" s="55"/>
      <c r="C499" s="56"/>
      <c r="D499" s="55"/>
      <c r="E499" s="55"/>
      <c r="F499" s="55"/>
      <c r="G499" s="55"/>
      <c r="H499" s="55"/>
      <c r="I499" s="57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</row>
    <row r="500" spans="1:43" ht="14.25" customHeight="1">
      <c r="A500" s="55"/>
      <c r="B500" s="55"/>
      <c r="C500" s="56"/>
      <c r="D500" s="55"/>
      <c r="E500" s="55"/>
      <c r="F500" s="55"/>
      <c r="G500" s="55"/>
      <c r="H500" s="55"/>
      <c r="I500" s="57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</row>
    <row r="501" spans="1:43" ht="14.25" customHeight="1">
      <c r="A501" s="55"/>
      <c r="B501" s="55"/>
      <c r="C501" s="56"/>
      <c r="D501" s="55"/>
      <c r="E501" s="55"/>
      <c r="F501" s="55"/>
      <c r="G501" s="55"/>
      <c r="H501" s="55"/>
      <c r="I501" s="57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</row>
    <row r="502" spans="1:43" ht="14.25" customHeight="1">
      <c r="A502" s="55"/>
      <c r="B502" s="55"/>
      <c r="C502" s="56"/>
      <c r="D502" s="55"/>
      <c r="E502" s="55"/>
      <c r="F502" s="55"/>
      <c r="G502" s="55"/>
      <c r="H502" s="55"/>
      <c r="I502" s="57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</row>
    <row r="503" spans="1:43" ht="14.25" customHeight="1">
      <c r="A503" s="55"/>
      <c r="B503" s="55"/>
      <c r="C503" s="56"/>
      <c r="D503" s="55"/>
      <c r="E503" s="55"/>
      <c r="F503" s="55"/>
      <c r="G503" s="55"/>
      <c r="H503" s="55"/>
      <c r="I503" s="57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</row>
    <row r="504" spans="1:43" ht="14.25" customHeight="1">
      <c r="A504" s="55"/>
      <c r="B504" s="55"/>
      <c r="C504" s="56"/>
      <c r="D504" s="55"/>
      <c r="E504" s="55"/>
      <c r="F504" s="55"/>
      <c r="G504" s="55"/>
      <c r="H504" s="55"/>
      <c r="I504" s="57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</row>
    <row r="505" spans="1:43" ht="14.25" customHeight="1">
      <c r="A505" s="55"/>
      <c r="B505" s="55"/>
      <c r="C505" s="56"/>
      <c r="D505" s="55"/>
      <c r="E505" s="55"/>
      <c r="F505" s="55"/>
      <c r="G505" s="55"/>
      <c r="H505" s="55"/>
      <c r="I505" s="57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</row>
    <row r="506" spans="1:43" ht="14.25" customHeight="1">
      <c r="A506" s="55"/>
      <c r="B506" s="55"/>
      <c r="C506" s="56"/>
      <c r="D506" s="55"/>
      <c r="E506" s="55"/>
      <c r="F506" s="55"/>
      <c r="G506" s="55"/>
      <c r="H506" s="55"/>
      <c r="I506" s="57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</row>
    <row r="507" spans="1:43" ht="14.25" customHeight="1">
      <c r="A507" s="55"/>
      <c r="B507" s="55"/>
      <c r="C507" s="56"/>
      <c r="D507" s="55"/>
      <c r="E507" s="55"/>
      <c r="F507" s="55"/>
      <c r="G507" s="55"/>
      <c r="H507" s="55"/>
      <c r="I507" s="57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</row>
    <row r="508" spans="1:43" ht="14.25" customHeight="1">
      <c r="A508" s="55"/>
      <c r="B508" s="55"/>
      <c r="C508" s="56"/>
      <c r="D508" s="55"/>
      <c r="E508" s="55"/>
      <c r="F508" s="55"/>
      <c r="G508" s="55"/>
      <c r="H508" s="55"/>
      <c r="I508" s="57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</row>
    <row r="509" spans="1:43" ht="14.25" customHeight="1">
      <c r="A509" s="55"/>
      <c r="B509" s="55"/>
      <c r="C509" s="56"/>
      <c r="D509" s="55"/>
      <c r="E509" s="55"/>
      <c r="F509" s="55"/>
      <c r="G509" s="55"/>
      <c r="H509" s="55"/>
      <c r="I509" s="57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</row>
    <row r="510" spans="1:43" ht="14.25" customHeight="1">
      <c r="A510" s="55"/>
      <c r="B510" s="55"/>
      <c r="C510" s="56"/>
      <c r="D510" s="55"/>
      <c r="E510" s="55"/>
      <c r="F510" s="55"/>
      <c r="G510" s="55"/>
      <c r="H510" s="55"/>
      <c r="I510" s="57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</row>
    <row r="511" spans="1:43" ht="14.25" customHeight="1">
      <c r="A511" s="55"/>
      <c r="B511" s="55"/>
      <c r="C511" s="56"/>
      <c r="D511" s="55"/>
      <c r="E511" s="55"/>
      <c r="F511" s="55"/>
      <c r="G511" s="55"/>
      <c r="H511" s="55"/>
      <c r="I511" s="57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</row>
    <row r="512" spans="1:43" ht="14.25" customHeight="1">
      <c r="A512" s="55"/>
      <c r="B512" s="55"/>
      <c r="C512" s="56"/>
      <c r="D512" s="55"/>
      <c r="E512" s="55"/>
      <c r="F512" s="55"/>
      <c r="G512" s="55"/>
      <c r="H512" s="55"/>
      <c r="I512" s="57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</row>
    <row r="513" spans="1:43" ht="14.25" customHeight="1">
      <c r="A513" s="55"/>
      <c r="B513" s="55"/>
      <c r="C513" s="56"/>
      <c r="D513" s="55"/>
      <c r="E513" s="55"/>
      <c r="F513" s="55"/>
      <c r="G513" s="55"/>
      <c r="H513" s="55"/>
      <c r="I513" s="57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</row>
    <row r="514" spans="1:43" ht="14.25" customHeight="1">
      <c r="A514" s="55"/>
      <c r="B514" s="55"/>
      <c r="C514" s="56"/>
      <c r="D514" s="55"/>
      <c r="E514" s="55"/>
      <c r="F514" s="55"/>
      <c r="G514" s="55"/>
      <c r="H514" s="55"/>
      <c r="I514" s="57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</row>
    <row r="515" spans="1:43" ht="14.25" customHeight="1">
      <c r="A515" s="55"/>
      <c r="B515" s="55"/>
      <c r="C515" s="56"/>
      <c r="D515" s="55"/>
      <c r="E515" s="55"/>
      <c r="F515" s="55"/>
      <c r="G515" s="55"/>
      <c r="H515" s="55"/>
      <c r="I515" s="57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</row>
    <row r="516" spans="1:43" ht="14.25" customHeight="1">
      <c r="A516" s="55"/>
      <c r="B516" s="55"/>
      <c r="C516" s="56"/>
      <c r="D516" s="55"/>
      <c r="E516" s="55"/>
      <c r="F516" s="55"/>
      <c r="G516" s="55"/>
      <c r="H516" s="55"/>
      <c r="I516" s="57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</row>
    <row r="517" spans="1:43" ht="14.25" customHeight="1">
      <c r="A517" s="55"/>
      <c r="B517" s="55"/>
      <c r="C517" s="56"/>
      <c r="D517" s="55"/>
      <c r="E517" s="55"/>
      <c r="F517" s="55"/>
      <c r="G517" s="55"/>
      <c r="H517" s="55"/>
      <c r="I517" s="57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</row>
    <row r="518" spans="1:43" ht="14.25" customHeight="1">
      <c r="A518" s="55"/>
      <c r="B518" s="55"/>
      <c r="C518" s="56"/>
      <c r="D518" s="55"/>
      <c r="E518" s="55"/>
      <c r="F518" s="55"/>
      <c r="G518" s="55"/>
      <c r="H518" s="55"/>
      <c r="I518" s="57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</row>
    <row r="519" spans="1:43" ht="14.25" customHeight="1">
      <c r="A519" s="55"/>
      <c r="B519" s="55"/>
      <c r="C519" s="56"/>
      <c r="D519" s="55"/>
      <c r="E519" s="55"/>
      <c r="F519" s="55"/>
      <c r="G519" s="55"/>
      <c r="H519" s="55"/>
      <c r="I519" s="57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</row>
    <row r="520" spans="1:43" ht="14.25" customHeight="1">
      <c r="A520" s="55"/>
      <c r="B520" s="55"/>
      <c r="C520" s="56"/>
      <c r="D520" s="55"/>
      <c r="E520" s="55"/>
      <c r="F520" s="55"/>
      <c r="G520" s="55"/>
      <c r="H520" s="55"/>
      <c r="I520" s="57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</row>
    <row r="521" spans="1:43" ht="14.25" customHeight="1">
      <c r="A521" s="55"/>
      <c r="B521" s="55"/>
      <c r="C521" s="56"/>
      <c r="D521" s="55"/>
      <c r="E521" s="55"/>
      <c r="F521" s="55"/>
      <c r="G521" s="55"/>
      <c r="H521" s="55"/>
      <c r="I521" s="57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</row>
    <row r="522" spans="1:43" ht="14.25" customHeight="1">
      <c r="A522" s="55"/>
      <c r="B522" s="55"/>
      <c r="C522" s="56"/>
      <c r="D522" s="55"/>
      <c r="E522" s="55"/>
      <c r="F522" s="55"/>
      <c r="G522" s="55"/>
      <c r="H522" s="55"/>
      <c r="I522" s="57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</row>
    <row r="523" spans="1:43" ht="14.25" customHeight="1">
      <c r="A523" s="55"/>
      <c r="B523" s="55"/>
      <c r="C523" s="56"/>
      <c r="D523" s="55"/>
      <c r="E523" s="55"/>
      <c r="F523" s="55"/>
      <c r="G523" s="55"/>
      <c r="H523" s="55"/>
      <c r="I523" s="57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</row>
    <row r="524" spans="1:43" ht="14.25" customHeight="1">
      <c r="A524" s="55"/>
      <c r="B524" s="55"/>
      <c r="C524" s="56"/>
      <c r="D524" s="55"/>
      <c r="E524" s="55"/>
      <c r="F524" s="55"/>
      <c r="G524" s="55"/>
      <c r="H524" s="55"/>
      <c r="I524" s="57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</row>
    <row r="525" spans="1:43" ht="14.25" customHeight="1">
      <c r="A525" s="55"/>
      <c r="B525" s="55"/>
      <c r="C525" s="56"/>
      <c r="D525" s="55"/>
      <c r="E525" s="55"/>
      <c r="F525" s="55"/>
      <c r="G525" s="55"/>
      <c r="H525" s="55"/>
      <c r="I525" s="57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</row>
    <row r="526" spans="1:43" ht="14.25" customHeight="1">
      <c r="A526" s="55"/>
      <c r="B526" s="55"/>
      <c r="C526" s="56"/>
      <c r="D526" s="55"/>
      <c r="E526" s="55"/>
      <c r="F526" s="55"/>
      <c r="G526" s="55"/>
      <c r="H526" s="55"/>
      <c r="I526" s="57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</row>
    <row r="527" spans="1:43" ht="14.25" customHeight="1">
      <c r="A527" s="55"/>
      <c r="B527" s="55"/>
      <c r="C527" s="56"/>
      <c r="D527" s="55"/>
      <c r="E527" s="55"/>
      <c r="F527" s="55"/>
      <c r="G527" s="55"/>
      <c r="H527" s="55"/>
      <c r="I527" s="57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</row>
    <row r="528" spans="1:43" ht="14.25" customHeight="1">
      <c r="A528" s="55"/>
      <c r="B528" s="55"/>
      <c r="C528" s="56"/>
      <c r="D528" s="55"/>
      <c r="E528" s="55"/>
      <c r="F528" s="55"/>
      <c r="G528" s="55"/>
      <c r="H528" s="55"/>
      <c r="I528" s="57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</row>
    <row r="529" spans="1:43" ht="14.25" customHeight="1">
      <c r="A529" s="55"/>
      <c r="B529" s="55"/>
      <c r="C529" s="56"/>
      <c r="D529" s="55"/>
      <c r="E529" s="55"/>
      <c r="F529" s="55"/>
      <c r="G529" s="55"/>
      <c r="H529" s="55"/>
      <c r="I529" s="57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</row>
    <row r="530" spans="1:43" ht="14.25" customHeight="1">
      <c r="A530" s="55"/>
      <c r="B530" s="55"/>
      <c r="C530" s="56"/>
      <c r="D530" s="55"/>
      <c r="E530" s="55"/>
      <c r="F530" s="55"/>
      <c r="G530" s="55"/>
      <c r="H530" s="55"/>
      <c r="I530" s="57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</row>
    <row r="531" spans="1:43" ht="14.25" customHeight="1">
      <c r="A531" s="55"/>
      <c r="B531" s="55"/>
      <c r="C531" s="56"/>
      <c r="D531" s="55"/>
      <c r="E531" s="55"/>
      <c r="F531" s="55"/>
      <c r="G531" s="55"/>
      <c r="H531" s="55"/>
      <c r="I531" s="57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</row>
    <row r="532" spans="1:43" ht="14.25" customHeight="1">
      <c r="A532" s="55"/>
      <c r="B532" s="55"/>
      <c r="C532" s="56"/>
      <c r="D532" s="55"/>
      <c r="E532" s="55"/>
      <c r="F532" s="55"/>
      <c r="G532" s="55"/>
      <c r="H532" s="55"/>
      <c r="I532" s="57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</row>
    <row r="533" spans="1:43" ht="14.25" customHeight="1">
      <c r="A533" s="55"/>
      <c r="B533" s="55"/>
      <c r="C533" s="56"/>
      <c r="D533" s="55"/>
      <c r="E533" s="55"/>
      <c r="F533" s="55"/>
      <c r="G533" s="55"/>
      <c r="H533" s="55"/>
      <c r="I533" s="57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</row>
    <row r="534" spans="1:43" ht="14.25" customHeight="1">
      <c r="A534" s="55"/>
      <c r="B534" s="55"/>
      <c r="C534" s="56"/>
      <c r="D534" s="55"/>
      <c r="E534" s="55"/>
      <c r="F534" s="55"/>
      <c r="G534" s="55"/>
      <c r="H534" s="55"/>
      <c r="I534" s="57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</row>
    <row r="535" spans="1:43" ht="14.25" customHeight="1">
      <c r="A535" s="55"/>
      <c r="B535" s="55"/>
      <c r="C535" s="56"/>
      <c r="D535" s="55"/>
      <c r="E535" s="55"/>
      <c r="F535" s="55"/>
      <c r="G535" s="55"/>
      <c r="H535" s="55"/>
      <c r="I535" s="57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</row>
    <row r="536" spans="1:43" ht="14.25" customHeight="1">
      <c r="A536" s="55"/>
      <c r="B536" s="55"/>
      <c r="C536" s="56"/>
      <c r="D536" s="55"/>
      <c r="E536" s="55"/>
      <c r="F536" s="55"/>
      <c r="G536" s="55"/>
      <c r="H536" s="55"/>
      <c r="I536" s="57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</row>
    <row r="537" spans="1:43" ht="14.25" customHeight="1">
      <c r="A537" s="55"/>
      <c r="B537" s="55"/>
      <c r="C537" s="56"/>
      <c r="D537" s="55"/>
      <c r="E537" s="55"/>
      <c r="F537" s="55"/>
      <c r="G537" s="55"/>
      <c r="H537" s="55"/>
      <c r="I537" s="57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</row>
    <row r="538" spans="1:43" ht="14.25" customHeight="1">
      <c r="A538" s="55"/>
      <c r="B538" s="55"/>
      <c r="C538" s="56"/>
      <c r="D538" s="55"/>
      <c r="E538" s="55"/>
      <c r="F538" s="55"/>
      <c r="G538" s="55"/>
      <c r="H538" s="55"/>
      <c r="I538" s="57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</row>
    <row r="539" spans="1:43" ht="14.25" customHeight="1">
      <c r="A539" s="55"/>
      <c r="B539" s="55"/>
      <c r="C539" s="56"/>
      <c r="D539" s="55"/>
      <c r="E539" s="55"/>
      <c r="F539" s="55"/>
      <c r="G539" s="55"/>
      <c r="H539" s="55"/>
      <c r="I539" s="57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</row>
    <row r="540" spans="1:43" ht="14.25" customHeight="1">
      <c r="A540" s="55"/>
      <c r="B540" s="55"/>
      <c r="C540" s="56"/>
      <c r="D540" s="55"/>
      <c r="E540" s="55"/>
      <c r="F540" s="55"/>
      <c r="G540" s="55"/>
      <c r="H540" s="55"/>
      <c r="I540" s="57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</row>
    <row r="541" spans="1:43" ht="14.25" customHeight="1">
      <c r="A541" s="55"/>
      <c r="B541" s="55"/>
      <c r="C541" s="56"/>
      <c r="D541" s="55"/>
      <c r="E541" s="55"/>
      <c r="F541" s="55"/>
      <c r="G541" s="55"/>
      <c r="H541" s="55"/>
      <c r="I541" s="57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</row>
    <row r="542" spans="1:43" ht="14.25" customHeight="1">
      <c r="A542" s="55"/>
      <c r="B542" s="55"/>
      <c r="C542" s="56"/>
      <c r="D542" s="55"/>
      <c r="E542" s="55"/>
      <c r="F542" s="55"/>
      <c r="G542" s="55"/>
      <c r="H542" s="55"/>
      <c r="I542" s="57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</row>
    <row r="543" spans="1:43" ht="14.25" customHeight="1">
      <c r="A543" s="55"/>
      <c r="B543" s="55"/>
      <c r="C543" s="56"/>
      <c r="D543" s="55"/>
      <c r="E543" s="55"/>
      <c r="F543" s="55"/>
      <c r="G543" s="55"/>
      <c r="H543" s="55"/>
      <c r="I543" s="57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</row>
    <row r="544" spans="1:43" ht="14.25" customHeight="1">
      <c r="A544" s="55"/>
      <c r="B544" s="55"/>
      <c r="C544" s="56"/>
      <c r="D544" s="55"/>
      <c r="E544" s="55"/>
      <c r="F544" s="55"/>
      <c r="G544" s="55"/>
      <c r="H544" s="55"/>
      <c r="I544" s="57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</row>
    <row r="545" spans="1:43" ht="14.25" customHeight="1">
      <c r="A545" s="55"/>
      <c r="B545" s="55"/>
      <c r="C545" s="56"/>
      <c r="D545" s="55"/>
      <c r="E545" s="55"/>
      <c r="F545" s="55"/>
      <c r="G545" s="55"/>
      <c r="H545" s="55"/>
      <c r="I545" s="57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</row>
    <row r="546" spans="1:43" ht="14.25" customHeight="1">
      <c r="A546" s="55"/>
      <c r="B546" s="55"/>
      <c r="C546" s="56"/>
      <c r="D546" s="55"/>
      <c r="E546" s="55"/>
      <c r="F546" s="55"/>
      <c r="G546" s="55"/>
      <c r="H546" s="55"/>
      <c r="I546" s="57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</row>
    <row r="547" spans="1:43" ht="14.25" customHeight="1">
      <c r="A547" s="55"/>
      <c r="B547" s="55"/>
      <c r="C547" s="56"/>
      <c r="D547" s="55"/>
      <c r="E547" s="55"/>
      <c r="F547" s="55"/>
      <c r="G547" s="55"/>
      <c r="H547" s="55"/>
      <c r="I547" s="57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</row>
    <row r="548" spans="1:43" ht="14.25" customHeight="1">
      <c r="A548" s="55"/>
      <c r="B548" s="55"/>
      <c r="C548" s="56"/>
      <c r="D548" s="55"/>
      <c r="E548" s="55"/>
      <c r="F548" s="55"/>
      <c r="G548" s="55"/>
      <c r="H548" s="55"/>
      <c r="I548" s="57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</row>
    <row r="549" spans="1:43" ht="14.25" customHeight="1">
      <c r="A549" s="55"/>
      <c r="B549" s="55"/>
      <c r="C549" s="56"/>
      <c r="D549" s="55"/>
      <c r="E549" s="55"/>
      <c r="F549" s="55"/>
      <c r="G549" s="55"/>
      <c r="H549" s="55"/>
      <c r="I549" s="57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</row>
    <row r="550" spans="1:43" ht="14.25" customHeight="1">
      <c r="A550" s="55"/>
      <c r="B550" s="55"/>
      <c r="C550" s="56"/>
      <c r="D550" s="55"/>
      <c r="E550" s="55"/>
      <c r="F550" s="55"/>
      <c r="G550" s="55"/>
      <c r="H550" s="55"/>
      <c r="I550" s="57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</row>
    <row r="551" spans="1:43" ht="14.25" customHeight="1">
      <c r="A551" s="55"/>
      <c r="B551" s="55"/>
      <c r="C551" s="56"/>
      <c r="D551" s="55"/>
      <c r="E551" s="55"/>
      <c r="F551" s="55"/>
      <c r="G551" s="55"/>
      <c r="H551" s="55"/>
      <c r="I551" s="57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</row>
    <row r="552" spans="1:43" ht="14.25" customHeight="1">
      <c r="A552" s="55"/>
      <c r="B552" s="55"/>
      <c r="C552" s="56"/>
      <c r="D552" s="55"/>
      <c r="E552" s="55"/>
      <c r="F552" s="55"/>
      <c r="G552" s="55"/>
      <c r="H552" s="55"/>
      <c r="I552" s="57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</row>
    <row r="553" spans="1:43" ht="14.25" customHeight="1">
      <c r="A553" s="55"/>
      <c r="B553" s="55"/>
      <c r="C553" s="56"/>
      <c r="D553" s="55"/>
      <c r="E553" s="55"/>
      <c r="F553" s="55"/>
      <c r="G553" s="55"/>
      <c r="H553" s="55"/>
      <c r="I553" s="57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</row>
    <row r="554" spans="1:43" ht="14.25" customHeight="1">
      <c r="A554" s="55"/>
      <c r="B554" s="55"/>
      <c r="C554" s="56"/>
      <c r="D554" s="55"/>
      <c r="E554" s="55"/>
      <c r="F554" s="55"/>
      <c r="G554" s="55"/>
      <c r="H554" s="55"/>
      <c r="I554" s="57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</row>
    <row r="555" spans="1:43" ht="14.25" customHeight="1">
      <c r="A555" s="55"/>
      <c r="B555" s="55"/>
      <c r="C555" s="56"/>
      <c r="D555" s="55"/>
      <c r="E555" s="55"/>
      <c r="F555" s="55"/>
      <c r="G555" s="55"/>
      <c r="H555" s="55"/>
      <c r="I555" s="57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</row>
    <row r="556" spans="1:43" ht="14.25" customHeight="1">
      <c r="A556" s="55"/>
      <c r="B556" s="55"/>
      <c r="C556" s="56"/>
      <c r="D556" s="55"/>
      <c r="E556" s="55"/>
      <c r="F556" s="55"/>
      <c r="G556" s="55"/>
      <c r="H556" s="55"/>
      <c r="I556" s="57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</row>
    <row r="557" spans="1:43" ht="14.25" customHeight="1">
      <c r="A557" s="55"/>
      <c r="B557" s="55"/>
      <c r="C557" s="56"/>
      <c r="D557" s="55"/>
      <c r="E557" s="55"/>
      <c r="F557" s="55"/>
      <c r="G557" s="55"/>
      <c r="H557" s="55"/>
      <c r="I557" s="57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</row>
    <row r="558" spans="1:43" ht="14.25" customHeight="1">
      <c r="A558" s="55"/>
      <c r="B558" s="55"/>
      <c r="C558" s="56"/>
      <c r="D558" s="55"/>
      <c r="E558" s="55"/>
      <c r="F558" s="55"/>
      <c r="G558" s="55"/>
      <c r="H558" s="55"/>
      <c r="I558" s="57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</row>
    <row r="559" spans="1:43" ht="14.25" customHeight="1">
      <c r="A559" s="55"/>
      <c r="B559" s="55"/>
      <c r="C559" s="56"/>
      <c r="D559" s="55"/>
      <c r="E559" s="55"/>
      <c r="F559" s="55"/>
      <c r="G559" s="55"/>
      <c r="H559" s="55"/>
      <c r="I559" s="57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</row>
    <row r="560" spans="1:43" ht="14.25" customHeight="1">
      <c r="A560" s="55"/>
      <c r="B560" s="55"/>
      <c r="C560" s="56"/>
      <c r="D560" s="55"/>
      <c r="E560" s="55"/>
      <c r="F560" s="55"/>
      <c r="G560" s="55"/>
      <c r="H560" s="55"/>
      <c r="I560" s="57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</row>
    <row r="561" spans="1:43" ht="14.25" customHeight="1">
      <c r="A561" s="55"/>
      <c r="B561" s="55"/>
      <c r="C561" s="56"/>
      <c r="D561" s="55"/>
      <c r="E561" s="55"/>
      <c r="F561" s="55"/>
      <c r="G561" s="55"/>
      <c r="H561" s="55"/>
      <c r="I561" s="57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</row>
    <row r="562" spans="1:43" ht="14.25" customHeight="1">
      <c r="A562" s="55"/>
      <c r="B562" s="55"/>
      <c r="C562" s="56"/>
      <c r="D562" s="55"/>
      <c r="E562" s="55"/>
      <c r="F562" s="55"/>
      <c r="G562" s="55"/>
      <c r="H562" s="55"/>
      <c r="I562" s="57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</row>
    <row r="563" spans="1:43" ht="14.25" customHeight="1">
      <c r="A563" s="55"/>
      <c r="B563" s="55"/>
      <c r="C563" s="56"/>
      <c r="D563" s="55"/>
      <c r="E563" s="55"/>
      <c r="F563" s="55"/>
      <c r="G563" s="55"/>
      <c r="H563" s="55"/>
      <c r="I563" s="57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</row>
    <row r="564" spans="1:43" ht="14.25" customHeight="1">
      <c r="A564" s="55"/>
      <c r="B564" s="55"/>
      <c r="C564" s="56"/>
      <c r="D564" s="55"/>
      <c r="E564" s="55"/>
      <c r="F564" s="55"/>
      <c r="G564" s="55"/>
      <c r="H564" s="55"/>
      <c r="I564" s="57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</row>
    <row r="565" spans="1:43" ht="14.25" customHeight="1">
      <c r="A565" s="55"/>
      <c r="B565" s="55"/>
      <c r="C565" s="56"/>
      <c r="D565" s="55"/>
      <c r="E565" s="55"/>
      <c r="F565" s="55"/>
      <c r="G565" s="55"/>
      <c r="H565" s="55"/>
      <c r="I565" s="57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</row>
    <row r="566" spans="1:43" ht="14.25" customHeight="1">
      <c r="A566" s="55"/>
      <c r="B566" s="55"/>
      <c r="C566" s="56"/>
      <c r="D566" s="55"/>
      <c r="E566" s="55"/>
      <c r="F566" s="55"/>
      <c r="G566" s="55"/>
      <c r="H566" s="55"/>
      <c r="I566" s="57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</row>
    <row r="567" spans="1:43" ht="14.25" customHeight="1">
      <c r="A567" s="55"/>
      <c r="B567" s="55"/>
      <c r="C567" s="56"/>
      <c r="D567" s="55"/>
      <c r="E567" s="55"/>
      <c r="F567" s="55"/>
      <c r="G567" s="55"/>
      <c r="H567" s="55"/>
      <c r="I567" s="57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</row>
    <row r="568" spans="1:43" ht="14.25" customHeight="1">
      <c r="A568" s="55"/>
      <c r="B568" s="55"/>
      <c r="C568" s="56"/>
      <c r="D568" s="55"/>
      <c r="E568" s="55"/>
      <c r="F568" s="55"/>
      <c r="G568" s="55"/>
      <c r="H568" s="55"/>
      <c r="I568" s="57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</row>
    <row r="569" spans="1:43" ht="14.25" customHeight="1">
      <c r="A569" s="55"/>
      <c r="B569" s="55"/>
      <c r="C569" s="56"/>
      <c r="D569" s="55"/>
      <c r="E569" s="55"/>
      <c r="F569" s="55"/>
      <c r="G569" s="55"/>
      <c r="H569" s="55"/>
      <c r="I569" s="57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</row>
    <row r="570" spans="1:43" ht="14.25" customHeight="1">
      <c r="A570" s="55"/>
      <c r="B570" s="55"/>
      <c r="C570" s="56"/>
      <c r="D570" s="55"/>
      <c r="E570" s="55"/>
      <c r="F570" s="55"/>
      <c r="G570" s="55"/>
      <c r="H570" s="55"/>
      <c r="I570" s="57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</row>
    <row r="571" spans="1:43" ht="14.25" customHeight="1">
      <c r="A571" s="55"/>
      <c r="B571" s="55"/>
      <c r="C571" s="56"/>
      <c r="D571" s="55"/>
      <c r="E571" s="55"/>
      <c r="F571" s="55"/>
      <c r="G571" s="55"/>
      <c r="H571" s="55"/>
      <c r="I571" s="57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</row>
    <row r="572" spans="1:43" ht="14.25" customHeight="1">
      <c r="A572" s="55"/>
      <c r="B572" s="55"/>
      <c r="C572" s="56"/>
      <c r="D572" s="55"/>
      <c r="E572" s="55"/>
      <c r="F572" s="55"/>
      <c r="G572" s="55"/>
      <c r="H572" s="55"/>
      <c r="I572" s="57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</row>
    <row r="573" spans="1:43" ht="14.25" customHeight="1">
      <c r="A573" s="55"/>
      <c r="B573" s="55"/>
      <c r="C573" s="56"/>
      <c r="D573" s="55"/>
      <c r="E573" s="55"/>
      <c r="F573" s="55"/>
      <c r="G573" s="55"/>
      <c r="H573" s="55"/>
      <c r="I573" s="57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</row>
    <row r="574" spans="1:43" ht="14.25" customHeight="1">
      <c r="A574" s="55"/>
      <c r="B574" s="55"/>
      <c r="C574" s="56"/>
      <c r="D574" s="55"/>
      <c r="E574" s="55"/>
      <c r="F574" s="55"/>
      <c r="G574" s="55"/>
      <c r="H574" s="55"/>
      <c r="I574" s="57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</row>
    <row r="575" spans="1:43" ht="14.25" customHeight="1">
      <c r="A575" s="55"/>
      <c r="B575" s="55"/>
      <c r="C575" s="56"/>
      <c r="D575" s="55"/>
      <c r="E575" s="55"/>
      <c r="F575" s="55"/>
      <c r="G575" s="55"/>
      <c r="H575" s="55"/>
      <c r="I575" s="57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</row>
    <row r="576" spans="1:43" ht="14.25" customHeight="1">
      <c r="A576" s="55"/>
      <c r="B576" s="55"/>
      <c r="C576" s="56"/>
      <c r="D576" s="55"/>
      <c r="E576" s="55"/>
      <c r="F576" s="55"/>
      <c r="G576" s="55"/>
      <c r="H576" s="55"/>
      <c r="I576" s="57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</row>
    <row r="577" spans="1:43" ht="14.25" customHeight="1">
      <c r="A577" s="55"/>
      <c r="B577" s="55"/>
      <c r="C577" s="56"/>
      <c r="D577" s="55"/>
      <c r="E577" s="55"/>
      <c r="F577" s="55"/>
      <c r="G577" s="55"/>
      <c r="H577" s="55"/>
      <c r="I577" s="57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</row>
    <row r="578" spans="1:43" ht="14.25" customHeight="1">
      <c r="A578" s="55"/>
      <c r="B578" s="55"/>
      <c r="C578" s="56"/>
      <c r="D578" s="55"/>
      <c r="E578" s="55"/>
      <c r="F578" s="55"/>
      <c r="G578" s="55"/>
      <c r="H578" s="55"/>
      <c r="I578" s="57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</row>
    <row r="579" spans="1:43" ht="14.25" customHeight="1">
      <c r="A579" s="55"/>
      <c r="B579" s="55"/>
      <c r="C579" s="56"/>
      <c r="D579" s="55"/>
      <c r="E579" s="55"/>
      <c r="F579" s="55"/>
      <c r="G579" s="55"/>
      <c r="H579" s="55"/>
      <c r="I579" s="57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</row>
    <row r="580" spans="1:43" ht="14.25" customHeight="1">
      <c r="A580" s="55"/>
      <c r="B580" s="55"/>
      <c r="C580" s="56"/>
      <c r="D580" s="55"/>
      <c r="E580" s="55"/>
      <c r="F580" s="55"/>
      <c r="G580" s="55"/>
      <c r="H580" s="55"/>
      <c r="I580" s="57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</row>
    <row r="581" spans="1:43" ht="14.25" customHeight="1">
      <c r="A581" s="55"/>
      <c r="B581" s="55"/>
      <c r="C581" s="56"/>
      <c r="D581" s="55"/>
      <c r="E581" s="55"/>
      <c r="F581" s="55"/>
      <c r="G581" s="55"/>
      <c r="H581" s="55"/>
      <c r="I581" s="57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</row>
    <row r="582" spans="1:43" ht="14.25" customHeight="1">
      <c r="A582" s="55"/>
      <c r="B582" s="55"/>
      <c r="C582" s="56"/>
      <c r="D582" s="55"/>
      <c r="E582" s="55"/>
      <c r="F582" s="55"/>
      <c r="G582" s="55"/>
      <c r="H582" s="55"/>
      <c r="I582" s="57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</row>
    <row r="583" spans="1:43" ht="14.25" customHeight="1">
      <c r="A583" s="55"/>
      <c r="B583" s="55"/>
      <c r="C583" s="56"/>
      <c r="D583" s="55"/>
      <c r="E583" s="55"/>
      <c r="F583" s="55"/>
      <c r="G583" s="55"/>
      <c r="H583" s="55"/>
      <c r="I583" s="57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</row>
    <row r="584" spans="1:43" ht="14.25" customHeight="1">
      <c r="A584" s="55"/>
      <c r="B584" s="55"/>
      <c r="C584" s="56"/>
      <c r="D584" s="55"/>
      <c r="E584" s="55"/>
      <c r="F584" s="55"/>
      <c r="G584" s="55"/>
      <c r="H584" s="55"/>
      <c r="I584" s="57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</row>
    <row r="585" spans="1:43" ht="14.25" customHeight="1">
      <c r="A585" s="55"/>
      <c r="B585" s="55"/>
      <c r="C585" s="56"/>
      <c r="D585" s="55"/>
      <c r="E585" s="55"/>
      <c r="F585" s="55"/>
      <c r="G585" s="55"/>
      <c r="H585" s="55"/>
      <c r="I585" s="57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</row>
    <row r="586" spans="1:43" ht="14.25" customHeight="1">
      <c r="A586" s="55"/>
      <c r="B586" s="55"/>
      <c r="C586" s="56"/>
      <c r="D586" s="55"/>
      <c r="E586" s="55"/>
      <c r="F586" s="55"/>
      <c r="G586" s="55"/>
      <c r="H586" s="55"/>
      <c r="I586" s="57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</row>
    <row r="587" spans="1:43" ht="14.25" customHeight="1">
      <c r="A587" s="55"/>
      <c r="B587" s="55"/>
      <c r="C587" s="56"/>
      <c r="D587" s="55"/>
      <c r="E587" s="55"/>
      <c r="F587" s="55"/>
      <c r="G587" s="55"/>
      <c r="H587" s="55"/>
      <c r="I587" s="57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</row>
    <row r="588" spans="1:43" ht="14.25" customHeight="1">
      <c r="A588" s="55"/>
      <c r="B588" s="55"/>
      <c r="C588" s="56"/>
      <c r="D588" s="55"/>
      <c r="E588" s="55"/>
      <c r="F588" s="55"/>
      <c r="G588" s="55"/>
      <c r="H588" s="55"/>
      <c r="I588" s="57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</row>
    <row r="589" spans="1:43" ht="14.25" customHeight="1">
      <c r="A589" s="55"/>
      <c r="B589" s="55"/>
      <c r="C589" s="56"/>
      <c r="D589" s="55"/>
      <c r="E589" s="55"/>
      <c r="F589" s="55"/>
      <c r="G589" s="55"/>
      <c r="H589" s="55"/>
      <c r="I589" s="57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</row>
    <row r="590" spans="1:43" ht="14.25" customHeight="1">
      <c r="A590" s="55"/>
      <c r="B590" s="55"/>
      <c r="C590" s="56"/>
      <c r="D590" s="55"/>
      <c r="E590" s="55"/>
      <c r="F590" s="55"/>
      <c r="G590" s="55"/>
      <c r="H590" s="55"/>
      <c r="I590" s="57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</row>
    <row r="591" spans="1:43" ht="14.25" customHeight="1">
      <c r="A591" s="55"/>
      <c r="B591" s="55"/>
      <c r="C591" s="56"/>
      <c r="D591" s="55"/>
      <c r="E591" s="55"/>
      <c r="F591" s="55"/>
      <c r="G591" s="55"/>
      <c r="H591" s="55"/>
      <c r="I591" s="57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</row>
    <row r="592" spans="1:43" ht="14.25" customHeight="1">
      <c r="A592" s="55"/>
      <c r="B592" s="55"/>
      <c r="C592" s="56"/>
      <c r="D592" s="55"/>
      <c r="E592" s="55"/>
      <c r="F592" s="55"/>
      <c r="G592" s="55"/>
      <c r="H592" s="55"/>
      <c r="I592" s="57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</row>
    <row r="593" spans="1:43" ht="14.25" customHeight="1">
      <c r="A593" s="55"/>
      <c r="B593" s="55"/>
      <c r="C593" s="56"/>
      <c r="D593" s="55"/>
      <c r="E593" s="55"/>
      <c r="F593" s="55"/>
      <c r="G593" s="55"/>
      <c r="H593" s="55"/>
      <c r="I593" s="57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</row>
    <row r="594" spans="1:43" ht="14.25" customHeight="1">
      <c r="A594" s="55"/>
      <c r="B594" s="55"/>
      <c r="C594" s="56"/>
      <c r="D594" s="55"/>
      <c r="E594" s="55"/>
      <c r="F594" s="55"/>
      <c r="G594" s="55"/>
      <c r="H594" s="55"/>
      <c r="I594" s="57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</row>
    <row r="595" spans="1:43" ht="14.25" customHeight="1">
      <c r="A595" s="55"/>
      <c r="B595" s="55"/>
      <c r="C595" s="56"/>
      <c r="D595" s="55"/>
      <c r="E595" s="55"/>
      <c r="F595" s="55"/>
      <c r="G595" s="55"/>
      <c r="H595" s="55"/>
      <c r="I595" s="57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</row>
    <row r="596" spans="1:43" ht="14.25" customHeight="1">
      <c r="A596" s="55"/>
      <c r="B596" s="55"/>
      <c r="C596" s="56"/>
      <c r="D596" s="55"/>
      <c r="E596" s="55"/>
      <c r="F596" s="55"/>
      <c r="G596" s="55"/>
      <c r="H596" s="55"/>
      <c r="I596" s="57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</row>
    <row r="597" spans="1:43" ht="14.25" customHeight="1">
      <c r="A597" s="55"/>
      <c r="B597" s="55"/>
      <c r="C597" s="56"/>
      <c r="D597" s="55"/>
      <c r="E597" s="55"/>
      <c r="F597" s="55"/>
      <c r="G597" s="55"/>
      <c r="H597" s="55"/>
      <c r="I597" s="57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</row>
    <row r="598" spans="1:43" ht="14.25" customHeight="1">
      <c r="A598" s="55"/>
      <c r="B598" s="55"/>
      <c r="C598" s="56"/>
      <c r="D598" s="55"/>
      <c r="E598" s="55"/>
      <c r="F598" s="55"/>
      <c r="G598" s="55"/>
      <c r="H598" s="55"/>
      <c r="I598" s="57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</row>
    <row r="599" spans="1:43" ht="14.25" customHeight="1">
      <c r="A599" s="55"/>
      <c r="B599" s="55"/>
      <c r="C599" s="56"/>
      <c r="D599" s="55"/>
      <c r="E599" s="55"/>
      <c r="F599" s="55"/>
      <c r="G599" s="55"/>
      <c r="H599" s="55"/>
      <c r="I599" s="57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</row>
    <row r="600" spans="1:43" ht="14.25" customHeight="1">
      <c r="A600" s="55"/>
      <c r="B600" s="55"/>
      <c r="C600" s="56"/>
      <c r="D600" s="55"/>
      <c r="E600" s="55"/>
      <c r="F600" s="55"/>
      <c r="G600" s="55"/>
      <c r="H600" s="55"/>
      <c r="I600" s="57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</row>
    <row r="601" spans="1:43" ht="14.25" customHeight="1">
      <c r="A601" s="55"/>
      <c r="B601" s="55"/>
      <c r="C601" s="56"/>
      <c r="D601" s="55"/>
      <c r="E601" s="55"/>
      <c r="F601" s="55"/>
      <c r="G601" s="55"/>
      <c r="H601" s="55"/>
      <c r="I601" s="57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</row>
    <row r="602" spans="1:43" ht="14.25" customHeight="1">
      <c r="A602" s="55"/>
      <c r="B602" s="55"/>
      <c r="C602" s="56"/>
      <c r="D602" s="55"/>
      <c r="E602" s="55"/>
      <c r="F602" s="55"/>
      <c r="G602" s="55"/>
      <c r="H602" s="55"/>
      <c r="I602" s="57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</row>
    <row r="603" spans="1:43" ht="14.25" customHeight="1">
      <c r="A603" s="55"/>
      <c r="B603" s="55"/>
      <c r="C603" s="56"/>
      <c r="D603" s="55"/>
      <c r="E603" s="55"/>
      <c r="F603" s="55"/>
      <c r="G603" s="55"/>
      <c r="H603" s="55"/>
      <c r="I603" s="57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</row>
    <row r="604" spans="1:43" ht="14.25" customHeight="1">
      <c r="A604" s="55"/>
      <c r="B604" s="55"/>
      <c r="C604" s="56"/>
      <c r="D604" s="55"/>
      <c r="E604" s="55"/>
      <c r="F604" s="55"/>
      <c r="G604" s="55"/>
      <c r="H604" s="55"/>
      <c r="I604" s="57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</row>
    <row r="605" spans="1:43" ht="14.25" customHeight="1">
      <c r="A605" s="55"/>
      <c r="B605" s="55"/>
      <c r="C605" s="56"/>
      <c r="D605" s="55"/>
      <c r="E605" s="55"/>
      <c r="F605" s="55"/>
      <c r="G605" s="55"/>
      <c r="H605" s="55"/>
      <c r="I605" s="57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</row>
    <row r="606" spans="1:43" ht="14.25" customHeight="1">
      <c r="A606" s="55"/>
      <c r="B606" s="55"/>
      <c r="C606" s="56"/>
      <c r="D606" s="55"/>
      <c r="E606" s="55"/>
      <c r="F606" s="55"/>
      <c r="G606" s="55"/>
      <c r="H606" s="55"/>
      <c r="I606" s="57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</row>
    <row r="607" spans="1:43" ht="14.25" customHeight="1">
      <c r="A607" s="55"/>
      <c r="B607" s="55"/>
      <c r="C607" s="56"/>
      <c r="D607" s="55"/>
      <c r="E607" s="55"/>
      <c r="F607" s="55"/>
      <c r="G607" s="55"/>
      <c r="H607" s="55"/>
      <c r="I607" s="57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</row>
    <row r="608" spans="1:43" ht="14.25" customHeight="1">
      <c r="A608" s="55"/>
      <c r="B608" s="55"/>
      <c r="C608" s="56"/>
      <c r="D608" s="55"/>
      <c r="E608" s="55"/>
      <c r="F608" s="55"/>
      <c r="G608" s="55"/>
      <c r="H608" s="55"/>
      <c r="I608" s="57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</row>
    <row r="609" spans="1:43" ht="14.25" customHeight="1">
      <c r="A609" s="55"/>
      <c r="B609" s="55"/>
      <c r="C609" s="56"/>
      <c r="D609" s="55"/>
      <c r="E609" s="55"/>
      <c r="F609" s="55"/>
      <c r="G609" s="55"/>
      <c r="H609" s="55"/>
      <c r="I609" s="57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</row>
  </sheetData>
  <autoFilter ref="A1:Q10" xr:uid="{00000000-0009-0000-0000-000000000000}"/>
  <hyperlinks>
    <hyperlink ref="AI2" r:id="rId1" xr:uid="{00000000-0004-0000-0000-000000000000}"/>
    <hyperlink ref="AI3" r:id="rId2" xr:uid="{00000000-0004-0000-0000-000001000000}"/>
    <hyperlink ref="AI4" r:id="rId3" xr:uid="{00000000-0004-0000-0000-000002000000}"/>
    <hyperlink ref="AI5" r:id="rId4" xr:uid="{00000000-0004-0000-0000-000003000000}"/>
    <hyperlink ref="AI6" r:id="rId5" xr:uid="{00000000-0004-0000-0000-000004000000}"/>
    <hyperlink ref="AI7" r:id="rId6" xr:uid="{00000000-0004-0000-0000-000005000000}"/>
    <hyperlink ref="AI8" r:id="rId7" xr:uid="{00000000-0004-0000-0000-000006000000}"/>
    <hyperlink ref="AI9" r:id="rId8" xr:uid="{00000000-0004-0000-0000-000007000000}"/>
    <hyperlink ref="AI10" r:id="rId9" xr:uid="{00000000-0004-0000-0000-00000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9"/>
  <sheetViews>
    <sheetView workbookViewId="0">
      <pane ySplit="1" topLeftCell="A213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8" customWidth="1"/>
    <col min="2" max="2" width="33.6640625" customWidth="1"/>
    <col min="3" max="10" width="8.6640625" customWidth="1"/>
    <col min="11" max="11" width="24.6640625" customWidth="1"/>
    <col min="12" max="26" width="8.6640625" customWidth="1"/>
  </cols>
  <sheetData>
    <row r="1" spans="1:11" ht="14.25" customHeight="1">
      <c r="A1" s="58" t="s">
        <v>27</v>
      </c>
      <c r="B1" s="59"/>
      <c r="C1" s="60">
        <v>2017</v>
      </c>
      <c r="D1" s="61">
        <v>2018</v>
      </c>
      <c r="E1" s="61">
        <v>2019</v>
      </c>
      <c r="F1" s="61">
        <v>2020</v>
      </c>
      <c r="G1" s="61">
        <v>2021</v>
      </c>
      <c r="H1" s="61">
        <v>2022</v>
      </c>
      <c r="I1" s="61">
        <v>2023</v>
      </c>
      <c r="J1" s="61">
        <v>2024</v>
      </c>
      <c r="K1" s="62" t="s">
        <v>28</v>
      </c>
    </row>
    <row r="2" spans="1:11" ht="14.25" customHeight="1">
      <c r="A2" s="63">
        <v>24.001000000000001</v>
      </c>
      <c r="B2" s="64" t="s">
        <v>29</v>
      </c>
      <c r="C2" s="65" t="s">
        <v>30</v>
      </c>
      <c r="D2" s="65" t="s">
        <v>30</v>
      </c>
      <c r="E2" s="65" t="s">
        <v>30</v>
      </c>
      <c r="F2" s="65" t="s">
        <v>30</v>
      </c>
      <c r="G2" s="65" t="s">
        <v>30</v>
      </c>
      <c r="H2" s="65" t="s">
        <v>30</v>
      </c>
      <c r="I2" s="66" t="s">
        <v>30</v>
      </c>
      <c r="J2" s="65" t="s">
        <v>31</v>
      </c>
      <c r="K2" s="67" t="s">
        <v>32</v>
      </c>
    </row>
    <row r="3" spans="1:11" ht="14.25" customHeight="1">
      <c r="A3" s="68">
        <v>24.001999999999999</v>
      </c>
      <c r="B3" s="69" t="s">
        <v>33</v>
      </c>
      <c r="C3" s="65" t="s">
        <v>31</v>
      </c>
      <c r="D3" s="65" t="s">
        <v>31</v>
      </c>
      <c r="E3" s="65" t="s">
        <v>30</v>
      </c>
      <c r="F3" s="65" t="s">
        <v>31</v>
      </c>
      <c r="G3" s="65" t="s">
        <v>31</v>
      </c>
      <c r="H3" s="65" t="s">
        <v>31</v>
      </c>
      <c r="I3" s="66" t="s">
        <v>31</v>
      </c>
      <c r="J3" s="65" t="s">
        <v>31</v>
      </c>
      <c r="K3" s="70" t="s">
        <v>34</v>
      </c>
    </row>
    <row r="4" spans="1:11" ht="14.25" customHeight="1">
      <c r="A4" s="63">
        <v>24.003</v>
      </c>
      <c r="B4" s="64" t="s">
        <v>35</v>
      </c>
      <c r="C4" s="65" t="s">
        <v>31</v>
      </c>
      <c r="D4" s="65" t="s">
        <v>31</v>
      </c>
      <c r="E4" s="65" t="s">
        <v>31</v>
      </c>
      <c r="F4" s="65" t="s">
        <v>30</v>
      </c>
      <c r="G4" s="65" t="s">
        <v>30</v>
      </c>
      <c r="H4" s="65" t="s">
        <v>30</v>
      </c>
      <c r="I4" s="66" t="s">
        <v>30</v>
      </c>
      <c r="J4" s="65" t="s">
        <v>31</v>
      </c>
      <c r="K4" s="71"/>
    </row>
    <row r="5" spans="1:11" ht="14.25" customHeight="1">
      <c r="A5" s="63">
        <v>24.004000000000001</v>
      </c>
      <c r="B5" s="69" t="s">
        <v>36</v>
      </c>
      <c r="C5" s="65" t="s">
        <v>30</v>
      </c>
      <c r="D5" s="65" t="s">
        <v>30</v>
      </c>
      <c r="E5" s="65" t="s">
        <v>31</v>
      </c>
      <c r="F5" s="65" t="s">
        <v>30</v>
      </c>
      <c r="G5" s="65" t="s">
        <v>30</v>
      </c>
      <c r="H5" s="65" t="s">
        <v>30</v>
      </c>
      <c r="I5" s="66" t="s">
        <v>30</v>
      </c>
      <c r="J5" s="65" t="s">
        <v>31</v>
      </c>
      <c r="K5" s="67" t="s">
        <v>37</v>
      </c>
    </row>
    <row r="6" spans="1:11" ht="14.25" customHeight="1">
      <c r="A6" s="68">
        <v>24.004999999999999</v>
      </c>
      <c r="B6" s="64" t="s">
        <v>38</v>
      </c>
      <c r="C6" s="65" t="s">
        <v>30</v>
      </c>
      <c r="D6" s="65" t="s">
        <v>31</v>
      </c>
      <c r="E6" s="65" t="s">
        <v>31</v>
      </c>
      <c r="F6" s="65" t="s">
        <v>30</v>
      </c>
      <c r="G6" s="65" t="s">
        <v>31</v>
      </c>
      <c r="H6" s="65" t="s">
        <v>30</v>
      </c>
      <c r="I6" s="66" t="s">
        <v>30</v>
      </c>
      <c r="J6" s="65" t="s">
        <v>31</v>
      </c>
      <c r="K6" s="71"/>
    </row>
    <row r="7" spans="1:11" ht="14.25" customHeight="1">
      <c r="A7" s="63">
        <v>24.006</v>
      </c>
      <c r="B7" s="64" t="s">
        <v>39</v>
      </c>
      <c r="C7" s="65" t="s">
        <v>31</v>
      </c>
      <c r="D7" s="65" t="s">
        <v>31</v>
      </c>
      <c r="E7" s="65" t="s">
        <v>30</v>
      </c>
      <c r="F7" s="65" t="s">
        <v>30</v>
      </c>
      <c r="G7" s="65" t="s">
        <v>30</v>
      </c>
      <c r="H7" s="65" t="s">
        <v>31</v>
      </c>
      <c r="I7" s="65" t="s">
        <v>30</v>
      </c>
      <c r="J7" s="65" t="s">
        <v>31</v>
      </c>
      <c r="K7" s="71"/>
    </row>
    <row r="8" spans="1:11" ht="14.25" customHeight="1">
      <c r="A8" s="63">
        <v>24.007000000000001</v>
      </c>
      <c r="B8" s="64" t="s">
        <v>40</v>
      </c>
      <c r="C8" s="65" t="s">
        <v>31</v>
      </c>
      <c r="D8" s="65" t="s">
        <v>31</v>
      </c>
      <c r="E8" s="65" t="s">
        <v>30</v>
      </c>
      <c r="F8" s="65" t="s">
        <v>30</v>
      </c>
      <c r="G8" s="65" t="s">
        <v>30</v>
      </c>
      <c r="H8" s="65" t="s">
        <v>30</v>
      </c>
      <c r="I8" s="65" t="s">
        <v>31</v>
      </c>
      <c r="J8" s="65" t="s">
        <v>31</v>
      </c>
      <c r="K8" s="71"/>
    </row>
    <row r="9" spans="1:11" ht="14.25" customHeight="1">
      <c r="A9" s="68">
        <v>24.007999999999999</v>
      </c>
      <c r="B9" s="64" t="s">
        <v>41</v>
      </c>
      <c r="C9" s="65" t="s">
        <v>30</v>
      </c>
      <c r="D9" s="65" t="s">
        <v>30</v>
      </c>
      <c r="E9" s="65" t="s">
        <v>30</v>
      </c>
      <c r="F9" s="65" t="s">
        <v>30</v>
      </c>
      <c r="G9" s="65" t="s">
        <v>30</v>
      </c>
      <c r="H9" s="65" t="s">
        <v>30</v>
      </c>
      <c r="I9" s="65" t="s">
        <v>30</v>
      </c>
      <c r="J9" s="65" t="s">
        <v>31</v>
      </c>
      <c r="K9" s="71"/>
    </row>
    <row r="10" spans="1:11" ht="14.25" customHeight="1">
      <c r="A10" s="63">
        <v>24.009</v>
      </c>
      <c r="B10" s="64" t="s">
        <v>42</v>
      </c>
      <c r="C10" s="65" t="s">
        <v>30</v>
      </c>
      <c r="D10" s="65" t="s">
        <v>30</v>
      </c>
      <c r="E10" s="65" t="s">
        <v>30</v>
      </c>
      <c r="F10" s="65" t="s">
        <v>30</v>
      </c>
      <c r="G10" s="65" t="s">
        <v>30</v>
      </c>
      <c r="H10" s="65" t="s">
        <v>30</v>
      </c>
      <c r="I10" s="65" t="s">
        <v>31</v>
      </c>
      <c r="J10" s="65" t="s">
        <v>31</v>
      </c>
      <c r="K10" s="67"/>
    </row>
    <row r="11" spans="1:11" ht="14.25" customHeight="1">
      <c r="A11" s="63">
        <v>24.01</v>
      </c>
      <c r="B11" s="69" t="s">
        <v>43</v>
      </c>
      <c r="C11" s="65" t="s">
        <v>31</v>
      </c>
      <c r="D11" s="65" t="s">
        <v>31</v>
      </c>
      <c r="E11" s="65" t="s">
        <v>30</v>
      </c>
      <c r="F11" s="65" t="s">
        <v>30</v>
      </c>
      <c r="G11" s="65" t="s">
        <v>30</v>
      </c>
      <c r="H11" s="65" t="s">
        <v>30</v>
      </c>
      <c r="I11" s="65" t="s">
        <v>30</v>
      </c>
      <c r="J11" s="65" t="s">
        <v>31</v>
      </c>
      <c r="K11" s="70"/>
    </row>
    <row r="12" spans="1:11" ht="14.25" customHeight="1">
      <c r="A12" s="68">
        <v>24.010999999999999</v>
      </c>
      <c r="B12" s="69" t="s">
        <v>44</v>
      </c>
      <c r="C12" s="65" t="s">
        <v>30</v>
      </c>
      <c r="D12" s="65" t="s">
        <v>30</v>
      </c>
      <c r="E12" s="65" t="s">
        <v>30</v>
      </c>
      <c r="F12" s="65" t="s">
        <v>30</v>
      </c>
      <c r="G12" s="65" t="s">
        <v>30</v>
      </c>
      <c r="H12" s="65" t="s">
        <v>30</v>
      </c>
      <c r="I12" s="65" t="s">
        <v>30</v>
      </c>
      <c r="J12" s="65" t="s">
        <v>31</v>
      </c>
      <c r="K12" s="71"/>
    </row>
    <row r="13" spans="1:11" ht="14.25" customHeight="1">
      <c r="A13" s="63">
        <v>24.012</v>
      </c>
      <c r="B13" s="69" t="s">
        <v>45</v>
      </c>
      <c r="C13" s="65" t="s">
        <v>30</v>
      </c>
      <c r="D13" s="65" t="s">
        <v>30</v>
      </c>
      <c r="E13" s="65" t="s">
        <v>30</v>
      </c>
      <c r="F13" s="65" t="s">
        <v>30</v>
      </c>
      <c r="G13" s="65" t="s">
        <v>30</v>
      </c>
      <c r="H13" s="65" t="s">
        <v>30</v>
      </c>
      <c r="I13" s="65" t="s">
        <v>30</v>
      </c>
      <c r="J13" s="65" t="s">
        <v>31</v>
      </c>
      <c r="K13" s="67"/>
    </row>
    <row r="14" spans="1:11" ht="14.25" customHeight="1">
      <c r="A14" s="63">
        <v>24.013000000000002</v>
      </c>
      <c r="B14" s="64" t="s">
        <v>46</v>
      </c>
      <c r="C14" s="65" t="s">
        <v>31</v>
      </c>
      <c r="D14" s="65" t="s">
        <v>30</v>
      </c>
      <c r="E14" s="65" t="s">
        <v>30</v>
      </c>
      <c r="F14" s="65" t="s">
        <v>30</v>
      </c>
      <c r="G14" s="65" t="s">
        <v>30</v>
      </c>
      <c r="H14" s="65" t="s">
        <v>30</v>
      </c>
      <c r="I14" s="65" t="s">
        <v>30</v>
      </c>
      <c r="J14" s="65" t="s">
        <v>31</v>
      </c>
      <c r="K14" s="71"/>
    </row>
    <row r="15" spans="1:11" ht="14.25" customHeight="1">
      <c r="A15" s="68">
        <v>24.013999999999999</v>
      </c>
      <c r="B15" s="64" t="s">
        <v>47</v>
      </c>
      <c r="C15" s="65" t="s">
        <v>31</v>
      </c>
      <c r="D15" s="65" t="s">
        <v>31</v>
      </c>
      <c r="E15" s="65" t="s">
        <v>30</v>
      </c>
      <c r="F15" s="65" t="s">
        <v>30</v>
      </c>
      <c r="G15" s="65" t="s">
        <v>30</v>
      </c>
      <c r="H15" s="65" t="s">
        <v>30</v>
      </c>
      <c r="I15" s="65" t="s">
        <v>31</v>
      </c>
      <c r="J15" s="65" t="s">
        <v>31</v>
      </c>
      <c r="K15" s="71"/>
    </row>
    <row r="16" spans="1:11" ht="14.25" customHeight="1">
      <c r="A16" s="63">
        <v>24.015000000000001</v>
      </c>
      <c r="B16" s="64" t="s">
        <v>48</v>
      </c>
      <c r="C16" s="65" t="s">
        <v>30</v>
      </c>
      <c r="D16" s="65" t="s">
        <v>30</v>
      </c>
      <c r="E16" s="65" t="s">
        <v>30</v>
      </c>
      <c r="F16" s="65" t="s">
        <v>30</v>
      </c>
      <c r="G16" s="65" t="s">
        <v>31</v>
      </c>
      <c r="H16" s="65" t="s">
        <v>31</v>
      </c>
      <c r="I16" s="65" t="s">
        <v>30</v>
      </c>
      <c r="J16" s="65" t="s">
        <v>31</v>
      </c>
      <c r="K16" s="71"/>
    </row>
    <row r="17" spans="1:11" ht="14.25" customHeight="1">
      <c r="A17" s="63">
        <v>24.015999999999998</v>
      </c>
      <c r="B17" s="64" t="s">
        <v>49</v>
      </c>
      <c r="C17" s="65" t="s">
        <v>31</v>
      </c>
      <c r="D17" s="65" t="s">
        <v>31</v>
      </c>
      <c r="E17" s="65" t="s">
        <v>30</v>
      </c>
      <c r="F17" s="65" t="s">
        <v>30</v>
      </c>
      <c r="G17" s="65" t="s">
        <v>30</v>
      </c>
      <c r="H17" s="65" t="s">
        <v>30</v>
      </c>
      <c r="I17" s="65" t="s">
        <v>30</v>
      </c>
      <c r="J17" s="65" t="s">
        <v>31</v>
      </c>
      <c r="K17" s="71"/>
    </row>
    <row r="18" spans="1:11" ht="14.25" customHeight="1">
      <c r="A18" s="68">
        <v>24.016999999999999</v>
      </c>
      <c r="B18" s="64" t="s">
        <v>50</v>
      </c>
      <c r="C18" s="65" t="s">
        <v>30</v>
      </c>
      <c r="D18" s="65" t="s">
        <v>31</v>
      </c>
      <c r="E18" s="65" t="s">
        <v>30</v>
      </c>
      <c r="F18" s="65" t="s">
        <v>30</v>
      </c>
      <c r="G18" s="65" t="s">
        <v>30</v>
      </c>
      <c r="H18" s="65" t="s">
        <v>30</v>
      </c>
      <c r="I18" s="65" t="s">
        <v>30</v>
      </c>
      <c r="J18" s="65" t="s">
        <v>31</v>
      </c>
      <c r="K18" s="71"/>
    </row>
    <row r="19" spans="1:11" ht="14.25" customHeight="1">
      <c r="A19" s="63">
        <v>24.018000000000001</v>
      </c>
      <c r="B19" s="69" t="s">
        <v>51</v>
      </c>
      <c r="C19" s="65" t="s">
        <v>30</v>
      </c>
      <c r="D19" s="65" t="s">
        <v>30</v>
      </c>
      <c r="E19" s="65" t="s">
        <v>30</v>
      </c>
      <c r="F19" s="65" t="s">
        <v>30</v>
      </c>
      <c r="G19" s="65" t="s">
        <v>30</v>
      </c>
      <c r="H19" s="65" t="s">
        <v>31</v>
      </c>
      <c r="I19" s="65" t="s">
        <v>30</v>
      </c>
      <c r="J19" s="65" t="s">
        <v>31</v>
      </c>
      <c r="K19" s="67"/>
    </row>
    <row r="20" spans="1:11" ht="14.25" customHeight="1">
      <c r="A20" s="63">
        <v>24.018999999999998</v>
      </c>
      <c r="B20" s="64" t="s">
        <v>52</v>
      </c>
      <c r="C20" s="65" t="s">
        <v>30</v>
      </c>
      <c r="D20" s="65" t="s">
        <v>30</v>
      </c>
      <c r="E20" s="65" t="s">
        <v>30</v>
      </c>
      <c r="F20" s="65" t="s">
        <v>31</v>
      </c>
      <c r="G20" s="65" t="s">
        <v>31</v>
      </c>
      <c r="H20" s="65" t="s">
        <v>31</v>
      </c>
      <c r="I20" s="65" t="s">
        <v>31</v>
      </c>
      <c r="J20" s="65" t="s">
        <v>31</v>
      </c>
      <c r="K20" s="71"/>
    </row>
    <row r="21" spans="1:11" ht="14.25" customHeight="1">
      <c r="A21" s="68">
        <v>24.02</v>
      </c>
      <c r="B21" s="64" t="s">
        <v>53</v>
      </c>
      <c r="C21" s="65" t="s">
        <v>31</v>
      </c>
      <c r="D21" s="65" t="s">
        <v>31</v>
      </c>
      <c r="E21" s="65" t="s">
        <v>30</v>
      </c>
      <c r="F21" s="65" t="s">
        <v>30</v>
      </c>
      <c r="G21" s="65" t="s">
        <v>30</v>
      </c>
      <c r="H21" s="65" t="s">
        <v>30</v>
      </c>
      <c r="I21" s="65" t="s">
        <v>30</v>
      </c>
      <c r="J21" s="65" t="s">
        <v>31</v>
      </c>
      <c r="K21" s="71"/>
    </row>
    <row r="22" spans="1:11" ht="14.25" customHeight="1">
      <c r="A22" s="63">
        <v>24.021000000000001</v>
      </c>
      <c r="B22" s="64" t="s">
        <v>54</v>
      </c>
      <c r="C22" s="65" t="s">
        <v>30</v>
      </c>
      <c r="D22" s="65" t="s">
        <v>30</v>
      </c>
      <c r="E22" s="65" t="s">
        <v>30</v>
      </c>
      <c r="F22" s="65" t="s">
        <v>30</v>
      </c>
      <c r="G22" s="65" t="s">
        <v>30</v>
      </c>
      <c r="H22" s="65" t="s">
        <v>30</v>
      </c>
      <c r="I22" s="65" t="s">
        <v>30</v>
      </c>
      <c r="J22" s="65" t="s">
        <v>31</v>
      </c>
      <c r="K22" s="71"/>
    </row>
    <row r="23" spans="1:11" ht="14.25" customHeight="1">
      <c r="A23" s="63">
        <v>24.021999999999998</v>
      </c>
      <c r="B23" s="64" t="s">
        <v>55</v>
      </c>
      <c r="C23" s="65" t="s">
        <v>30</v>
      </c>
      <c r="D23" s="65" t="s">
        <v>30</v>
      </c>
      <c r="E23" s="65" t="s">
        <v>31</v>
      </c>
      <c r="F23" s="65" t="s">
        <v>31</v>
      </c>
      <c r="G23" s="65" t="s">
        <v>31</v>
      </c>
      <c r="H23" s="65" t="s">
        <v>31</v>
      </c>
      <c r="I23" s="65" t="s">
        <v>31</v>
      </c>
      <c r="J23" s="65" t="s">
        <v>31</v>
      </c>
      <c r="K23" s="71"/>
    </row>
    <row r="24" spans="1:11" ht="14.25" customHeight="1">
      <c r="A24" s="68">
        <v>24.023</v>
      </c>
      <c r="B24" s="64" t="s">
        <v>56</v>
      </c>
      <c r="C24" s="65" t="s">
        <v>30</v>
      </c>
      <c r="D24" s="65" t="s">
        <v>30</v>
      </c>
      <c r="E24" s="65" t="s">
        <v>30</v>
      </c>
      <c r="F24" s="65" t="s">
        <v>30</v>
      </c>
      <c r="G24" s="65" t="s">
        <v>30</v>
      </c>
      <c r="H24" s="65" t="s">
        <v>30</v>
      </c>
      <c r="I24" s="65" t="s">
        <v>30</v>
      </c>
      <c r="J24" s="65" t="s">
        <v>31</v>
      </c>
      <c r="K24" s="67"/>
    </row>
    <row r="25" spans="1:11" ht="14.25" customHeight="1">
      <c r="A25" s="63">
        <v>24.024000000000001</v>
      </c>
      <c r="B25" s="64" t="s">
        <v>57</v>
      </c>
      <c r="C25" s="65" t="s">
        <v>30</v>
      </c>
      <c r="D25" s="65" t="s">
        <v>31</v>
      </c>
      <c r="E25" s="65" t="s">
        <v>30</v>
      </c>
      <c r="F25" s="65" t="s">
        <v>30</v>
      </c>
      <c r="G25" s="65" t="s">
        <v>30</v>
      </c>
      <c r="H25" s="65" t="s">
        <v>31</v>
      </c>
      <c r="I25" s="65" t="s">
        <v>31</v>
      </c>
      <c r="J25" s="65" t="s">
        <v>31</v>
      </c>
      <c r="K25" s="70" t="s">
        <v>58</v>
      </c>
    </row>
    <row r="26" spans="1:11" ht="14.25" customHeight="1">
      <c r="A26" s="63">
        <v>24.024999999999999</v>
      </c>
      <c r="B26" s="64" t="s">
        <v>59</v>
      </c>
      <c r="C26" s="65" t="s">
        <v>30</v>
      </c>
      <c r="D26" s="65" t="s">
        <v>30</v>
      </c>
      <c r="E26" s="65" t="s">
        <v>30</v>
      </c>
      <c r="F26" s="65" t="s">
        <v>30</v>
      </c>
      <c r="G26" s="65" t="s">
        <v>30</v>
      </c>
      <c r="H26" s="65" t="s">
        <v>30</v>
      </c>
      <c r="I26" s="65" t="s">
        <v>31</v>
      </c>
      <c r="J26" s="65" t="s">
        <v>31</v>
      </c>
      <c r="K26" s="71"/>
    </row>
    <row r="27" spans="1:11" ht="14.25" customHeight="1">
      <c r="A27" s="68">
        <v>24.026</v>
      </c>
      <c r="B27" s="69" t="s">
        <v>60</v>
      </c>
      <c r="C27" s="65" t="s">
        <v>31</v>
      </c>
      <c r="D27" s="65" t="s">
        <v>31</v>
      </c>
      <c r="E27" s="65" t="s">
        <v>30</v>
      </c>
      <c r="F27" s="65" t="s">
        <v>30</v>
      </c>
      <c r="G27" s="65" t="s">
        <v>30</v>
      </c>
      <c r="H27" s="65" t="s">
        <v>30</v>
      </c>
      <c r="I27" s="65" t="s">
        <v>31</v>
      </c>
      <c r="J27" s="65" t="s">
        <v>31</v>
      </c>
      <c r="K27" s="67"/>
    </row>
    <row r="28" spans="1:11" ht="14.25" customHeight="1">
      <c r="A28" s="63">
        <v>24.027000000000001</v>
      </c>
      <c r="B28" s="64" t="s">
        <v>61</v>
      </c>
      <c r="C28" s="65" t="s">
        <v>30</v>
      </c>
      <c r="D28" s="65" t="s">
        <v>30</v>
      </c>
      <c r="E28" s="65" t="s">
        <v>30</v>
      </c>
      <c r="F28" s="65" t="s">
        <v>30</v>
      </c>
      <c r="G28" s="65" t="s">
        <v>30</v>
      </c>
      <c r="H28" s="65" t="s">
        <v>30</v>
      </c>
      <c r="I28" s="65" t="s">
        <v>30</v>
      </c>
      <c r="J28" s="65" t="s">
        <v>31</v>
      </c>
      <c r="K28" s="71"/>
    </row>
    <row r="29" spans="1:11" ht="14.25" customHeight="1">
      <c r="A29" s="63">
        <v>24.027999999999999</v>
      </c>
      <c r="B29" s="64" t="s">
        <v>62</v>
      </c>
      <c r="C29" s="65" t="s">
        <v>30</v>
      </c>
      <c r="D29" s="65" t="s">
        <v>30</v>
      </c>
      <c r="E29" s="65" t="s">
        <v>30</v>
      </c>
      <c r="F29" s="65" t="s">
        <v>30</v>
      </c>
      <c r="G29" s="65" t="s">
        <v>30</v>
      </c>
      <c r="H29" s="65" t="s">
        <v>30</v>
      </c>
      <c r="I29" s="65" t="s">
        <v>31</v>
      </c>
      <c r="J29" s="65" t="s">
        <v>31</v>
      </c>
      <c r="K29" s="71"/>
    </row>
    <row r="30" spans="1:11" ht="14.25" customHeight="1">
      <c r="A30" s="68">
        <v>24.029</v>
      </c>
      <c r="B30" s="64" t="s">
        <v>63</v>
      </c>
      <c r="C30" s="65" t="s">
        <v>30</v>
      </c>
      <c r="D30" s="65" t="s">
        <v>30</v>
      </c>
      <c r="E30" s="65" t="s">
        <v>30</v>
      </c>
      <c r="F30" s="65" t="s">
        <v>30</v>
      </c>
      <c r="G30" s="65" t="s">
        <v>30</v>
      </c>
      <c r="H30" s="65" t="s">
        <v>30</v>
      </c>
      <c r="I30" s="65" t="s">
        <v>30</v>
      </c>
      <c r="J30" s="65" t="s">
        <v>31</v>
      </c>
      <c r="K30" s="71"/>
    </row>
    <row r="31" spans="1:11" ht="14.25" customHeight="1">
      <c r="A31" s="63">
        <v>24.03</v>
      </c>
      <c r="B31" s="69" t="s">
        <v>64</v>
      </c>
      <c r="C31" s="65" t="s">
        <v>65</v>
      </c>
      <c r="D31" s="65" t="s">
        <v>65</v>
      </c>
      <c r="E31" s="65" t="s">
        <v>65</v>
      </c>
      <c r="F31" s="65" t="s">
        <v>66</v>
      </c>
      <c r="G31" s="65" t="s">
        <v>65</v>
      </c>
      <c r="H31" s="65" t="s">
        <v>65</v>
      </c>
      <c r="I31" s="65" t="s">
        <v>67</v>
      </c>
      <c r="J31" s="65" t="s">
        <v>31</v>
      </c>
      <c r="K31" s="71"/>
    </row>
    <row r="32" spans="1:11" ht="14.25" customHeight="1">
      <c r="A32" s="63">
        <v>24.030999999999999</v>
      </c>
      <c r="B32" s="64" t="s">
        <v>68</v>
      </c>
      <c r="C32" s="72"/>
      <c r="D32" s="72"/>
      <c r="E32" s="72"/>
      <c r="F32" s="72"/>
      <c r="G32" s="72"/>
      <c r="H32" s="72"/>
      <c r="I32" s="72"/>
      <c r="J32" s="72"/>
      <c r="K32" s="67" t="s">
        <v>69</v>
      </c>
    </row>
    <row r="33" spans="1:11" ht="14.25" customHeight="1">
      <c r="A33" s="68">
        <v>24.032</v>
      </c>
      <c r="B33" s="69" t="s">
        <v>70</v>
      </c>
      <c r="C33" s="65" t="s">
        <v>30</v>
      </c>
      <c r="D33" s="65" t="s">
        <v>30</v>
      </c>
      <c r="E33" s="65" t="s">
        <v>30</v>
      </c>
      <c r="F33" s="65" t="s">
        <v>30</v>
      </c>
      <c r="G33" s="65" t="s">
        <v>30</v>
      </c>
      <c r="H33" s="65" t="s">
        <v>30</v>
      </c>
      <c r="I33" s="65" t="s">
        <v>31</v>
      </c>
      <c r="J33" s="65" t="s">
        <v>31</v>
      </c>
      <c r="K33" s="70"/>
    </row>
    <row r="34" spans="1:11" ht="14.25" customHeight="1">
      <c r="A34" s="63">
        <v>24.033000000000001</v>
      </c>
      <c r="B34" s="64" t="s">
        <v>71</v>
      </c>
      <c r="C34" s="65" t="s">
        <v>30</v>
      </c>
      <c r="D34" s="65" t="s">
        <v>30</v>
      </c>
      <c r="E34" s="65" t="s">
        <v>30</v>
      </c>
      <c r="F34" s="65" t="s">
        <v>30</v>
      </c>
      <c r="G34" s="65" t="s">
        <v>30</v>
      </c>
      <c r="H34" s="65" t="s">
        <v>30</v>
      </c>
      <c r="I34" s="65" t="s">
        <v>31</v>
      </c>
      <c r="J34" s="65" t="s">
        <v>31</v>
      </c>
      <c r="K34" s="71"/>
    </row>
    <row r="35" spans="1:11" ht="14.25" customHeight="1">
      <c r="A35" s="63">
        <v>24.033999999999999</v>
      </c>
      <c r="B35" s="69" t="s">
        <v>72</v>
      </c>
      <c r="C35" s="65" t="s">
        <v>31</v>
      </c>
      <c r="D35" s="65" t="s">
        <v>31</v>
      </c>
      <c r="E35" s="65" t="s">
        <v>30</v>
      </c>
      <c r="F35" s="65" t="s">
        <v>30</v>
      </c>
      <c r="G35" s="65" t="s">
        <v>30</v>
      </c>
      <c r="H35" s="65" t="s">
        <v>30</v>
      </c>
      <c r="I35" s="65" t="s">
        <v>30</v>
      </c>
      <c r="J35" s="65" t="s">
        <v>31</v>
      </c>
      <c r="K35" s="67"/>
    </row>
    <row r="36" spans="1:11" ht="14.25" customHeight="1">
      <c r="A36" s="68">
        <v>24.035</v>
      </c>
      <c r="B36" s="64" t="s">
        <v>73</v>
      </c>
      <c r="C36" s="65" t="s">
        <v>30</v>
      </c>
      <c r="D36" s="65" t="s">
        <v>30</v>
      </c>
      <c r="E36" s="65" t="s">
        <v>30</v>
      </c>
      <c r="F36" s="65" t="s">
        <v>30</v>
      </c>
      <c r="G36" s="65" t="s">
        <v>31</v>
      </c>
      <c r="H36" s="65" t="s">
        <v>31</v>
      </c>
      <c r="I36" s="65" t="s">
        <v>31</v>
      </c>
      <c r="J36" s="65" t="s">
        <v>31</v>
      </c>
      <c r="K36" s="71" t="s">
        <v>74</v>
      </c>
    </row>
    <row r="37" spans="1:11" ht="14.25" customHeight="1">
      <c r="A37" s="63">
        <v>24.036000000000001</v>
      </c>
      <c r="B37" s="64" t="s">
        <v>75</v>
      </c>
      <c r="C37" s="65" t="s">
        <v>31</v>
      </c>
      <c r="D37" s="65" t="s">
        <v>31</v>
      </c>
      <c r="E37" s="65" t="s">
        <v>30</v>
      </c>
      <c r="F37" s="65" t="s">
        <v>30</v>
      </c>
      <c r="G37" s="65" t="s">
        <v>30</v>
      </c>
      <c r="H37" s="65" t="s">
        <v>30</v>
      </c>
      <c r="I37" s="65" t="s">
        <v>31</v>
      </c>
      <c r="J37" s="65" t="s">
        <v>31</v>
      </c>
      <c r="K37" s="71"/>
    </row>
    <row r="38" spans="1:11" ht="14.25" customHeight="1">
      <c r="A38" s="63">
        <v>24.036999999999999</v>
      </c>
      <c r="B38" s="64" t="s">
        <v>76</v>
      </c>
      <c r="C38" s="65" t="s">
        <v>30</v>
      </c>
      <c r="D38" s="65" t="s">
        <v>30</v>
      </c>
      <c r="E38" s="65" t="s">
        <v>30</v>
      </c>
      <c r="F38" s="65" t="s">
        <v>30</v>
      </c>
      <c r="G38" s="65" t="s">
        <v>30</v>
      </c>
      <c r="H38" s="65" t="s">
        <v>30</v>
      </c>
      <c r="I38" s="65" t="s">
        <v>30</v>
      </c>
      <c r="J38" s="65" t="s">
        <v>31</v>
      </c>
      <c r="K38" s="71"/>
    </row>
    <row r="39" spans="1:11" ht="14.25" customHeight="1">
      <c r="A39" s="68">
        <v>24.038</v>
      </c>
      <c r="B39" s="64" t="s">
        <v>77</v>
      </c>
      <c r="C39" s="65" t="s">
        <v>30</v>
      </c>
      <c r="D39" s="65" t="s">
        <v>30</v>
      </c>
      <c r="E39" s="65" t="s">
        <v>30</v>
      </c>
      <c r="F39" s="65" t="s">
        <v>30</v>
      </c>
      <c r="G39" s="65" t="s">
        <v>30</v>
      </c>
      <c r="H39" s="65" t="s">
        <v>30</v>
      </c>
      <c r="I39" s="65" t="s">
        <v>31</v>
      </c>
      <c r="J39" s="65" t="s">
        <v>31</v>
      </c>
      <c r="K39" s="71"/>
    </row>
    <row r="40" spans="1:11" ht="14.25" customHeight="1">
      <c r="A40" s="63">
        <v>24.039000000000001</v>
      </c>
      <c r="B40" s="64" t="s">
        <v>78</v>
      </c>
      <c r="C40" s="65" t="s">
        <v>30</v>
      </c>
      <c r="D40" s="65" t="s">
        <v>30</v>
      </c>
      <c r="E40" s="65" t="s">
        <v>30</v>
      </c>
      <c r="F40" s="65" t="s">
        <v>30</v>
      </c>
      <c r="G40" s="65" t="s">
        <v>30</v>
      </c>
      <c r="H40" s="65" t="s">
        <v>30</v>
      </c>
      <c r="I40" s="65" t="s">
        <v>31</v>
      </c>
      <c r="J40" s="65" t="s">
        <v>31</v>
      </c>
      <c r="K40" s="67"/>
    </row>
    <row r="41" spans="1:11" ht="14.25" customHeight="1">
      <c r="A41" s="63">
        <v>24.04</v>
      </c>
      <c r="B41" s="69" t="s">
        <v>79</v>
      </c>
      <c r="C41" s="65" t="s">
        <v>30</v>
      </c>
      <c r="D41" s="65" t="s">
        <v>30</v>
      </c>
      <c r="E41" s="65" t="s">
        <v>30</v>
      </c>
      <c r="F41" s="65" t="s">
        <v>30</v>
      </c>
      <c r="G41" s="65" t="s">
        <v>30</v>
      </c>
      <c r="H41" s="65" t="s">
        <v>30</v>
      </c>
      <c r="I41" s="65" t="s">
        <v>31</v>
      </c>
      <c r="J41" s="65" t="s">
        <v>31</v>
      </c>
      <c r="K41" s="70" t="s">
        <v>80</v>
      </c>
    </row>
    <row r="42" spans="1:11" ht="14.25" customHeight="1">
      <c r="A42" s="68">
        <v>24.041</v>
      </c>
      <c r="B42" s="64" t="s">
        <v>81</v>
      </c>
      <c r="C42" s="65" t="s">
        <v>30</v>
      </c>
      <c r="D42" s="65" t="s">
        <v>30</v>
      </c>
      <c r="E42" s="65" t="s">
        <v>30</v>
      </c>
      <c r="F42" s="65" t="s">
        <v>31</v>
      </c>
      <c r="G42" s="65" t="s">
        <v>30</v>
      </c>
      <c r="H42" s="65" t="s">
        <v>30</v>
      </c>
      <c r="I42" s="65" t="s">
        <v>31</v>
      </c>
      <c r="J42" s="65" t="s">
        <v>31</v>
      </c>
      <c r="K42" s="71"/>
    </row>
    <row r="43" spans="1:11" ht="14.25" customHeight="1">
      <c r="A43" s="63">
        <v>24.042000000000002</v>
      </c>
      <c r="B43" s="69" t="s">
        <v>82</v>
      </c>
      <c r="C43" s="65" t="s">
        <v>31</v>
      </c>
      <c r="D43" s="65" t="s">
        <v>31</v>
      </c>
      <c r="E43" s="65" t="s">
        <v>30</v>
      </c>
      <c r="F43" s="65" t="s">
        <v>31</v>
      </c>
      <c r="G43" s="65" t="s">
        <v>31</v>
      </c>
      <c r="H43" s="65" t="s">
        <v>30</v>
      </c>
      <c r="I43" s="65" t="s">
        <v>31</v>
      </c>
      <c r="J43" s="65" t="s">
        <v>31</v>
      </c>
      <c r="K43" s="67"/>
    </row>
    <row r="44" spans="1:11" ht="14.25" customHeight="1">
      <c r="A44" s="63">
        <v>24.042999999999999</v>
      </c>
      <c r="B44" s="64" t="s">
        <v>83</v>
      </c>
      <c r="C44" s="65" t="s">
        <v>30</v>
      </c>
      <c r="D44" s="65" t="s">
        <v>31</v>
      </c>
      <c r="E44" s="65" t="s">
        <v>30</v>
      </c>
      <c r="F44" s="65" t="s">
        <v>30</v>
      </c>
      <c r="G44" s="65" t="s">
        <v>30</v>
      </c>
      <c r="H44" s="65" t="s">
        <v>30</v>
      </c>
      <c r="I44" s="65" t="s">
        <v>30</v>
      </c>
      <c r="J44" s="65" t="s">
        <v>31</v>
      </c>
      <c r="K44" s="71"/>
    </row>
    <row r="45" spans="1:11" ht="14.25" customHeight="1">
      <c r="A45" s="68">
        <v>24.044</v>
      </c>
      <c r="B45" s="64" t="s">
        <v>84</v>
      </c>
      <c r="C45" s="65" t="s">
        <v>30</v>
      </c>
      <c r="D45" s="65" t="s">
        <v>30</v>
      </c>
      <c r="E45" s="65" t="s">
        <v>30</v>
      </c>
      <c r="F45" s="65" t="s">
        <v>30</v>
      </c>
      <c r="G45" s="65" t="s">
        <v>30</v>
      </c>
      <c r="H45" s="65" t="s">
        <v>30</v>
      </c>
      <c r="I45" s="65" t="s">
        <v>31</v>
      </c>
      <c r="J45" s="65" t="s">
        <v>31</v>
      </c>
      <c r="K45" s="71"/>
    </row>
    <row r="46" spans="1:11" ht="14.25" customHeight="1">
      <c r="A46" s="63">
        <v>24.045000000000002</v>
      </c>
      <c r="B46" s="64" t="s">
        <v>85</v>
      </c>
      <c r="C46" s="65" t="s">
        <v>30</v>
      </c>
      <c r="D46" s="65" t="s">
        <v>30</v>
      </c>
      <c r="E46" s="65" t="s">
        <v>30</v>
      </c>
      <c r="F46" s="65" t="s">
        <v>30</v>
      </c>
      <c r="G46" s="65" t="s">
        <v>30</v>
      </c>
      <c r="H46" s="65" t="s">
        <v>30</v>
      </c>
      <c r="I46" s="65" t="s">
        <v>31</v>
      </c>
      <c r="J46" s="65" t="s">
        <v>31</v>
      </c>
      <c r="K46" s="71"/>
    </row>
    <row r="47" spans="1:11" ht="14.25" customHeight="1">
      <c r="A47" s="63">
        <v>24.045999999999999</v>
      </c>
      <c r="B47" s="64" t="s">
        <v>86</v>
      </c>
      <c r="C47" s="65" t="s">
        <v>31</v>
      </c>
      <c r="D47" s="65" t="s">
        <v>31</v>
      </c>
      <c r="E47" s="65" t="s">
        <v>30</v>
      </c>
      <c r="F47" s="65" t="s">
        <v>30</v>
      </c>
      <c r="G47" s="65" t="s">
        <v>30</v>
      </c>
      <c r="H47" s="65" t="s">
        <v>30</v>
      </c>
      <c r="I47" s="65" t="s">
        <v>30</v>
      </c>
      <c r="J47" s="65" t="s">
        <v>31</v>
      </c>
      <c r="K47" s="71"/>
    </row>
    <row r="48" spans="1:11" ht="14.25" customHeight="1">
      <c r="A48" s="68">
        <v>24.047000000000001</v>
      </c>
      <c r="B48" s="64" t="s">
        <v>87</v>
      </c>
      <c r="C48" s="65" t="s">
        <v>31</v>
      </c>
      <c r="D48" s="65" t="s">
        <v>31</v>
      </c>
      <c r="E48" s="65" t="s">
        <v>31</v>
      </c>
      <c r="F48" s="65" t="s">
        <v>30</v>
      </c>
      <c r="G48" s="65" t="s">
        <v>30</v>
      </c>
      <c r="H48" s="65" t="s">
        <v>31</v>
      </c>
      <c r="I48" s="65" t="s">
        <v>31</v>
      </c>
      <c r="J48" s="65" t="s">
        <v>31</v>
      </c>
      <c r="K48" s="71"/>
    </row>
    <row r="49" spans="1:11" ht="14.25" customHeight="1">
      <c r="A49" s="63">
        <v>24.047999999999998</v>
      </c>
      <c r="B49" s="69" t="s">
        <v>88</v>
      </c>
      <c r="C49" s="65" t="s">
        <v>30</v>
      </c>
      <c r="D49" s="65" t="s">
        <v>30</v>
      </c>
      <c r="E49" s="65" t="s">
        <v>31</v>
      </c>
      <c r="F49" s="65" t="s">
        <v>30</v>
      </c>
      <c r="G49" s="65" t="s">
        <v>30</v>
      </c>
      <c r="H49" s="65" t="s">
        <v>30</v>
      </c>
      <c r="I49" s="65" t="s">
        <v>30</v>
      </c>
      <c r="J49" s="65" t="s">
        <v>31</v>
      </c>
      <c r="K49" s="67"/>
    </row>
    <row r="50" spans="1:11" ht="14.25" customHeight="1">
      <c r="A50" s="63">
        <v>24.048999999999999</v>
      </c>
      <c r="B50" s="64" t="s">
        <v>89</v>
      </c>
      <c r="C50" s="65" t="s">
        <v>31</v>
      </c>
      <c r="D50" s="65" t="s">
        <v>31</v>
      </c>
      <c r="E50" s="65" t="s">
        <v>30</v>
      </c>
      <c r="F50" s="65" t="s">
        <v>30</v>
      </c>
      <c r="G50" s="65" t="s">
        <v>30</v>
      </c>
      <c r="H50" s="65" t="s">
        <v>30</v>
      </c>
      <c r="I50" s="65" t="s">
        <v>30</v>
      </c>
      <c r="J50" s="65" t="s">
        <v>31</v>
      </c>
      <c r="K50" s="71"/>
    </row>
    <row r="51" spans="1:11" ht="14.25" customHeight="1">
      <c r="A51" s="68">
        <v>24.05</v>
      </c>
      <c r="B51" s="64" t="s">
        <v>90</v>
      </c>
      <c r="C51" s="65" t="s">
        <v>30</v>
      </c>
      <c r="D51" s="65" t="s">
        <v>30</v>
      </c>
      <c r="E51" s="65" t="s">
        <v>30</v>
      </c>
      <c r="F51" s="65" t="s">
        <v>30</v>
      </c>
      <c r="G51" s="65" t="s">
        <v>30</v>
      </c>
      <c r="H51" s="65" t="s">
        <v>30</v>
      </c>
      <c r="I51" s="65" t="s">
        <v>31</v>
      </c>
      <c r="J51" s="65" t="s">
        <v>31</v>
      </c>
      <c r="K51" s="71"/>
    </row>
    <row r="52" spans="1:11" ht="14.25" customHeight="1">
      <c r="A52" s="63">
        <v>24.050999999999998</v>
      </c>
      <c r="B52" s="64" t="s">
        <v>91</v>
      </c>
      <c r="C52" s="65" t="s">
        <v>30</v>
      </c>
      <c r="D52" s="65" t="s">
        <v>30</v>
      </c>
      <c r="E52" s="65" t="s">
        <v>30</v>
      </c>
      <c r="F52" s="65" t="s">
        <v>30</v>
      </c>
      <c r="G52" s="65" t="s">
        <v>30</v>
      </c>
      <c r="H52" s="65" t="s">
        <v>30</v>
      </c>
      <c r="I52" s="65" t="s">
        <v>31</v>
      </c>
      <c r="J52" s="65" t="s">
        <v>31</v>
      </c>
      <c r="K52" s="71"/>
    </row>
    <row r="53" spans="1:11" ht="14.25" customHeight="1">
      <c r="A53" s="63">
        <v>24.052</v>
      </c>
      <c r="B53" s="64" t="s">
        <v>92</v>
      </c>
      <c r="C53" s="65" t="s">
        <v>31</v>
      </c>
      <c r="D53" s="65" t="s">
        <v>31</v>
      </c>
      <c r="E53" s="65" t="s">
        <v>30</v>
      </c>
      <c r="F53" s="65" t="s">
        <v>30</v>
      </c>
      <c r="G53" s="65" t="s">
        <v>30</v>
      </c>
      <c r="H53" s="65" t="s">
        <v>30</v>
      </c>
      <c r="I53" s="65" t="s">
        <v>31</v>
      </c>
      <c r="J53" s="65" t="s">
        <v>31</v>
      </c>
      <c r="K53" s="71"/>
    </row>
    <row r="54" spans="1:11" ht="14.25" customHeight="1">
      <c r="A54" s="68">
        <v>24.053000000000001</v>
      </c>
      <c r="B54" s="64" t="s">
        <v>93</v>
      </c>
      <c r="C54" s="65" t="s">
        <v>30</v>
      </c>
      <c r="D54" s="65" t="s">
        <v>30</v>
      </c>
      <c r="E54" s="65" t="s">
        <v>30</v>
      </c>
      <c r="F54" s="65" t="s">
        <v>30</v>
      </c>
      <c r="G54" s="65" t="s">
        <v>30</v>
      </c>
      <c r="H54" s="65" t="s">
        <v>30</v>
      </c>
      <c r="I54" s="65" t="s">
        <v>30</v>
      </c>
      <c r="J54" s="65" t="s">
        <v>31</v>
      </c>
      <c r="K54" s="67" t="s">
        <v>94</v>
      </c>
    </row>
    <row r="55" spans="1:11" ht="14.25" customHeight="1">
      <c r="A55" s="63">
        <v>24.053999999999998</v>
      </c>
      <c r="B55" s="69" t="s">
        <v>95</v>
      </c>
      <c r="C55" s="65" t="s">
        <v>30</v>
      </c>
      <c r="D55" s="65" t="s">
        <v>30</v>
      </c>
      <c r="E55" s="65" t="s">
        <v>30</v>
      </c>
      <c r="F55" s="65" t="s">
        <v>30</v>
      </c>
      <c r="G55" s="65" t="s">
        <v>30</v>
      </c>
      <c r="H55" s="65" t="s">
        <v>30</v>
      </c>
      <c r="I55" s="65" t="s">
        <v>30</v>
      </c>
      <c r="J55" s="65" t="s">
        <v>31</v>
      </c>
      <c r="K55" s="70"/>
    </row>
    <row r="56" spans="1:11" ht="14.25" customHeight="1">
      <c r="A56" s="63">
        <v>24.055</v>
      </c>
      <c r="B56" s="64" t="s">
        <v>96</v>
      </c>
      <c r="C56" s="65" t="s">
        <v>30</v>
      </c>
      <c r="D56" s="65" t="s">
        <v>30</v>
      </c>
      <c r="E56" s="65" t="s">
        <v>30</v>
      </c>
      <c r="F56" s="65" t="s">
        <v>30</v>
      </c>
      <c r="G56" s="65" t="s">
        <v>30</v>
      </c>
      <c r="H56" s="65" t="s">
        <v>30</v>
      </c>
      <c r="I56" s="65" t="s">
        <v>31</v>
      </c>
      <c r="J56" s="65" t="s">
        <v>31</v>
      </c>
      <c r="K56" s="71"/>
    </row>
    <row r="57" spans="1:11" ht="14.25" customHeight="1">
      <c r="A57" s="68">
        <v>24.056000000000001</v>
      </c>
      <c r="B57" s="69" t="s">
        <v>97</v>
      </c>
      <c r="C57" s="65" t="s">
        <v>31</v>
      </c>
      <c r="D57" s="65" t="s">
        <v>30</v>
      </c>
      <c r="E57" s="65" t="s">
        <v>31</v>
      </c>
      <c r="F57" s="65" t="s">
        <v>31</v>
      </c>
      <c r="G57" s="65" t="s">
        <v>31</v>
      </c>
      <c r="H57" s="65" t="s">
        <v>30</v>
      </c>
      <c r="I57" s="65" t="s">
        <v>31</v>
      </c>
      <c r="J57" s="65" t="s">
        <v>31</v>
      </c>
      <c r="K57" s="67"/>
    </row>
    <row r="58" spans="1:11" ht="14.25" customHeight="1">
      <c r="A58" s="63">
        <v>24.056999999999999</v>
      </c>
      <c r="B58" s="64" t="s">
        <v>98</v>
      </c>
      <c r="C58" s="65" t="s">
        <v>30</v>
      </c>
      <c r="D58" s="65" t="s">
        <v>30</v>
      </c>
      <c r="E58" s="65" t="s">
        <v>30</v>
      </c>
      <c r="F58" s="65" t="s">
        <v>30</v>
      </c>
      <c r="G58" s="65" t="s">
        <v>30</v>
      </c>
      <c r="H58" s="65" t="s">
        <v>30</v>
      </c>
      <c r="I58" s="65" t="s">
        <v>30</v>
      </c>
      <c r="J58" s="65" t="s">
        <v>31</v>
      </c>
      <c r="K58" s="71"/>
    </row>
    <row r="59" spans="1:11" ht="14.25" customHeight="1">
      <c r="A59" s="63">
        <v>24.058</v>
      </c>
      <c r="B59" s="64" t="s">
        <v>99</v>
      </c>
      <c r="C59" s="65" t="s">
        <v>30</v>
      </c>
      <c r="D59" s="65" t="s">
        <v>30</v>
      </c>
      <c r="E59" s="65" t="s">
        <v>30</v>
      </c>
      <c r="F59" s="65" t="s">
        <v>30</v>
      </c>
      <c r="G59" s="65" t="s">
        <v>30</v>
      </c>
      <c r="H59" s="65" t="s">
        <v>31</v>
      </c>
      <c r="I59" s="65" t="s">
        <v>30</v>
      </c>
      <c r="J59" s="65" t="s">
        <v>31</v>
      </c>
      <c r="K59" s="67" t="s">
        <v>100</v>
      </c>
    </row>
    <row r="60" spans="1:11" ht="14.25" customHeight="1">
      <c r="A60" s="68">
        <v>24.059000000000001</v>
      </c>
      <c r="B60" s="64" t="s">
        <v>101</v>
      </c>
      <c r="C60" s="65" t="s">
        <v>30</v>
      </c>
      <c r="D60" s="65" t="s">
        <v>30</v>
      </c>
      <c r="E60" s="65" t="s">
        <v>30</v>
      </c>
      <c r="F60" s="65" t="s">
        <v>30</v>
      </c>
      <c r="G60" s="65" t="s">
        <v>30</v>
      </c>
      <c r="H60" s="65" t="s">
        <v>30</v>
      </c>
      <c r="I60" s="65" t="s">
        <v>31</v>
      </c>
      <c r="J60" s="65" t="s">
        <v>31</v>
      </c>
      <c r="K60" s="71"/>
    </row>
    <row r="61" spans="1:11" ht="14.25" customHeight="1">
      <c r="A61" s="63">
        <v>24.06</v>
      </c>
      <c r="B61" s="64" t="s">
        <v>102</v>
      </c>
      <c r="C61" s="65" t="s">
        <v>30</v>
      </c>
      <c r="D61" s="65" t="s">
        <v>30</v>
      </c>
      <c r="E61" s="65" t="s">
        <v>30</v>
      </c>
      <c r="F61" s="65" t="s">
        <v>31</v>
      </c>
      <c r="G61" s="65" t="s">
        <v>31</v>
      </c>
      <c r="H61" s="65" t="s">
        <v>31</v>
      </c>
      <c r="I61" s="65" t="s">
        <v>31</v>
      </c>
      <c r="J61" s="65" t="s">
        <v>31</v>
      </c>
      <c r="K61" s="71"/>
    </row>
    <row r="62" spans="1:11" ht="14.25" customHeight="1">
      <c r="A62" s="63">
        <v>24.061</v>
      </c>
      <c r="B62" s="64" t="s">
        <v>103</v>
      </c>
      <c r="C62" s="65" t="s">
        <v>31</v>
      </c>
      <c r="D62" s="65" t="s">
        <v>31</v>
      </c>
      <c r="E62" s="65" t="s">
        <v>30</v>
      </c>
      <c r="F62" s="65" t="s">
        <v>30</v>
      </c>
      <c r="G62" s="65" t="s">
        <v>30</v>
      </c>
      <c r="H62" s="65" t="s">
        <v>30</v>
      </c>
      <c r="I62" s="65" t="s">
        <v>31</v>
      </c>
      <c r="J62" s="65" t="s">
        <v>31</v>
      </c>
      <c r="K62" s="67"/>
    </row>
    <row r="63" spans="1:11" ht="14.25" customHeight="1">
      <c r="A63" s="68">
        <v>24.062000000000001</v>
      </c>
      <c r="B63" s="69" t="s">
        <v>104</v>
      </c>
      <c r="C63" s="65" t="s">
        <v>31</v>
      </c>
      <c r="D63" s="65" t="s">
        <v>30</v>
      </c>
      <c r="E63" s="65" t="s">
        <v>30</v>
      </c>
      <c r="F63" s="65" t="s">
        <v>31</v>
      </c>
      <c r="G63" s="65" t="s">
        <v>30</v>
      </c>
      <c r="H63" s="65" t="s">
        <v>31</v>
      </c>
      <c r="I63" s="65" t="s">
        <v>30</v>
      </c>
      <c r="J63" s="65" t="s">
        <v>31</v>
      </c>
      <c r="K63" s="70" t="s">
        <v>105</v>
      </c>
    </row>
    <row r="64" spans="1:11" ht="14.25" customHeight="1">
      <c r="A64" s="63">
        <v>24.062999999999999</v>
      </c>
      <c r="B64" s="69" t="s">
        <v>106</v>
      </c>
      <c r="C64" s="65" t="s">
        <v>31</v>
      </c>
      <c r="D64" s="65" t="s">
        <v>31</v>
      </c>
      <c r="E64" s="65" t="s">
        <v>30</v>
      </c>
      <c r="F64" s="65" t="s">
        <v>30</v>
      </c>
      <c r="G64" s="65" t="s">
        <v>30</v>
      </c>
      <c r="H64" s="65" t="s">
        <v>30</v>
      </c>
      <c r="I64" s="65" t="s">
        <v>31</v>
      </c>
      <c r="J64" s="65" t="s">
        <v>31</v>
      </c>
      <c r="K64" s="71"/>
    </row>
    <row r="65" spans="1:11" ht="14.25" customHeight="1">
      <c r="A65" s="63">
        <v>24.064</v>
      </c>
      <c r="B65" s="69" t="s">
        <v>107</v>
      </c>
      <c r="C65" s="65" t="s">
        <v>31</v>
      </c>
      <c r="D65" s="65" t="s">
        <v>31</v>
      </c>
      <c r="E65" s="65" t="s">
        <v>30</v>
      </c>
      <c r="F65" s="65" t="s">
        <v>30</v>
      </c>
      <c r="G65" s="65" t="s">
        <v>30</v>
      </c>
      <c r="H65" s="65" t="s">
        <v>31</v>
      </c>
      <c r="I65" s="65" t="s">
        <v>31</v>
      </c>
      <c r="J65" s="65" t="s">
        <v>31</v>
      </c>
      <c r="K65" s="67"/>
    </row>
    <row r="66" spans="1:11" ht="14.25" customHeight="1">
      <c r="A66" s="68">
        <v>24.065000000000001</v>
      </c>
      <c r="B66" s="64" t="s">
        <v>108</v>
      </c>
      <c r="C66" s="65" t="s">
        <v>30</v>
      </c>
      <c r="D66" s="65" t="s">
        <v>30</v>
      </c>
      <c r="E66" s="65" t="s">
        <v>30</v>
      </c>
      <c r="F66" s="65" t="s">
        <v>30</v>
      </c>
      <c r="G66" s="65" t="s">
        <v>30</v>
      </c>
      <c r="H66" s="65" t="s">
        <v>30</v>
      </c>
      <c r="I66" s="65" t="s">
        <v>31</v>
      </c>
      <c r="J66" s="65" t="s">
        <v>31</v>
      </c>
      <c r="K66" s="71"/>
    </row>
    <row r="67" spans="1:11" ht="14.25" customHeight="1">
      <c r="A67" s="63">
        <v>24.065999999999999</v>
      </c>
      <c r="B67" s="64" t="s">
        <v>109</v>
      </c>
      <c r="C67" s="65" t="s">
        <v>30</v>
      </c>
      <c r="D67" s="65" t="s">
        <v>30</v>
      </c>
      <c r="E67" s="65" t="s">
        <v>30</v>
      </c>
      <c r="F67" s="65" t="s">
        <v>30</v>
      </c>
      <c r="G67" s="65" t="s">
        <v>30</v>
      </c>
      <c r="H67" s="65" t="s">
        <v>30</v>
      </c>
      <c r="I67" s="65" t="s">
        <v>31</v>
      </c>
      <c r="J67" s="65" t="s">
        <v>31</v>
      </c>
      <c r="K67" s="71"/>
    </row>
    <row r="68" spans="1:11" ht="14.25" customHeight="1">
      <c r="A68" s="63">
        <v>24.067</v>
      </c>
      <c r="B68" s="69" t="s">
        <v>110</v>
      </c>
      <c r="C68" s="65" t="s">
        <v>111</v>
      </c>
      <c r="D68" s="65" t="s">
        <v>111</v>
      </c>
      <c r="E68" s="65" t="s">
        <v>66</v>
      </c>
      <c r="F68" s="65" t="s">
        <v>66</v>
      </c>
      <c r="G68" s="65" t="s">
        <v>66</v>
      </c>
      <c r="H68" s="65" t="s">
        <v>66</v>
      </c>
      <c r="I68" s="65" t="s">
        <v>66</v>
      </c>
      <c r="J68" s="65" t="s">
        <v>31</v>
      </c>
      <c r="K68" s="71"/>
    </row>
    <row r="69" spans="1:11" ht="14.25" customHeight="1">
      <c r="A69" s="68">
        <v>24.068000000000001</v>
      </c>
      <c r="B69" s="64" t="s">
        <v>112</v>
      </c>
      <c r="C69" s="65" t="s">
        <v>30</v>
      </c>
      <c r="D69" s="65" t="s">
        <v>30</v>
      </c>
      <c r="E69" s="65" t="s">
        <v>30</v>
      </c>
      <c r="F69" s="65" t="s">
        <v>30</v>
      </c>
      <c r="G69" s="65" t="s">
        <v>30</v>
      </c>
      <c r="H69" s="65" t="s">
        <v>30</v>
      </c>
      <c r="I69" s="65" t="s">
        <v>31</v>
      </c>
      <c r="J69" s="65" t="s">
        <v>31</v>
      </c>
      <c r="K69" s="71"/>
    </row>
    <row r="70" spans="1:11" ht="14.25" customHeight="1">
      <c r="A70" s="63">
        <v>24.068999999999999</v>
      </c>
      <c r="B70" s="64" t="s">
        <v>113</v>
      </c>
      <c r="C70" s="72"/>
      <c r="D70" s="72"/>
      <c r="E70" s="72"/>
      <c r="F70" s="72"/>
      <c r="G70" s="72"/>
      <c r="H70" s="72"/>
      <c r="I70" s="72"/>
      <c r="J70" s="72"/>
      <c r="K70" s="67"/>
    </row>
    <row r="71" spans="1:11" ht="14.25" customHeight="1">
      <c r="A71" s="63">
        <v>24.07</v>
      </c>
      <c r="B71" s="64" t="s">
        <v>114</v>
      </c>
      <c r="C71" s="65" t="s">
        <v>30</v>
      </c>
      <c r="D71" s="65" t="s">
        <v>31</v>
      </c>
      <c r="E71" s="65" t="s">
        <v>30</v>
      </c>
      <c r="F71" s="65" t="s">
        <v>30</v>
      </c>
      <c r="G71" s="65" t="s">
        <v>30</v>
      </c>
      <c r="H71" s="65" t="s">
        <v>30</v>
      </c>
      <c r="I71" s="65" t="s">
        <v>31</v>
      </c>
      <c r="J71" s="65" t="s">
        <v>31</v>
      </c>
      <c r="K71" s="70"/>
    </row>
    <row r="72" spans="1:11" ht="14.25" customHeight="1">
      <c r="A72" s="68">
        <v>24.071000000000002</v>
      </c>
      <c r="B72" s="64" t="s">
        <v>115</v>
      </c>
      <c r="C72" s="65" t="s">
        <v>30</v>
      </c>
      <c r="D72" s="65" t="s">
        <v>30</v>
      </c>
      <c r="E72" s="65" t="s">
        <v>30</v>
      </c>
      <c r="F72" s="65" t="s">
        <v>30</v>
      </c>
      <c r="G72" s="65" t="s">
        <v>30</v>
      </c>
      <c r="H72" s="65" t="s">
        <v>30</v>
      </c>
      <c r="I72" s="65" t="s">
        <v>31</v>
      </c>
      <c r="J72" s="65" t="s">
        <v>31</v>
      </c>
      <c r="K72" s="71"/>
    </row>
    <row r="73" spans="1:11" ht="14.25" customHeight="1">
      <c r="A73" s="63">
        <v>24.071999999999999</v>
      </c>
      <c r="B73" s="69" t="s">
        <v>116</v>
      </c>
      <c r="C73" s="65" t="s">
        <v>30</v>
      </c>
      <c r="D73" s="65" t="s">
        <v>30</v>
      </c>
      <c r="E73" s="65" t="s">
        <v>30</v>
      </c>
      <c r="F73" s="65" t="s">
        <v>30</v>
      </c>
      <c r="G73" s="65" t="s">
        <v>30</v>
      </c>
      <c r="H73" s="65" t="s">
        <v>30</v>
      </c>
      <c r="I73" s="65" t="s">
        <v>31</v>
      </c>
      <c r="J73" s="65" t="s">
        <v>31</v>
      </c>
      <c r="K73" s="67"/>
    </row>
    <row r="74" spans="1:11" ht="14.25" customHeight="1">
      <c r="A74" s="63">
        <v>24.073</v>
      </c>
      <c r="B74" s="64" t="s">
        <v>117</v>
      </c>
      <c r="C74" s="72"/>
      <c r="D74" s="72"/>
      <c r="E74" s="72"/>
      <c r="F74" s="72"/>
      <c r="G74" s="72"/>
      <c r="H74" s="72"/>
      <c r="I74" s="72"/>
      <c r="J74" s="72"/>
      <c r="K74" s="67" t="s">
        <v>118</v>
      </c>
    </row>
    <row r="75" spans="1:11" ht="14.25" customHeight="1">
      <c r="A75" s="68">
        <v>24.074000000000002</v>
      </c>
      <c r="B75" s="64" t="s">
        <v>119</v>
      </c>
      <c r="C75" s="65" t="s">
        <v>30</v>
      </c>
      <c r="D75" s="65" t="s">
        <v>30</v>
      </c>
      <c r="E75" s="65" t="s">
        <v>30</v>
      </c>
      <c r="F75" s="65" t="s">
        <v>30</v>
      </c>
      <c r="G75" s="65" t="s">
        <v>30</v>
      </c>
      <c r="H75" s="65" t="s">
        <v>30</v>
      </c>
      <c r="I75" s="65" t="s">
        <v>30</v>
      </c>
      <c r="J75" s="65" t="s">
        <v>31</v>
      </c>
      <c r="K75" s="71"/>
    </row>
    <row r="76" spans="1:11" ht="14.25" customHeight="1">
      <c r="A76" s="63">
        <v>24.074999999999999</v>
      </c>
      <c r="B76" s="64" t="s">
        <v>120</v>
      </c>
      <c r="C76" s="65" t="s">
        <v>30</v>
      </c>
      <c r="D76" s="65" t="s">
        <v>30</v>
      </c>
      <c r="E76" s="65" t="s">
        <v>30</v>
      </c>
      <c r="F76" s="65" t="s">
        <v>30</v>
      </c>
      <c r="G76" s="65" t="s">
        <v>30</v>
      </c>
      <c r="H76" s="65" t="s">
        <v>30</v>
      </c>
      <c r="I76" s="65" t="s">
        <v>31</v>
      </c>
      <c r="J76" s="65" t="s">
        <v>31</v>
      </c>
      <c r="K76" s="71"/>
    </row>
    <row r="77" spans="1:11" ht="14.25" customHeight="1">
      <c r="A77" s="63">
        <v>24.076000000000001</v>
      </c>
      <c r="B77" s="64" t="s">
        <v>121</v>
      </c>
      <c r="C77" s="65" t="s">
        <v>30</v>
      </c>
      <c r="D77" s="65" t="s">
        <v>30</v>
      </c>
      <c r="E77" s="65" t="s">
        <v>30</v>
      </c>
      <c r="F77" s="65" t="s">
        <v>30</v>
      </c>
      <c r="G77" s="65" t="s">
        <v>30</v>
      </c>
      <c r="H77" s="65" t="s">
        <v>30</v>
      </c>
      <c r="I77" s="65" t="s">
        <v>30</v>
      </c>
      <c r="J77" s="65" t="s">
        <v>31</v>
      </c>
      <c r="K77" s="67" t="s">
        <v>122</v>
      </c>
    </row>
    <row r="78" spans="1:11" ht="14.25" customHeight="1">
      <c r="A78" s="68">
        <v>24.077000000000002</v>
      </c>
      <c r="B78" s="64" t="s">
        <v>123</v>
      </c>
      <c r="C78" s="65" t="s">
        <v>30</v>
      </c>
      <c r="D78" s="65" t="s">
        <v>30</v>
      </c>
      <c r="E78" s="65" t="s">
        <v>30</v>
      </c>
      <c r="F78" s="65" t="s">
        <v>30</v>
      </c>
      <c r="G78" s="65" t="s">
        <v>30</v>
      </c>
      <c r="H78" s="65" t="s">
        <v>30</v>
      </c>
      <c r="I78" s="65" t="s">
        <v>30</v>
      </c>
      <c r="J78" s="65" t="s">
        <v>31</v>
      </c>
      <c r="K78" s="71"/>
    </row>
    <row r="79" spans="1:11" ht="14.25" customHeight="1">
      <c r="A79" s="63">
        <v>24.077999999999999</v>
      </c>
      <c r="B79" s="69" t="s">
        <v>124</v>
      </c>
      <c r="C79" s="65" t="s">
        <v>30</v>
      </c>
      <c r="D79" s="65" t="s">
        <v>30</v>
      </c>
      <c r="E79" s="65" t="s">
        <v>31</v>
      </c>
      <c r="F79" s="65" t="s">
        <v>30</v>
      </c>
      <c r="G79" s="65" t="s">
        <v>30</v>
      </c>
      <c r="H79" s="65" t="s">
        <v>31</v>
      </c>
      <c r="I79" s="65" t="s">
        <v>30</v>
      </c>
      <c r="J79" s="65" t="s">
        <v>31</v>
      </c>
      <c r="K79" s="67"/>
    </row>
    <row r="80" spans="1:11" ht="14.25" customHeight="1">
      <c r="A80" s="63">
        <v>24.079000000000001</v>
      </c>
      <c r="B80" s="64" t="s">
        <v>125</v>
      </c>
      <c r="C80" s="65" t="s">
        <v>30</v>
      </c>
      <c r="D80" s="65" t="s">
        <v>30</v>
      </c>
      <c r="E80" s="65" t="s">
        <v>31</v>
      </c>
      <c r="F80" s="65" t="s">
        <v>30</v>
      </c>
      <c r="G80" s="65" t="s">
        <v>30</v>
      </c>
      <c r="H80" s="65" t="s">
        <v>30</v>
      </c>
      <c r="I80" s="65" t="s">
        <v>31</v>
      </c>
      <c r="J80" s="65" t="s">
        <v>31</v>
      </c>
      <c r="K80" s="71"/>
    </row>
    <row r="81" spans="1:11" ht="14.25" customHeight="1">
      <c r="A81" s="68">
        <v>24.08</v>
      </c>
      <c r="B81" s="64" t="s">
        <v>126</v>
      </c>
      <c r="C81" s="65" t="s">
        <v>30</v>
      </c>
      <c r="D81" s="65" t="s">
        <v>30</v>
      </c>
      <c r="E81" s="65" t="s">
        <v>30</v>
      </c>
      <c r="F81" s="65" t="s">
        <v>30</v>
      </c>
      <c r="G81" s="65" t="s">
        <v>30</v>
      </c>
      <c r="H81" s="65" t="s">
        <v>30</v>
      </c>
      <c r="I81" s="65" t="s">
        <v>31</v>
      </c>
      <c r="J81" s="65" t="s">
        <v>31</v>
      </c>
      <c r="K81" s="71"/>
    </row>
    <row r="82" spans="1:11" ht="14.25" customHeight="1">
      <c r="A82" s="63">
        <v>24.081</v>
      </c>
      <c r="B82" s="64" t="s">
        <v>127</v>
      </c>
      <c r="C82" s="65" t="s">
        <v>30</v>
      </c>
      <c r="D82" s="65" t="s">
        <v>30</v>
      </c>
      <c r="E82" s="65" t="s">
        <v>31</v>
      </c>
      <c r="F82" s="65" t="s">
        <v>30</v>
      </c>
      <c r="G82" s="65" t="s">
        <v>30</v>
      </c>
      <c r="H82" s="65" t="s">
        <v>30</v>
      </c>
      <c r="I82" s="65" t="s">
        <v>31</v>
      </c>
      <c r="J82" s="65" t="s">
        <v>31</v>
      </c>
      <c r="K82" s="67" t="s">
        <v>128</v>
      </c>
    </row>
    <row r="83" spans="1:11" ht="14.25" customHeight="1">
      <c r="A83" s="63">
        <v>24.082000000000001</v>
      </c>
      <c r="B83" s="64" t="s">
        <v>129</v>
      </c>
      <c r="C83" s="65" t="s">
        <v>31</v>
      </c>
      <c r="D83" s="65" t="s">
        <v>31</v>
      </c>
      <c r="E83" s="65" t="s">
        <v>31</v>
      </c>
      <c r="F83" s="65" t="s">
        <v>30</v>
      </c>
      <c r="G83" s="65" t="s">
        <v>30</v>
      </c>
      <c r="H83" s="65" t="s">
        <v>30</v>
      </c>
      <c r="I83" s="65" t="s">
        <v>30</v>
      </c>
      <c r="J83" s="65" t="s">
        <v>31</v>
      </c>
      <c r="K83" s="71"/>
    </row>
    <row r="84" spans="1:11" ht="14.25" customHeight="1">
      <c r="A84" s="68">
        <v>24.082999999999998</v>
      </c>
      <c r="B84" s="64" t="s">
        <v>130</v>
      </c>
      <c r="C84" s="65" t="s">
        <v>31</v>
      </c>
      <c r="D84" s="65" t="s">
        <v>31</v>
      </c>
      <c r="E84" s="65" t="s">
        <v>30</v>
      </c>
      <c r="F84" s="65" t="s">
        <v>30</v>
      </c>
      <c r="G84" s="65" t="s">
        <v>30</v>
      </c>
      <c r="H84" s="65" t="s">
        <v>30</v>
      </c>
      <c r="I84" s="65" t="s">
        <v>31</v>
      </c>
      <c r="J84" s="65" t="s">
        <v>31</v>
      </c>
      <c r="K84" s="67"/>
    </row>
    <row r="85" spans="1:11" ht="14.25" customHeight="1">
      <c r="A85" s="63">
        <v>24.084</v>
      </c>
      <c r="B85" s="69" t="s">
        <v>131</v>
      </c>
      <c r="C85" s="65" t="s">
        <v>30</v>
      </c>
      <c r="D85" s="65" t="s">
        <v>30</v>
      </c>
      <c r="E85" s="65" t="s">
        <v>30</v>
      </c>
      <c r="F85" s="65" t="s">
        <v>30</v>
      </c>
      <c r="G85" s="65" t="s">
        <v>30</v>
      </c>
      <c r="H85" s="65" t="s">
        <v>30</v>
      </c>
      <c r="I85" s="65" t="s">
        <v>31</v>
      </c>
      <c r="J85" s="65" t="s">
        <v>31</v>
      </c>
      <c r="K85" s="70" t="s">
        <v>132</v>
      </c>
    </row>
    <row r="86" spans="1:11" ht="14.25" customHeight="1">
      <c r="A86" s="63">
        <v>24.085000000000001</v>
      </c>
      <c r="B86" s="64" t="s">
        <v>133</v>
      </c>
      <c r="C86" s="65" t="s">
        <v>30</v>
      </c>
      <c r="D86" s="65" t="s">
        <v>30</v>
      </c>
      <c r="E86" s="65" t="s">
        <v>30</v>
      </c>
      <c r="F86" s="65" t="s">
        <v>30</v>
      </c>
      <c r="G86" s="65" t="s">
        <v>30</v>
      </c>
      <c r="H86" s="65" t="s">
        <v>30</v>
      </c>
      <c r="I86" s="65" t="s">
        <v>30</v>
      </c>
      <c r="J86" s="65" t="s">
        <v>31</v>
      </c>
      <c r="K86" s="71"/>
    </row>
    <row r="87" spans="1:11" ht="14.25" customHeight="1">
      <c r="A87" s="68">
        <v>24.085999999999999</v>
      </c>
      <c r="B87" s="69" t="s">
        <v>134</v>
      </c>
      <c r="C87" s="65" t="s">
        <v>30</v>
      </c>
      <c r="D87" s="65" t="s">
        <v>30</v>
      </c>
      <c r="E87" s="65" t="s">
        <v>30</v>
      </c>
      <c r="F87" s="65" t="s">
        <v>30</v>
      </c>
      <c r="G87" s="65" t="s">
        <v>30</v>
      </c>
      <c r="H87" s="65" t="s">
        <v>30</v>
      </c>
      <c r="I87" s="65" t="s">
        <v>31</v>
      </c>
      <c r="J87" s="65" t="s">
        <v>31</v>
      </c>
      <c r="K87" s="67"/>
    </row>
    <row r="88" spans="1:11" ht="14.25" customHeight="1">
      <c r="A88" s="63">
        <v>24.087</v>
      </c>
      <c r="B88" s="69" t="s">
        <v>135</v>
      </c>
      <c r="C88" s="65" t="s">
        <v>31</v>
      </c>
      <c r="D88" s="65" t="s">
        <v>31</v>
      </c>
      <c r="E88" s="65" t="s">
        <v>30</v>
      </c>
      <c r="F88" s="65" t="s">
        <v>31</v>
      </c>
      <c r="G88" s="65" t="s">
        <v>30</v>
      </c>
      <c r="H88" s="65" t="s">
        <v>30</v>
      </c>
      <c r="I88" s="65" t="s">
        <v>30</v>
      </c>
      <c r="J88" s="65" t="s">
        <v>31</v>
      </c>
      <c r="K88" s="71"/>
    </row>
    <row r="89" spans="1:11" ht="14.25" customHeight="1">
      <c r="A89" s="63">
        <v>24.088000000000001</v>
      </c>
      <c r="B89" s="64" t="s">
        <v>136</v>
      </c>
      <c r="C89" s="65" t="s">
        <v>31</v>
      </c>
      <c r="D89" s="65" t="s">
        <v>31</v>
      </c>
      <c r="E89" s="65" t="s">
        <v>30</v>
      </c>
      <c r="F89" s="65" t="s">
        <v>30</v>
      </c>
      <c r="G89" s="65" t="s">
        <v>30</v>
      </c>
      <c r="H89" s="65" t="s">
        <v>30</v>
      </c>
      <c r="I89" s="65" t="s">
        <v>31</v>
      </c>
      <c r="J89" s="65" t="s">
        <v>31</v>
      </c>
      <c r="K89" s="71"/>
    </row>
    <row r="90" spans="1:11" ht="14.25" customHeight="1">
      <c r="A90" s="68">
        <v>24.088999999999999</v>
      </c>
      <c r="B90" s="64" t="s">
        <v>137</v>
      </c>
      <c r="C90" s="65" t="s">
        <v>30</v>
      </c>
      <c r="D90" s="65" t="s">
        <v>30</v>
      </c>
      <c r="E90" s="65" t="s">
        <v>30</v>
      </c>
      <c r="F90" s="65" t="s">
        <v>30</v>
      </c>
      <c r="G90" s="65" t="s">
        <v>30</v>
      </c>
      <c r="H90" s="65" t="s">
        <v>30</v>
      </c>
      <c r="I90" s="65" t="s">
        <v>31</v>
      </c>
      <c r="J90" s="65" t="s">
        <v>31</v>
      </c>
      <c r="K90" s="71"/>
    </row>
    <row r="91" spans="1:11" ht="14.25" customHeight="1">
      <c r="A91" s="63">
        <v>24.09</v>
      </c>
      <c r="B91" s="64" t="s">
        <v>138</v>
      </c>
      <c r="C91" s="65" t="s">
        <v>30</v>
      </c>
      <c r="D91" s="65" t="s">
        <v>30</v>
      </c>
      <c r="E91" s="65" t="s">
        <v>30</v>
      </c>
      <c r="F91" s="65" t="s">
        <v>30</v>
      </c>
      <c r="G91" s="65" t="s">
        <v>30</v>
      </c>
      <c r="H91" s="65" t="s">
        <v>30</v>
      </c>
      <c r="I91" s="65" t="s">
        <v>31</v>
      </c>
      <c r="J91" s="65" t="s">
        <v>31</v>
      </c>
      <c r="K91" s="71"/>
    </row>
    <row r="92" spans="1:11" ht="14.25" customHeight="1">
      <c r="A92" s="63">
        <v>24.091000000000001</v>
      </c>
      <c r="B92" s="64" t="s">
        <v>139</v>
      </c>
      <c r="C92" s="65" t="s">
        <v>30</v>
      </c>
      <c r="D92" s="65" t="s">
        <v>30</v>
      </c>
      <c r="E92" s="65" t="s">
        <v>30</v>
      </c>
      <c r="F92" s="65" t="s">
        <v>30</v>
      </c>
      <c r="G92" s="65" t="s">
        <v>30</v>
      </c>
      <c r="H92" s="65" t="s">
        <v>30</v>
      </c>
      <c r="I92" s="65" t="s">
        <v>31</v>
      </c>
      <c r="J92" s="65" t="s">
        <v>31</v>
      </c>
      <c r="K92" s="67"/>
    </row>
    <row r="93" spans="1:11" ht="14.25" customHeight="1">
      <c r="A93" s="68">
        <v>24.091999999999999</v>
      </c>
      <c r="B93" s="64" t="s">
        <v>140</v>
      </c>
      <c r="C93" s="65" t="s">
        <v>30</v>
      </c>
      <c r="D93" s="65" t="s">
        <v>30</v>
      </c>
      <c r="E93" s="65" t="s">
        <v>30</v>
      </c>
      <c r="F93" s="65" t="s">
        <v>30</v>
      </c>
      <c r="G93" s="65" t="s">
        <v>30</v>
      </c>
      <c r="H93" s="65" t="s">
        <v>30</v>
      </c>
      <c r="I93" s="65" t="s">
        <v>30</v>
      </c>
      <c r="J93" s="65" t="s">
        <v>31</v>
      </c>
      <c r="K93" s="70"/>
    </row>
    <row r="94" spans="1:11" ht="14.25" customHeight="1">
      <c r="A94" s="63">
        <v>24.093</v>
      </c>
      <c r="B94" s="64" t="s">
        <v>141</v>
      </c>
      <c r="C94" s="65" t="s">
        <v>31</v>
      </c>
      <c r="D94" s="65" t="s">
        <v>30</v>
      </c>
      <c r="E94" s="65" t="s">
        <v>30</v>
      </c>
      <c r="F94" s="65" t="s">
        <v>30</v>
      </c>
      <c r="G94" s="65" t="s">
        <v>30</v>
      </c>
      <c r="H94" s="65" t="s">
        <v>31</v>
      </c>
      <c r="I94" s="65" t="s">
        <v>31</v>
      </c>
      <c r="J94" s="65" t="s">
        <v>31</v>
      </c>
      <c r="K94" s="71"/>
    </row>
    <row r="95" spans="1:11" ht="14.25" customHeight="1">
      <c r="A95" s="63">
        <v>24.094000000000001</v>
      </c>
      <c r="B95" s="64" t="s">
        <v>142</v>
      </c>
      <c r="C95" s="65" t="s">
        <v>31</v>
      </c>
      <c r="D95" s="65" t="s">
        <v>31</v>
      </c>
      <c r="E95" s="65" t="s">
        <v>30</v>
      </c>
      <c r="F95" s="65" t="s">
        <v>30</v>
      </c>
      <c r="G95" s="65" t="s">
        <v>30</v>
      </c>
      <c r="H95" s="65" t="s">
        <v>30</v>
      </c>
      <c r="I95" s="65" t="s">
        <v>31</v>
      </c>
      <c r="J95" s="65" t="s">
        <v>31</v>
      </c>
      <c r="K95" s="67"/>
    </row>
    <row r="96" spans="1:11" ht="14.25" customHeight="1">
      <c r="A96" s="68">
        <v>24.094999999999999</v>
      </c>
      <c r="B96" s="64" t="s">
        <v>143</v>
      </c>
      <c r="C96" s="65" t="s">
        <v>30</v>
      </c>
      <c r="D96" s="65" t="s">
        <v>31</v>
      </c>
      <c r="E96" s="65" t="s">
        <v>30</v>
      </c>
      <c r="F96" s="65" t="s">
        <v>30</v>
      </c>
      <c r="G96" s="65" t="s">
        <v>30</v>
      </c>
      <c r="H96" s="65" t="s">
        <v>30</v>
      </c>
      <c r="I96" s="65" t="s">
        <v>31</v>
      </c>
      <c r="J96" s="65" t="s">
        <v>31</v>
      </c>
      <c r="K96" s="71"/>
    </row>
    <row r="97" spans="1:11" ht="14.25" customHeight="1">
      <c r="A97" s="63">
        <v>24.096</v>
      </c>
      <c r="B97" s="64" t="s">
        <v>144</v>
      </c>
      <c r="C97" s="65" t="s">
        <v>31</v>
      </c>
      <c r="D97" s="65" t="s">
        <v>31</v>
      </c>
      <c r="E97" s="65" t="s">
        <v>30</v>
      </c>
      <c r="F97" s="65" t="s">
        <v>30</v>
      </c>
      <c r="G97" s="65" t="s">
        <v>30</v>
      </c>
      <c r="H97" s="65" t="s">
        <v>30</v>
      </c>
      <c r="I97" s="65" t="s">
        <v>31</v>
      </c>
      <c r="J97" s="65" t="s">
        <v>31</v>
      </c>
      <c r="K97" s="71"/>
    </row>
    <row r="98" spans="1:11" ht="14.25" customHeight="1">
      <c r="A98" s="63">
        <v>24.097000000000001</v>
      </c>
      <c r="B98" s="64" t="s">
        <v>145</v>
      </c>
      <c r="C98" s="65" t="s">
        <v>30</v>
      </c>
      <c r="D98" s="65" t="s">
        <v>30</v>
      </c>
      <c r="E98" s="65" t="s">
        <v>30</v>
      </c>
      <c r="F98" s="65" t="s">
        <v>30</v>
      </c>
      <c r="G98" s="65" t="s">
        <v>30</v>
      </c>
      <c r="H98" s="65" t="s">
        <v>30</v>
      </c>
      <c r="I98" s="65" t="s">
        <v>30</v>
      </c>
      <c r="J98" s="65" t="s">
        <v>31</v>
      </c>
      <c r="K98" s="71"/>
    </row>
    <row r="99" spans="1:11" ht="14.25" customHeight="1">
      <c r="A99" s="68">
        <v>24.097999999999999</v>
      </c>
      <c r="B99" s="64" t="s">
        <v>146</v>
      </c>
      <c r="C99" s="65" t="s">
        <v>30</v>
      </c>
      <c r="D99" s="65" t="s">
        <v>30</v>
      </c>
      <c r="E99" s="65" t="s">
        <v>30</v>
      </c>
      <c r="F99" s="65" t="s">
        <v>30</v>
      </c>
      <c r="G99" s="65" t="s">
        <v>30</v>
      </c>
      <c r="H99" s="65" t="s">
        <v>30</v>
      </c>
      <c r="I99" s="65" t="s">
        <v>31</v>
      </c>
      <c r="J99" s="65" t="s">
        <v>31</v>
      </c>
      <c r="K99" s="71"/>
    </row>
    <row r="100" spans="1:11" ht="14.25" customHeight="1">
      <c r="A100" s="63">
        <v>24.099</v>
      </c>
      <c r="B100" s="64" t="s">
        <v>147</v>
      </c>
      <c r="C100" s="65" t="s">
        <v>31</v>
      </c>
      <c r="D100" s="65" t="s">
        <v>31</v>
      </c>
      <c r="E100" s="65" t="s">
        <v>30</v>
      </c>
      <c r="F100" s="65" t="s">
        <v>30</v>
      </c>
      <c r="G100" s="65" t="s">
        <v>30</v>
      </c>
      <c r="H100" s="65" t="s">
        <v>30</v>
      </c>
      <c r="I100" s="65" t="s">
        <v>30</v>
      </c>
      <c r="J100" s="65" t="s">
        <v>31</v>
      </c>
      <c r="K100" s="67"/>
    </row>
    <row r="101" spans="1:11" ht="14.25" customHeight="1">
      <c r="A101" s="63">
        <v>24.1</v>
      </c>
      <c r="B101" s="69" t="s">
        <v>148</v>
      </c>
      <c r="C101" s="65" t="s">
        <v>30</v>
      </c>
      <c r="D101" s="65" t="s">
        <v>30</v>
      </c>
      <c r="E101" s="65" t="s">
        <v>30</v>
      </c>
      <c r="F101" s="65" t="s">
        <v>30</v>
      </c>
      <c r="G101" s="65" t="s">
        <v>30</v>
      </c>
      <c r="H101" s="65" t="s">
        <v>30</v>
      </c>
      <c r="I101" s="65" t="s">
        <v>31</v>
      </c>
      <c r="J101" s="65" t="s">
        <v>31</v>
      </c>
      <c r="K101" s="70"/>
    </row>
    <row r="102" spans="1:11" ht="14.25" customHeight="1">
      <c r="A102" s="68">
        <v>24.100999999999999</v>
      </c>
      <c r="B102" s="64" t="s">
        <v>149</v>
      </c>
      <c r="C102" s="65" t="s">
        <v>30</v>
      </c>
      <c r="D102" s="65" t="s">
        <v>30</v>
      </c>
      <c r="E102" s="65" t="s">
        <v>30</v>
      </c>
      <c r="F102" s="65" t="s">
        <v>30</v>
      </c>
      <c r="G102" s="65" t="s">
        <v>30</v>
      </c>
      <c r="H102" s="65" t="s">
        <v>30</v>
      </c>
      <c r="I102" s="65" t="s">
        <v>31</v>
      </c>
      <c r="J102" s="65" t="s">
        <v>31</v>
      </c>
      <c r="K102" s="71"/>
    </row>
    <row r="103" spans="1:11" ht="14.25" customHeight="1">
      <c r="A103" s="63">
        <v>24.102</v>
      </c>
      <c r="B103" s="69" t="s">
        <v>150</v>
      </c>
      <c r="C103" s="65" t="s">
        <v>31</v>
      </c>
      <c r="D103" s="65" t="s">
        <v>31</v>
      </c>
      <c r="E103" s="65" t="s">
        <v>30</v>
      </c>
      <c r="F103" s="65" t="s">
        <v>30</v>
      </c>
      <c r="G103" s="65" t="s">
        <v>30</v>
      </c>
      <c r="H103" s="65" t="s">
        <v>30</v>
      </c>
      <c r="I103" s="65" t="s">
        <v>30</v>
      </c>
      <c r="J103" s="65" t="s">
        <v>31</v>
      </c>
      <c r="K103" s="67"/>
    </row>
    <row r="104" spans="1:11" ht="14.25" customHeight="1">
      <c r="A104" s="63">
        <v>24.103000000000002</v>
      </c>
      <c r="B104" s="64" t="s">
        <v>151</v>
      </c>
      <c r="C104" s="65" t="s">
        <v>30</v>
      </c>
      <c r="D104" s="65" t="s">
        <v>30</v>
      </c>
      <c r="E104" s="65" t="s">
        <v>30</v>
      </c>
      <c r="F104" s="65" t="s">
        <v>30</v>
      </c>
      <c r="G104" s="65" t="s">
        <v>30</v>
      </c>
      <c r="H104" s="65" t="s">
        <v>30</v>
      </c>
      <c r="I104" s="65" t="s">
        <v>30</v>
      </c>
      <c r="J104" s="65" t="s">
        <v>31</v>
      </c>
      <c r="K104" s="71"/>
    </row>
    <row r="105" spans="1:11" ht="14.25" customHeight="1">
      <c r="A105" s="68">
        <v>24.103999999999999</v>
      </c>
      <c r="B105" s="64" t="s">
        <v>152</v>
      </c>
      <c r="C105" s="65" t="s">
        <v>30</v>
      </c>
      <c r="D105" s="65" t="s">
        <v>30</v>
      </c>
      <c r="E105" s="65" t="s">
        <v>31</v>
      </c>
      <c r="F105" s="65" t="s">
        <v>30</v>
      </c>
      <c r="G105" s="65" t="s">
        <v>30</v>
      </c>
      <c r="H105" s="65" t="s">
        <v>31</v>
      </c>
      <c r="I105" s="65" t="s">
        <v>30</v>
      </c>
      <c r="J105" s="65" t="s">
        <v>31</v>
      </c>
      <c r="K105" s="71"/>
    </row>
    <row r="106" spans="1:11" ht="14.25" customHeight="1">
      <c r="A106" s="63">
        <v>24.105</v>
      </c>
      <c r="B106" s="64" t="s">
        <v>153</v>
      </c>
      <c r="C106" s="65" t="s">
        <v>31</v>
      </c>
      <c r="D106" s="65" t="s">
        <v>30</v>
      </c>
      <c r="E106" s="65" t="s">
        <v>30</v>
      </c>
      <c r="F106" s="65" t="s">
        <v>30</v>
      </c>
      <c r="G106" s="65" t="s">
        <v>30</v>
      </c>
      <c r="H106" s="65" t="s">
        <v>30</v>
      </c>
      <c r="I106" s="65" t="s">
        <v>30</v>
      </c>
      <c r="J106" s="65" t="s">
        <v>31</v>
      </c>
      <c r="K106" s="71"/>
    </row>
    <row r="107" spans="1:11" ht="14.25" customHeight="1">
      <c r="A107" s="63">
        <v>24.106000000000002</v>
      </c>
      <c r="B107" s="64" t="s">
        <v>154</v>
      </c>
      <c r="C107" s="65" t="s">
        <v>31</v>
      </c>
      <c r="D107" s="65" t="s">
        <v>30</v>
      </c>
      <c r="E107" s="65" t="s">
        <v>30</v>
      </c>
      <c r="F107" s="65" t="s">
        <v>30</v>
      </c>
      <c r="G107" s="65" t="s">
        <v>30</v>
      </c>
      <c r="H107" s="65" t="s">
        <v>30</v>
      </c>
      <c r="I107" s="65" t="s">
        <v>30</v>
      </c>
      <c r="J107" s="65" t="s">
        <v>31</v>
      </c>
      <c r="K107" s="71"/>
    </row>
    <row r="108" spans="1:11" ht="14.25" customHeight="1">
      <c r="A108" s="68">
        <v>24.106999999999999</v>
      </c>
      <c r="B108" s="64" t="s">
        <v>155</v>
      </c>
      <c r="C108" s="65" t="s">
        <v>30</v>
      </c>
      <c r="D108" s="65" t="s">
        <v>30</v>
      </c>
      <c r="E108" s="65" t="s">
        <v>31</v>
      </c>
      <c r="F108" s="65" t="s">
        <v>30</v>
      </c>
      <c r="G108" s="65" t="s">
        <v>30</v>
      </c>
      <c r="H108" s="65" t="s">
        <v>30</v>
      </c>
      <c r="I108" s="65" t="s">
        <v>31</v>
      </c>
      <c r="J108" s="65" t="s">
        <v>31</v>
      </c>
      <c r="K108" s="67" t="s">
        <v>156</v>
      </c>
    </row>
    <row r="109" spans="1:11" ht="14.25" customHeight="1">
      <c r="A109" s="63">
        <v>24.108000000000001</v>
      </c>
      <c r="B109" s="69" t="s">
        <v>157</v>
      </c>
      <c r="C109" s="65" t="s">
        <v>30</v>
      </c>
      <c r="D109" s="65" t="s">
        <v>30</v>
      </c>
      <c r="E109" s="65" t="s">
        <v>30</v>
      </c>
      <c r="F109" s="65" t="s">
        <v>30</v>
      </c>
      <c r="G109" s="65" t="s">
        <v>30</v>
      </c>
      <c r="H109" s="65" t="s">
        <v>30</v>
      </c>
      <c r="I109" s="65" t="s">
        <v>31</v>
      </c>
      <c r="J109" s="65" t="s">
        <v>31</v>
      </c>
      <c r="K109" s="67"/>
    </row>
    <row r="110" spans="1:11" ht="14.25" customHeight="1">
      <c r="A110" s="63">
        <v>24.109000000000002</v>
      </c>
      <c r="B110" s="64" t="s">
        <v>158</v>
      </c>
      <c r="C110" s="65" t="s">
        <v>30</v>
      </c>
      <c r="D110" s="65" t="s">
        <v>30</v>
      </c>
      <c r="E110" s="65" t="s">
        <v>30</v>
      </c>
      <c r="F110" s="65" t="s">
        <v>30</v>
      </c>
      <c r="G110" s="65" t="s">
        <v>30</v>
      </c>
      <c r="H110" s="65" t="s">
        <v>30</v>
      </c>
      <c r="I110" s="65" t="s">
        <v>30</v>
      </c>
      <c r="J110" s="65" t="s">
        <v>31</v>
      </c>
      <c r="K110" s="71"/>
    </row>
    <row r="111" spans="1:11" ht="14.25" customHeight="1">
      <c r="A111" s="68">
        <v>24.11</v>
      </c>
      <c r="B111" s="64" t="s">
        <v>159</v>
      </c>
      <c r="C111" s="65" t="s">
        <v>30</v>
      </c>
      <c r="D111" s="65" t="s">
        <v>30</v>
      </c>
      <c r="E111" s="65" t="s">
        <v>30</v>
      </c>
      <c r="F111" s="65" t="s">
        <v>30</v>
      </c>
      <c r="G111" s="65" t="s">
        <v>30</v>
      </c>
      <c r="H111" s="65" t="s">
        <v>30</v>
      </c>
      <c r="I111" s="65" t="s">
        <v>30</v>
      </c>
      <c r="J111" s="65" t="s">
        <v>31</v>
      </c>
      <c r="K111" s="71"/>
    </row>
    <row r="112" spans="1:11" ht="14.25" customHeight="1">
      <c r="A112" s="63">
        <v>24.111000000000001</v>
      </c>
      <c r="B112" s="64" t="s">
        <v>160</v>
      </c>
      <c r="C112" s="72"/>
      <c r="D112" s="72"/>
      <c r="E112" s="72"/>
      <c r="F112" s="72"/>
      <c r="G112" s="72"/>
      <c r="H112" s="72"/>
      <c r="I112" s="72"/>
      <c r="J112" s="72"/>
      <c r="K112" s="67" t="s">
        <v>118</v>
      </c>
    </row>
    <row r="113" spans="1:11" ht="14.25" customHeight="1">
      <c r="A113" s="63">
        <v>24.111999999999998</v>
      </c>
      <c r="B113" s="64" t="s">
        <v>161</v>
      </c>
      <c r="C113" s="65" t="s">
        <v>30</v>
      </c>
      <c r="D113" s="65" t="s">
        <v>31</v>
      </c>
      <c r="E113" s="65" t="s">
        <v>30</v>
      </c>
      <c r="F113" s="65" t="s">
        <v>30</v>
      </c>
      <c r="G113" s="65" t="s">
        <v>30</v>
      </c>
      <c r="H113" s="65" t="s">
        <v>30</v>
      </c>
      <c r="I113" s="65" t="s">
        <v>30</v>
      </c>
      <c r="J113" s="65" t="s">
        <v>31</v>
      </c>
      <c r="K113" s="71"/>
    </row>
    <row r="114" spans="1:11" ht="14.25" customHeight="1">
      <c r="A114" s="68">
        <v>24.113</v>
      </c>
      <c r="B114" s="69" t="s">
        <v>162</v>
      </c>
      <c r="C114" s="65" t="s">
        <v>30</v>
      </c>
      <c r="D114" s="65" t="s">
        <v>30</v>
      </c>
      <c r="E114" s="65" t="s">
        <v>31</v>
      </c>
      <c r="F114" s="65" t="s">
        <v>30</v>
      </c>
      <c r="G114" s="65" t="s">
        <v>30</v>
      </c>
      <c r="H114" s="65" t="s">
        <v>30</v>
      </c>
      <c r="I114" s="65" t="s">
        <v>30</v>
      </c>
      <c r="J114" s="65" t="s">
        <v>31</v>
      </c>
      <c r="K114" s="67"/>
    </row>
    <row r="115" spans="1:11" ht="14.25" customHeight="1">
      <c r="A115" s="63">
        <v>24.114000000000001</v>
      </c>
      <c r="B115" s="64" t="s">
        <v>163</v>
      </c>
      <c r="C115" s="65" t="s">
        <v>30</v>
      </c>
      <c r="D115" s="65" t="s">
        <v>30</v>
      </c>
      <c r="E115" s="65" t="s">
        <v>30</v>
      </c>
      <c r="F115" s="65" t="s">
        <v>30</v>
      </c>
      <c r="G115" s="65" t="s">
        <v>30</v>
      </c>
      <c r="H115" s="65" t="s">
        <v>30</v>
      </c>
      <c r="I115" s="65" t="s">
        <v>31</v>
      </c>
      <c r="J115" s="65" t="s">
        <v>31</v>
      </c>
      <c r="K115" s="70"/>
    </row>
    <row r="116" spans="1:11" ht="14.25" customHeight="1">
      <c r="A116" s="63">
        <v>24.114999999999998</v>
      </c>
      <c r="B116" s="64" t="s">
        <v>164</v>
      </c>
      <c r="C116" s="65" t="s">
        <v>30</v>
      </c>
      <c r="D116" s="65" t="s">
        <v>30</v>
      </c>
      <c r="E116" s="65" t="s">
        <v>30</v>
      </c>
      <c r="F116" s="65" t="s">
        <v>30</v>
      </c>
      <c r="G116" s="65" t="s">
        <v>31</v>
      </c>
      <c r="H116" s="65" t="s">
        <v>31</v>
      </c>
      <c r="I116" s="65" t="s">
        <v>31</v>
      </c>
      <c r="J116" s="65" t="s">
        <v>31</v>
      </c>
      <c r="K116" s="71"/>
    </row>
    <row r="117" spans="1:11" ht="14.25" customHeight="1">
      <c r="A117" s="68">
        <v>24.116</v>
      </c>
      <c r="B117" s="69" t="s">
        <v>165</v>
      </c>
      <c r="C117" s="65" t="s">
        <v>31</v>
      </c>
      <c r="D117" s="65" t="s">
        <v>31</v>
      </c>
      <c r="E117" s="65" t="s">
        <v>30</v>
      </c>
      <c r="F117" s="65" t="s">
        <v>30</v>
      </c>
      <c r="G117" s="65" t="s">
        <v>30</v>
      </c>
      <c r="H117" s="65" t="s">
        <v>30</v>
      </c>
      <c r="I117" s="65" t="s">
        <v>30</v>
      </c>
      <c r="J117" s="65" t="s">
        <v>31</v>
      </c>
      <c r="K117" s="67"/>
    </row>
    <row r="118" spans="1:11" ht="14.25" customHeight="1">
      <c r="A118" s="63">
        <v>24.117000000000001</v>
      </c>
      <c r="B118" s="64" t="s">
        <v>166</v>
      </c>
      <c r="C118" s="65" t="s">
        <v>30</v>
      </c>
      <c r="D118" s="65" t="s">
        <v>30</v>
      </c>
      <c r="E118" s="65" t="s">
        <v>30</v>
      </c>
      <c r="F118" s="65" t="s">
        <v>30</v>
      </c>
      <c r="G118" s="65" t="s">
        <v>30</v>
      </c>
      <c r="H118" s="65" t="s">
        <v>30</v>
      </c>
      <c r="I118" s="65" t="s">
        <v>31</v>
      </c>
      <c r="J118" s="65" t="s">
        <v>31</v>
      </c>
      <c r="K118" s="71"/>
    </row>
    <row r="119" spans="1:11" ht="14.25" customHeight="1">
      <c r="A119" s="63">
        <v>24.117999999999999</v>
      </c>
      <c r="B119" s="64" t="s">
        <v>167</v>
      </c>
      <c r="C119" s="65" t="s">
        <v>30</v>
      </c>
      <c r="D119" s="65" t="s">
        <v>30</v>
      </c>
      <c r="E119" s="65" t="s">
        <v>30</v>
      </c>
      <c r="F119" s="65" t="s">
        <v>30</v>
      </c>
      <c r="G119" s="65" t="s">
        <v>30</v>
      </c>
      <c r="H119" s="65" t="s">
        <v>30</v>
      </c>
      <c r="I119" s="65" t="s">
        <v>30</v>
      </c>
      <c r="J119" s="65" t="s">
        <v>31</v>
      </c>
      <c r="K119" s="71"/>
    </row>
    <row r="120" spans="1:11" ht="14.25" customHeight="1">
      <c r="A120" s="68">
        <v>24.119</v>
      </c>
      <c r="B120" s="64" t="s">
        <v>168</v>
      </c>
      <c r="C120" s="65" t="s">
        <v>30</v>
      </c>
      <c r="D120" s="65" t="s">
        <v>30</v>
      </c>
      <c r="E120" s="65" t="s">
        <v>31</v>
      </c>
      <c r="F120" s="65" t="s">
        <v>30</v>
      </c>
      <c r="G120" s="65" t="s">
        <v>30</v>
      </c>
      <c r="H120" s="65" t="s">
        <v>30</v>
      </c>
      <c r="I120" s="65" t="s">
        <v>30</v>
      </c>
      <c r="J120" s="65" t="s">
        <v>31</v>
      </c>
      <c r="K120" s="67" t="s">
        <v>169</v>
      </c>
    </row>
    <row r="121" spans="1:11" ht="14.25" customHeight="1">
      <c r="A121" s="63">
        <v>24.12</v>
      </c>
      <c r="B121" s="64" t="s">
        <v>170</v>
      </c>
      <c r="C121" s="65" t="s">
        <v>31</v>
      </c>
      <c r="D121" s="65" t="s">
        <v>30</v>
      </c>
      <c r="E121" s="65" t="s">
        <v>30</v>
      </c>
      <c r="F121" s="65" t="s">
        <v>30</v>
      </c>
      <c r="G121" s="65" t="s">
        <v>30</v>
      </c>
      <c r="H121" s="65" t="s">
        <v>30</v>
      </c>
      <c r="I121" s="65" t="s">
        <v>31</v>
      </c>
      <c r="J121" s="65" t="s">
        <v>31</v>
      </c>
      <c r="K121" s="71"/>
    </row>
    <row r="122" spans="1:11" ht="14.25" customHeight="1">
      <c r="A122" s="63">
        <v>24.120999999999999</v>
      </c>
      <c r="B122" s="64" t="s">
        <v>171</v>
      </c>
      <c r="C122" s="65" t="s">
        <v>30</v>
      </c>
      <c r="D122" s="65" t="s">
        <v>30</v>
      </c>
      <c r="E122" s="65" t="s">
        <v>30</v>
      </c>
      <c r="F122" s="65" t="s">
        <v>30</v>
      </c>
      <c r="G122" s="65" t="s">
        <v>30</v>
      </c>
      <c r="H122" s="65" t="s">
        <v>30</v>
      </c>
      <c r="I122" s="65" t="s">
        <v>31</v>
      </c>
      <c r="J122" s="65" t="s">
        <v>31</v>
      </c>
      <c r="K122" s="67"/>
    </row>
    <row r="123" spans="1:11" ht="14.25" customHeight="1">
      <c r="A123" s="68">
        <v>24.122</v>
      </c>
      <c r="B123" s="64" t="s">
        <v>172</v>
      </c>
      <c r="C123" s="65" t="s">
        <v>30</v>
      </c>
      <c r="D123" s="65" t="s">
        <v>30</v>
      </c>
      <c r="E123" s="65" t="s">
        <v>30</v>
      </c>
      <c r="F123" s="65" t="s">
        <v>30</v>
      </c>
      <c r="G123" s="65" t="s">
        <v>30</v>
      </c>
      <c r="H123" s="65" t="s">
        <v>30</v>
      </c>
      <c r="I123" s="65" t="s">
        <v>31</v>
      </c>
      <c r="J123" s="65" t="s">
        <v>31</v>
      </c>
      <c r="K123" s="70"/>
    </row>
    <row r="124" spans="1:11" ht="14.25" customHeight="1">
      <c r="A124" s="63">
        <v>24.123000000000001</v>
      </c>
      <c r="B124" s="64" t="s">
        <v>173</v>
      </c>
      <c r="C124" s="65" t="s">
        <v>30</v>
      </c>
      <c r="D124" s="65" t="s">
        <v>30</v>
      </c>
      <c r="E124" s="65" t="s">
        <v>31</v>
      </c>
      <c r="F124" s="65" t="s">
        <v>30</v>
      </c>
      <c r="G124" s="65" t="s">
        <v>30</v>
      </c>
      <c r="H124" s="65" t="s">
        <v>30</v>
      </c>
      <c r="I124" s="65" t="s">
        <v>30</v>
      </c>
      <c r="J124" s="65" t="s">
        <v>31</v>
      </c>
      <c r="K124" s="67" t="s">
        <v>156</v>
      </c>
    </row>
    <row r="125" spans="1:11" ht="14.25" customHeight="1">
      <c r="A125" s="63">
        <v>24.123999999999999</v>
      </c>
      <c r="B125" s="69" t="s">
        <v>174</v>
      </c>
      <c r="C125" s="72"/>
      <c r="D125" s="72"/>
      <c r="E125" s="72"/>
      <c r="F125" s="72"/>
      <c r="G125" s="72"/>
      <c r="H125" s="72"/>
      <c r="I125" s="72"/>
      <c r="J125" s="72"/>
      <c r="K125" s="67" t="s">
        <v>69</v>
      </c>
    </row>
    <row r="126" spans="1:11" ht="14.25" customHeight="1">
      <c r="A126" s="68">
        <v>24.125</v>
      </c>
      <c r="B126" s="64" t="s">
        <v>175</v>
      </c>
      <c r="C126" s="65" t="s">
        <v>31</v>
      </c>
      <c r="D126" s="65" t="s">
        <v>31</v>
      </c>
      <c r="E126" s="65" t="s">
        <v>30</v>
      </c>
      <c r="F126" s="65" t="s">
        <v>30</v>
      </c>
      <c r="G126" s="65" t="s">
        <v>30</v>
      </c>
      <c r="H126" s="65" t="s">
        <v>30</v>
      </c>
      <c r="I126" s="65" t="s">
        <v>31</v>
      </c>
      <c r="J126" s="65" t="s">
        <v>31</v>
      </c>
      <c r="K126" s="71"/>
    </row>
    <row r="127" spans="1:11" ht="14.25" customHeight="1">
      <c r="A127" s="63">
        <v>24.126000000000001</v>
      </c>
      <c r="B127" s="64" t="s">
        <v>176</v>
      </c>
      <c r="C127" s="65" t="s">
        <v>31</v>
      </c>
      <c r="D127" s="65" t="s">
        <v>31</v>
      </c>
      <c r="E127" s="65" t="s">
        <v>30</v>
      </c>
      <c r="F127" s="65" t="s">
        <v>30</v>
      </c>
      <c r="G127" s="65" t="s">
        <v>30</v>
      </c>
      <c r="H127" s="65" t="s">
        <v>30</v>
      </c>
      <c r="I127" s="65" t="s">
        <v>31</v>
      </c>
      <c r="J127" s="65" t="s">
        <v>31</v>
      </c>
      <c r="K127" s="71"/>
    </row>
    <row r="128" spans="1:11" ht="14.25" customHeight="1">
      <c r="A128" s="63">
        <v>24.126999999999999</v>
      </c>
      <c r="B128" s="64" t="s">
        <v>177</v>
      </c>
      <c r="C128" s="65" t="s">
        <v>31</v>
      </c>
      <c r="D128" s="65" t="s">
        <v>31</v>
      </c>
      <c r="E128" s="65" t="s">
        <v>31</v>
      </c>
      <c r="F128" s="65" t="s">
        <v>30</v>
      </c>
      <c r="G128" s="65" t="s">
        <v>30</v>
      </c>
      <c r="H128" s="65" t="s">
        <v>31</v>
      </c>
      <c r="I128" s="65" t="s">
        <v>31</v>
      </c>
      <c r="J128" s="65" t="s">
        <v>31</v>
      </c>
      <c r="K128" s="71"/>
    </row>
    <row r="129" spans="1:11" ht="14.25" customHeight="1">
      <c r="A129" s="68">
        <v>24.128</v>
      </c>
      <c r="B129" s="64" t="s">
        <v>178</v>
      </c>
      <c r="C129" s="65" t="s">
        <v>30</v>
      </c>
      <c r="D129" s="65" t="s">
        <v>30</v>
      </c>
      <c r="E129" s="65" t="s">
        <v>30</v>
      </c>
      <c r="F129" s="65" t="s">
        <v>30</v>
      </c>
      <c r="G129" s="65" t="s">
        <v>30</v>
      </c>
      <c r="H129" s="65" t="s">
        <v>30</v>
      </c>
      <c r="I129" s="65" t="s">
        <v>31</v>
      </c>
      <c r="J129" s="65" t="s">
        <v>31</v>
      </c>
      <c r="K129" s="71"/>
    </row>
    <row r="130" spans="1:11" ht="14.25" customHeight="1">
      <c r="A130" s="63">
        <v>24.129000000000001</v>
      </c>
      <c r="B130" s="64" t="s">
        <v>179</v>
      </c>
      <c r="C130" s="65" t="s">
        <v>30</v>
      </c>
      <c r="D130" s="65" t="s">
        <v>30</v>
      </c>
      <c r="E130" s="65" t="s">
        <v>30</v>
      </c>
      <c r="F130" s="65" t="s">
        <v>30</v>
      </c>
      <c r="G130" s="65" t="s">
        <v>30</v>
      </c>
      <c r="H130" s="65" t="s">
        <v>30</v>
      </c>
      <c r="I130" s="65" t="s">
        <v>31</v>
      </c>
      <c r="J130" s="65" t="s">
        <v>31</v>
      </c>
      <c r="K130" s="67"/>
    </row>
    <row r="131" spans="1:11" ht="14.25" customHeight="1">
      <c r="A131" s="63">
        <v>24.13</v>
      </c>
      <c r="B131" s="64" t="s">
        <v>180</v>
      </c>
      <c r="C131" s="72"/>
      <c r="D131" s="72"/>
      <c r="E131" s="72"/>
      <c r="F131" s="72"/>
      <c r="G131" s="72"/>
      <c r="H131" s="72"/>
      <c r="I131" s="72"/>
      <c r="J131" s="72"/>
      <c r="K131" s="70" t="s">
        <v>69</v>
      </c>
    </row>
    <row r="132" spans="1:11" ht="14.25" customHeight="1">
      <c r="A132" s="68">
        <v>24.131</v>
      </c>
      <c r="B132" s="64" t="s">
        <v>181</v>
      </c>
      <c r="C132" s="65" t="s">
        <v>30</v>
      </c>
      <c r="D132" s="65" t="s">
        <v>30</v>
      </c>
      <c r="E132" s="65" t="s">
        <v>30</v>
      </c>
      <c r="F132" s="65" t="s">
        <v>31</v>
      </c>
      <c r="G132" s="65" t="s">
        <v>30</v>
      </c>
      <c r="H132" s="65" t="s">
        <v>30</v>
      </c>
      <c r="I132" s="65" t="s">
        <v>31</v>
      </c>
      <c r="J132" s="65" t="s">
        <v>31</v>
      </c>
      <c r="K132" s="71"/>
    </row>
    <row r="133" spans="1:11" ht="14.25" customHeight="1">
      <c r="A133" s="63">
        <v>24.132000000000001</v>
      </c>
      <c r="B133" s="69" t="s">
        <v>182</v>
      </c>
      <c r="C133" s="65" t="s">
        <v>31</v>
      </c>
      <c r="D133" s="65" t="s">
        <v>31</v>
      </c>
      <c r="E133" s="65" t="s">
        <v>30</v>
      </c>
      <c r="F133" s="65" t="s">
        <v>30</v>
      </c>
      <c r="G133" s="65" t="s">
        <v>30</v>
      </c>
      <c r="H133" s="65" t="s">
        <v>30</v>
      </c>
      <c r="I133" s="65" t="s">
        <v>31</v>
      </c>
      <c r="J133" s="65" t="s">
        <v>31</v>
      </c>
      <c r="K133" s="67"/>
    </row>
    <row r="134" spans="1:11" ht="14.25" customHeight="1">
      <c r="A134" s="63">
        <v>24.132999999999999</v>
      </c>
      <c r="B134" s="64" t="s">
        <v>183</v>
      </c>
      <c r="C134" s="65" t="s">
        <v>30</v>
      </c>
      <c r="D134" s="65" t="s">
        <v>30</v>
      </c>
      <c r="E134" s="65" t="s">
        <v>30</v>
      </c>
      <c r="F134" s="65" t="s">
        <v>30</v>
      </c>
      <c r="G134" s="65" t="s">
        <v>30</v>
      </c>
      <c r="H134" s="65" t="s">
        <v>30</v>
      </c>
      <c r="I134" s="65" t="s">
        <v>31</v>
      </c>
      <c r="J134" s="65" t="s">
        <v>31</v>
      </c>
      <c r="K134" s="71"/>
    </row>
    <row r="135" spans="1:11" ht="14.25" customHeight="1">
      <c r="A135" s="68">
        <v>24.134</v>
      </c>
      <c r="B135" s="64" t="s">
        <v>184</v>
      </c>
      <c r="C135" s="65" t="s">
        <v>30</v>
      </c>
      <c r="D135" s="65" t="s">
        <v>30</v>
      </c>
      <c r="E135" s="65" t="s">
        <v>30</v>
      </c>
      <c r="F135" s="65" t="s">
        <v>30</v>
      </c>
      <c r="G135" s="65" t="s">
        <v>30</v>
      </c>
      <c r="H135" s="65" t="s">
        <v>30</v>
      </c>
      <c r="I135" s="65" t="s">
        <v>30</v>
      </c>
      <c r="J135" s="65" t="s">
        <v>31</v>
      </c>
      <c r="K135" s="71"/>
    </row>
    <row r="136" spans="1:11" ht="14.25" customHeight="1">
      <c r="A136" s="63">
        <v>24.135000000000002</v>
      </c>
      <c r="B136" s="64" t="s">
        <v>185</v>
      </c>
      <c r="C136" s="65" t="s">
        <v>30</v>
      </c>
      <c r="D136" s="65" t="s">
        <v>30</v>
      </c>
      <c r="E136" s="65" t="s">
        <v>30</v>
      </c>
      <c r="F136" s="65" t="s">
        <v>30</v>
      </c>
      <c r="G136" s="65" t="s">
        <v>30</v>
      </c>
      <c r="H136" s="65" t="s">
        <v>30</v>
      </c>
      <c r="I136" s="65" t="s">
        <v>31</v>
      </c>
      <c r="J136" s="65" t="s">
        <v>31</v>
      </c>
      <c r="K136" s="71"/>
    </row>
    <row r="137" spans="1:11" ht="14.25" customHeight="1">
      <c r="A137" s="63">
        <v>24.135999999999999</v>
      </c>
      <c r="B137" s="64" t="s">
        <v>186</v>
      </c>
      <c r="C137" s="65" t="s">
        <v>31</v>
      </c>
      <c r="D137" s="65" t="s">
        <v>31</v>
      </c>
      <c r="E137" s="65" t="s">
        <v>31</v>
      </c>
      <c r="F137" s="65" t="s">
        <v>30</v>
      </c>
      <c r="G137" s="65" t="s">
        <v>30</v>
      </c>
      <c r="H137" s="65" t="s">
        <v>31</v>
      </c>
      <c r="I137" s="65" t="s">
        <v>31</v>
      </c>
      <c r="J137" s="65" t="s">
        <v>31</v>
      </c>
      <c r="K137" s="71"/>
    </row>
    <row r="138" spans="1:11" ht="14.25" customHeight="1">
      <c r="A138" s="68">
        <v>24.137</v>
      </c>
      <c r="B138" s="64" t="s">
        <v>187</v>
      </c>
      <c r="C138" s="65" t="s">
        <v>30</v>
      </c>
      <c r="D138" s="65" t="s">
        <v>30</v>
      </c>
      <c r="E138" s="65" t="s">
        <v>30</v>
      </c>
      <c r="F138" s="65" t="s">
        <v>30</v>
      </c>
      <c r="G138" s="65" t="s">
        <v>30</v>
      </c>
      <c r="H138" s="65" t="s">
        <v>30</v>
      </c>
      <c r="I138" s="65" t="s">
        <v>31</v>
      </c>
      <c r="J138" s="65" t="s">
        <v>31</v>
      </c>
      <c r="K138" s="71"/>
    </row>
    <row r="139" spans="1:11" ht="14.25" customHeight="1">
      <c r="A139" s="63">
        <v>24.138000000000002</v>
      </c>
      <c r="B139" s="64" t="s">
        <v>188</v>
      </c>
      <c r="C139" s="65" t="s">
        <v>30</v>
      </c>
      <c r="D139" s="65" t="s">
        <v>30</v>
      </c>
      <c r="E139" s="65" t="s">
        <v>30</v>
      </c>
      <c r="F139" s="65" t="s">
        <v>30</v>
      </c>
      <c r="G139" s="65" t="s">
        <v>30</v>
      </c>
      <c r="H139" s="65" t="s">
        <v>30</v>
      </c>
      <c r="I139" s="65" t="s">
        <v>30</v>
      </c>
      <c r="J139" s="65" t="s">
        <v>31</v>
      </c>
      <c r="K139" s="67"/>
    </row>
    <row r="140" spans="1:11" ht="14.25" customHeight="1">
      <c r="A140" s="63">
        <v>24.138999999999999</v>
      </c>
      <c r="B140" s="64" t="s">
        <v>189</v>
      </c>
      <c r="C140" s="65" t="s">
        <v>30</v>
      </c>
      <c r="D140" s="65" t="s">
        <v>30</v>
      </c>
      <c r="E140" s="65" t="s">
        <v>30</v>
      </c>
      <c r="F140" s="65" t="s">
        <v>31</v>
      </c>
      <c r="G140" s="65" t="s">
        <v>30</v>
      </c>
      <c r="H140" s="65" t="s">
        <v>30</v>
      </c>
      <c r="I140" s="65" t="s">
        <v>31</v>
      </c>
      <c r="J140" s="65" t="s">
        <v>31</v>
      </c>
      <c r="K140" s="71"/>
    </row>
    <row r="141" spans="1:11" ht="14.25" customHeight="1">
      <c r="A141" s="68">
        <v>24.14</v>
      </c>
      <c r="B141" s="64" t="s">
        <v>190</v>
      </c>
      <c r="C141" s="72"/>
      <c r="D141" s="72"/>
      <c r="E141" s="72"/>
      <c r="F141" s="72"/>
      <c r="G141" s="72"/>
      <c r="H141" s="72"/>
      <c r="I141" s="72"/>
      <c r="J141" s="72"/>
      <c r="K141" s="67" t="s">
        <v>118</v>
      </c>
    </row>
    <row r="142" spans="1:11" ht="14.25" customHeight="1">
      <c r="A142" s="63">
        <v>24.140999999999998</v>
      </c>
      <c r="B142" s="64" t="s">
        <v>191</v>
      </c>
      <c r="C142" s="72"/>
      <c r="D142" s="72"/>
      <c r="E142" s="72"/>
      <c r="F142" s="72"/>
      <c r="G142" s="72"/>
      <c r="H142" s="72"/>
      <c r="I142" s="72"/>
      <c r="J142" s="72"/>
      <c r="K142" s="67" t="s">
        <v>192</v>
      </c>
    </row>
    <row r="143" spans="1:11" ht="14.25" customHeight="1">
      <c r="A143" s="63">
        <v>24.141999999999999</v>
      </c>
      <c r="B143" s="64" t="s">
        <v>193</v>
      </c>
      <c r="C143" s="65" t="s">
        <v>30</v>
      </c>
      <c r="D143" s="65" t="s">
        <v>30</v>
      </c>
      <c r="E143" s="65" t="s">
        <v>30</v>
      </c>
      <c r="F143" s="65" t="s">
        <v>30</v>
      </c>
      <c r="G143" s="65" t="s">
        <v>30</v>
      </c>
      <c r="H143" s="65" t="s">
        <v>30</v>
      </c>
      <c r="I143" s="65" t="s">
        <v>31</v>
      </c>
      <c r="J143" s="65" t="s">
        <v>31</v>
      </c>
      <c r="K143" s="71"/>
    </row>
    <row r="144" spans="1:11" ht="14.25" customHeight="1">
      <c r="A144" s="68">
        <v>24.143000000000001</v>
      </c>
      <c r="B144" s="64" t="s">
        <v>194</v>
      </c>
      <c r="C144" s="65" t="s">
        <v>30</v>
      </c>
      <c r="D144" s="65" t="s">
        <v>30</v>
      </c>
      <c r="E144" s="65" t="s">
        <v>30</v>
      </c>
      <c r="F144" s="65" t="s">
        <v>30</v>
      </c>
      <c r="G144" s="65" t="s">
        <v>30</v>
      </c>
      <c r="H144" s="65" t="s">
        <v>30</v>
      </c>
      <c r="I144" s="66" t="s">
        <v>31</v>
      </c>
      <c r="J144" s="65" t="s">
        <v>31</v>
      </c>
      <c r="K144" s="67"/>
    </row>
    <row r="145" spans="1:11" ht="14.25" customHeight="1">
      <c r="A145" s="63">
        <v>24.143999999999998</v>
      </c>
      <c r="B145" s="69" t="s">
        <v>195</v>
      </c>
      <c r="C145" s="65" t="s">
        <v>30</v>
      </c>
      <c r="D145" s="65" t="s">
        <v>31</v>
      </c>
      <c r="E145" s="65" t="s">
        <v>30</v>
      </c>
      <c r="F145" s="65" t="s">
        <v>30</v>
      </c>
      <c r="G145" s="65" t="s">
        <v>30</v>
      </c>
      <c r="H145" s="65" t="s">
        <v>30</v>
      </c>
      <c r="I145" s="65" t="s">
        <v>31</v>
      </c>
      <c r="J145" s="65" t="s">
        <v>31</v>
      </c>
      <c r="K145" s="70"/>
    </row>
    <row r="146" spans="1:11" ht="14.25" customHeight="1">
      <c r="A146" s="63">
        <v>24.145</v>
      </c>
      <c r="B146" s="64" t="s">
        <v>196</v>
      </c>
      <c r="C146" s="65" t="s">
        <v>31</v>
      </c>
      <c r="D146" s="65" t="s">
        <v>30</v>
      </c>
      <c r="E146" s="65" t="s">
        <v>30</v>
      </c>
      <c r="F146" s="65" t="s">
        <v>30</v>
      </c>
      <c r="G146" s="65" t="s">
        <v>30</v>
      </c>
      <c r="H146" s="65" t="s">
        <v>30</v>
      </c>
      <c r="I146" s="65" t="s">
        <v>31</v>
      </c>
      <c r="J146" s="65" t="s">
        <v>31</v>
      </c>
      <c r="K146" s="71"/>
    </row>
    <row r="147" spans="1:11" ht="14.25" customHeight="1">
      <c r="A147" s="68">
        <v>24.146000000000001</v>
      </c>
      <c r="B147" s="69" t="s">
        <v>197</v>
      </c>
      <c r="C147" s="65" t="s">
        <v>30</v>
      </c>
      <c r="D147" s="65" t="s">
        <v>30</v>
      </c>
      <c r="E147" s="65" t="s">
        <v>30</v>
      </c>
      <c r="F147" s="65" t="s">
        <v>30</v>
      </c>
      <c r="G147" s="65" t="s">
        <v>30</v>
      </c>
      <c r="H147" s="65" t="s">
        <v>30</v>
      </c>
      <c r="I147" s="65" t="s">
        <v>31</v>
      </c>
      <c r="J147" s="65" t="s">
        <v>31</v>
      </c>
      <c r="K147" s="67"/>
    </row>
    <row r="148" spans="1:11" ht="14.25" customHeight="1">
      <c r="A148" s="63">
        <v>24.146999999999998</v>
      </c>
      <c r="B148" s="64" t="s">
        <v>198</v>
      </c>
      <c r="C148" s="65" t="s">
        <v>30</v>
      </c>
      <c r="D148" s="65" t="s">
        <v>30</v>
      </c>
      <c r="E148" s="65" t="s">
        <v>30</v>
      </c>
      <c r="F148" s="65" t="s">
        <v>30</v>
      </c>
      <c r="G148" s="65" t="s">
        <v>30</v>
      </c>
      <c r="H148" s="65" t="s">
        <v>30</v>
      </c>
      <c r="I148" s="65" t="s">
        <v>31</v>
      </c>
      <c r="J148" s="65" t="s">
        <v>31</v>
      </c>
      <c r="K148" s="71"/>
    </row>
    <row r="149" spans="1:11" ht="14.25" customHeight="1">
      <c r="A149" s="63">
        <v>24.148</v>
      </c>
      <c r="B149" s="64" t="s">
        <v>199</v>
      </c>
      <c r="C149" s="65" t="s">
        <v>30</v>
      </c>
      <c r="D149" s="65" t="s">
        <v>30</v>
      </c>
      <c r="E149" s="65" t="s">
        <v>30</v>
      </c>
      <c r="F149" s="65" t="s">
        <v>30</v>
      </c>
      <c r="G149" s="65" t="s">
        <v>30</v>
      </c>
      <c r="H149" s="65" t="s">
        <v>30</v>
      </c>
      <c r="I149" s="65" t="s">
        <v>30</v>
      </c>
      <c r="J149" s="65" t="s">
        <v>31</v>
      </c>
      <c r="K149" s="71"/>
    </row>
    <row r="150" spans="1:11" ht="14.25" customHeight="1">
      <c r="A150" s="68">
        <v>24.149000000000001</v>
      </c>
      <c r="B150" s="64" t="s">
        <v>200</v>
      </c>
      <c r="C150" s="65" t="s">
        <v>31</v>
      </c>
      <c r="D150" s="65" t="s">
        <v>31</v>
      </c>
      <c r="E150" s="65" t="s">
        <v>30</v>
      </c>
      <c r="F150" s="65" t="s">
        <v>30</v>
      </c>
      <c r="G150" s="65" t="s">
        <v>30</v>
      </c>
      <c r="H150" s="65" t="s">
        <v>30</v>
      </c>
      <c r="I150" s="65" t="s">
        <v>30</v>
      </c>
      <c r="J150" s="65" t="s">
        <v>31</v>
      </c>
      <c r="K150" s="67"/>
    </row>
    <row r="151" spans="1:11" ht="14.25" customHeight="1">
      <c r="A151" s="63">
        <v>24.15</v>
      </c>
      <c r="B151" s="64" t="s">
        <v>201</v>
      </c>
      <c r="C151" s="72"/>
      <c r="D151" s="72"/>
      <c r="E151" s="72"/>
      <c r="F151" s="72"/>
      <c r="G151" s="72"/>
      <c r="H151" s="72"/>
      <c r="I151" s="72"/>
      <c r="J151" s="72"/>
      <c r="K151" s="71"/>
    </row>
    <row r="152" spans="1:11" ht="14.25" customHeight="1">
      <c r="A152" s="63">
        <v>24.151</v>
      </c>
      <c r="B152" s="64" t="s">
        <v>202</v>
      </c>
      <c r="C152" s="65" t="s">
        <v>30</v>
      </c>
      <c r="D152" s="65" t="s">
        <v>30</v>
      </c>
      <c r="E152" s="65" t="s">
        <v>30</v>
      </c>
      <c r="F152" s="65" t="s">
        <v>30</v>
      </c>
      <c r="G152" s="65" t="s">
        <v>30</v>
      </c>
      <c r="H152" s="65" t="s">
        <v>30</v>
      </c>
      <c r="I152" s="65" t="s">
        <v>31</v>
      </c>
      <c r="J152" s="65" t="s">
        <v>31</v>
      </c>
      <c r="K152" s="67"/>
    </row>
    <row r="153" spans="1:11" ht="14.25" customHeight="1">
      <c r="A153" s="68">
        <v>24.152000000000001</v>
      </c>
      <c r="B153" s="69" t="s">
        <v>203</v>
      </c>
      <c r="C153" s="65" t="s">
        <v>30</v>
      </c>
      <c r="D153" s="65" t="s">
        <v>30</v>
      </c>
      <c r="E153" s="65" t="s">
        <v>30</v>
      </c>
      <c r="F153" s="65" t="s">
        <v>30</v>
      </c>
      <c r="G153" s="65" t="s">
        <v>30</v>
      </c>
      <c r="H153" s="65" t="s">
        <v>30</v>
      </c>
      <c r="I153" s="65" t="s">
        <v>31</v>
      </c>
      <c r="J153" s="65" t="s">
        <v>31</v>
      </c>
      <c r="K153" s="70"/>
    </row>
    <row r="154" spans="1:11" ht="14.25" customHeight="1">
      <c r="A154" s="63">
        <v>24.152999999999999</v>
      </c>
      <c r="B154" s="64" t="s">
        <v>204</v>
      </c>
      <c r="C154" s="65" t="s">
        <v>30</v>
      </c>
      <c r="D154" s="65" t="s">
        <v>31</v>
      </c>
      <c r="E154" s="65" t="s">
        <v>30</v>
      </c>
      <c r="F154" s="65" t="s">
        <v>30</v>
      </c>
      <c r="G154" s="65" t="s">
        <v>30</v>
      </c>
      <c r="H154" s="65" t="s">
        <v>30</v>
      </c>
      <c r="I154" s="65" t="s">
        <v>30</v>
      </c>
      <c r="J154" s="65" t="s">
        <v>31</v>
      </c>
      <c r="K154" s="71"/>
    </row>
    <row r="155" spans="1:11" ht="14.25" customHeight="1">
      <c r="A155" s="63">
        <v>24.154</v>
      </c>
      <c r="B155" s="69" t="s">
        <v>205</v>
      </c>
      <c r="C155" s="65" t="s">
        <v>30</v>
      </c>
      <c r="D155" s="65" t="s">
        <v>30</v>
      </c>
      <c r="E155" s="65" t="s">
        <v>30</v>
      </c>
      <c r="F155" s="65" t="s">
        <v>30</v>
      </c>
      <c r="G155" s="65" t="s">
        <v>30</v>
      </c>
      <c r="H155" s="65" t="s">
        <v>30</v>
      </c>
      <c r="I155" s="65" t="s">
        <v>31</v>
      </c>
      <c r="J155" s="65" t="s">
        <v>31</v>
      </c>
      <c r="K155" s="67"/>
    </row>
    <row r="156" spans="1:11" ht="14.25" customHeight="1">
      <c r="A156" s="68">
        <v>24.155000000000001</v>
      </c>
      <c r="B156" s="64" t="s">
        <v>206</v>
      </c>
      <c r="C156" s="65" t="s">
        <v>30</v>
      </c>
      <c r="D156" s="65" t="s">
        <v>30</v>
      </c>
      <c r="E156" s="65" t="s">
        <v>30</v>
      </c>
      <c r="F156" s="65" t="s">
        <v>30</v>
      </c>
      <c r="G156" s="65" t="s">
        <v>31</v>
      </c>
      <c r="H156" s="65" t="s">
        <v>30</v>
      </c>
      <c r="I156" s="65" t="s">
        <v>31</v>
      </c>
      <c r="J156" s="65" t="s">
        <v>31</v>
      </c>
      <c r="K156" s="71"/>
    </row>
    <row r="157" spans="1:11" ht="14.25" customHeight="1">
      <c r="A157" s="63">
        <v>24.155999999999999</v>
      </c>
      <c r="B157" s="64" t="s">
        <v>207</v>
      </c>
      <c r="C157" s="65" t="s">
        <v>30</v>
      </c>
      <c r="D157" s="65" t="s">
        <v>30</v>
      </c>
      <c r="E157" s="65" t="s">
        <v>30</v>
      </c>
      <c r="F157" s="65" t="s">
        <v>30</v>
      </c>
      <c r="G157" s="65" t="s">
        <v>30</v>
      </c>
      <c r="H157" s="65" t="s">
        <v>30</v>
      </c>
      <c r="I157" s="65" t="s">
        <v>31</v>
      </c>
      <c r="J157" s="65" t="s">
        <v>31</v>
      </c>
      <c r="K157" s="71"/>
    </row>
    <row r="158" spans="1:11" ht="14.25" customHeight="1">
      <c r="A158" s="63">
        <v>24.157</v>
      </c>
      <c r="B158" s="64" t="s">
        <v>208</v>
      </c>
      <c r="C158" s="65" t="s">
        <v>30</v>
      </c>
      <c r="D158" s="65" t="s">
        <v>30</v>
      </c>
      <c r="E158" s="65" t="s">
        <v>30</v>
      </c>
      <c r="F158" s="65" t="s">
        <v>30</v>
      </c>
      <c r="G158" s="65" t="s">
        <v>30</v>
      </c>
      <c r="H158" s="65" t="s">
        <v>30</v>
      </c>
      <c r="I158" s="65" t="s">
        <v>31</v>
      </c>
      <c r="J158" s="65" t="s">
        <v>31</v>
      </c>
      <c r="K158" s="71"/>
    </row>
    <row r="159" spans="1:11" ht="14.25" customHeight="1">
      <c r="A159" s="68">
        <v>24.158000000000001</v>
      </c>
      <c r="B159" s="64" t="s">
        <v>209</v>
      </c>
      <c r="C159" s="65" t="s">
        <v>31</v>
      </c>
      <c r="D159" s="65" t="s">
        <v>30</v>
      </c>
      <c r="E159" s="65" t="s">
        <v>30</v>
      </c>
      <c r="F159" s="65" t="s">
        <v>30</v>
      </c>
      <c r="G159" s="65" t="s">
        <v>30</v>
      </c>
      <c r="H159" s="65" t="s">
        <v>30</v>
      </c>
      <c r="I159" s="65" t="s">
        <v>31</v>
      </c>
      <c r="J159" s="65" t="s">
        <v>31</v>
      </c>
      <c r="K159" s="71"/>
    </row>
    <row r="160" spans="1:11" ht="14.25" customHeight="1">
      <c r="A160" s="63">
        <v>24.158999999999999</v>
      </c>
      <c r="B160" s="64" t="s">
        <v>210</v>
      </c>
      <c r="C160" s="65" t="s">
        <v>31</v>
      </c>
      <c r="D160" s="65" t="s">
        <v>31</v>
      </c>
      <c r="E160" s="65" t="s">
        <v>30</v>
      </c>
      <c r="F160" s="65" t="s">
        <v>30</v>
      </c>
      <c r="G160" s="65" t="s">
        <v>30</v>
      </c>
      <c r="H160" s="65" t="s">
        <v>30</v>
      </c>
      <c r="I160" s="65" t="s">
        <v>31</v>
      </c>
      <c r="J160" s="65" t="s">
        <v>31</v>
      </c>
      <c r="K160" s="67"/>
    </row>
    <row r="161" spans="1:11" ht="14.25" customHeight="1">
      <c r="A161" s="63">
        <v>24.16</v>
      </c>
      <c r="B161" s="64" t="s">
        <v>211</v>
      </c>
      <c r="C161" s="65" t="s">
        <v>31</v>
      </c>
      <c r="D161" s="65" t="s">
        <v>30</v>
      </c>
      <c r="E161" s="65" t="s">
        <v>30</v>
      </c>
      <c r="F161" s="65" t="s">
        <v>30</v>
      </c>
      <c r="G161" s="65" t="s">
        <v>30</v>
      </c>
      <c r="H161" s="65" t="s">
        <v>30</v>
      </c>
      <c r="I161" s="65" t="s">
        <v>31</v>
      </c>
      <c r="J161" s="65" t="s">
        <v>31</v>
      </c>
      <c r="K161" s="70"/>
    </row>
    <row r="162" spans="1:11" ht="14.25" customHeight="1">
      <c r="A162" s="68">
        <v>24.161000000000001</v>
      </c>
      <c r="B162" s="64" t="s">
        <v>212</v>
      </c>
      <c r="C162" s="65" t="s">
        <v>30</v>
      </c>
      <c r="D162" s="65" t="s">
        <v>30</v>
      </c>
      <c r="E162" s="65" t="s">
        <v>30</v>
      </c>
      <c r="F162" s="65" t="s">
        <v>30</v>
      </c>
      <c r="G162" s="65" t="s">
        <v>30</v>
      </c>
      <c r="H162" s="65" t="s">
        <v>30</v>
      </c>
      <c r="I162" s="65" t="s">
        <v>31</v>
      </c>
      <c r="J162" s="65" t="s">
        <v>31</v>
      </c>
      <c r="K162" s="71"/>
    </row>
    <row r="163" spans="1:11" ht="14.25" customHeight="1">
      <c r="A163" s="63">
        <v>24.161999999999999</v>
      </c>
      <c r="B163" s="69" t="s">
        <v>213</v>
      </c>
      <c r="C163" s="65" t="s">
        <v>30</v>
      </c>
      <c r="D163" s="65" t="s">
        <v>30</v>
      </c>
      <c r="E163" s="65" t="s">
        <v>30</v>
      </c>
      <c r="F163" s="65" t="s">
        <v>30</v>
      </c>
      <c r="G163" s="65" t="s">
        <v>30</v>
      </c>
      <c r="H163" s="65" t="s">
        <v>30</v>
      </c>
      <c r="I163" s="65" t="s">
        <v>31</v>
      </c>
      <c r="J163" s="65" t="s">
        <v>31</v>
      </c>
      <c r="K163" s="67"/>
    </row>
    <row r="164" spans="1:11" ht="14.25" customHeight="1">
      <c r="A164" s="63">
        <v>24.163</v>
      </c>
      <c r="B164" s="64" t="s">
        <v>214</v>
      </c>
      <c r="C164" s="65" t="s">
        <v>30</v>
      </c>
      <c r="D164" s="65" t="s">
        <v>30</v>
      </c>
      <c r="E164" s="65" t="s">
        <v>30</v>
      </c>
      <c r="F164" s="65" t="s">
        <v>30</v>
      </c>
      <c r="G164" s="65" t="s">
        <v>30</v>
      </c>
      <c r="H164" s="65" t="s">
        <v>31</v>
      </c>
      <c r="I164" s="65" t="s">
        <v>31</v>
      </c>
      <c r="J164" s="65" t="s">
        <v>31</v>
      </c>
      <c r="K164" s="71"/>
    </row>
    <row r="165" spans="1:11" ht="14.25" customHeight="1">
      <c r="A165" s="68">
        <v>24.164000000000001</v>
      </c>
      <c r="B165" s="64" t="s">
        <v>215</v>
      </c>
      <c r="C165" s="65" t="s">
        <v>30</v>
      </c>
      <c r="D165" s="65" t="s">
        <v>31</v>
      </c>
      <c r="E165" s="65" t="s">
        <v>30</v>
      </c>
      <c r="F165" s="65" t="s">
        <v>30</v>
      </c>
      <c r="G165" s="65" t="s">
        <v>30</v>
      </c>
      <c r="H165" s="65" t="s">
        <v>30</v>
      </c>
      <c r="I165" s="65" t="s">
        <v>31</v>
      </c>
      <c r="J165" s="65" t="s">
        <v>31</v>
      </c>
      <c r="K165" s="71"/>
    </row>
    <row r="166" spans="1:11" ht="14.25" customHeight="1">
      <c r="A166" s="63">
        <v>24.164999999999999</v>
      </c>
      <c r="B166" s="64" t="s">
        <v>216</v>
      </c>
      <c r="C166" s="65" t="s">
        <v>31</v>
      </c>
      <c r="D166" s="65" t="s">
        <v>31</v>
      </c>
      <c r="E166" s="65" t="s">
        <v>30</v>
      </c>
      <c r="F166" s="65" t="s">
        <v>30</v>
      </c>
      <c r="G166" s="65" t="s">
        <v>30</v>
      </c>
      <c r="H166" s="65" t="s">
        <v>30</v>
      </c>
      <c r="I166" s="65" t="s">
        <v>31</v>
      </c>
      <c r="J166" s="65" t="s">
        <v>31</v>
      </c>
      <c r="K166" s="71"/>
    </row>
    <row r="167" spans="1:11" ht="14.25" customHeight="1">
      <c r="A167" s="63">
        <v>24.166</v>
      </c>
      <c r="B167" s="64" t="s">
        <v>217</v>
      </c>
      <c r="C167" s="65" t="s">
        <v>30</v>
      </c>
      <c r="D167" s="65" t="s">
        <v>31</v>
      </c>
      <c r="E167" s="65" t="s">
        <v>31</v>
      </c>
      <c r="F167" s="65" t="s">
        <v>30</v>
      </c>
      <c r="G167" s="65" t="s">
        <v>30</v>
      </c>
      <c r="H167" s="65" t="s">
        <v>30</v>
      </c>
      <c r="I167" s="65" t="s">
        <v>30</v>
      </c>
      <c r="J167" s="65" t="s">
        <v>31</v>
      </c>
      <c r="K167" s="67"/>
    </row>
    <row r="168" spans="1:11" ht="14.25" customHeight="1">
      <c r="A168" s="68">
        <v>24.167000000000002</v>
      </c>
      <c r="B168" s="64" t="s">
        <v>218</v>
      </c>
      <c r="C168" s="72"/>
      <c r="D168" s="72"/>
      <c r="E168" s="72"/>
      <c r="F168" s="72"/>
      <c r="G168" s="72"/>
      <c r="H168" s="72"/>
      <c r="I168" s="72"/>
      <c r="J168" s="72"/>
      <c r="K168" s="67" t="s">
        <v>118</v>
      </c>
    </row>
    <row r="169" spans="1:11" ht="14.25" customHeight="1">
      <c r="A169" s="63">
        <v>24.167999999999999</v>
      </c>
      <c r="B169" s="64" t="s">
        <v>219</v>
      </c>
      <c r="C169" s="65" t="s">
        <v>30</v>
      </c>
      <c r="D169" s="65" t="s">
        <v>30</v>
      </c>
      <c r="E169" s="65" t="s">
        <v>30</v>
      </c>
      <c r="F169" s="65" t="s">
        <v>30</v>
      </c>
      <c r="G169" s="65" t="s">
        <v>30</v>
      </c>
      <c r="H169" s="65" t="s">
        <v>30</v>
      </c>
      <c r="I169" s="65" t="s">
        <v>31</v>
      </c>
      <c r="J169" s="65" t="s">
        <v>31</v>
      </c>
      <c r="K169" s="67"/>
    </row>
    <row r="170" spans="1:11" ht="14.25" customHeight="1">
      <c r="A170" s="63">
        <v>24.169</v>
      </c>
      <c r="B170" s="64" t="s">
        <v>220</v>
      </c>
      <c r="C170" s="65" t="s">
        <v>31</v>
      </c>
      <c r="D170" s="65" t="s">
        <v>31</v>
      </c>
      <c r="E170" s="65" t="s">
        <v>30</v>
      </c>
      <c r="F170" s="65" t="s">
        <v>30</v>
      </c>
      <c r="G170" s="65" t="s">
        <v>30</v>
      </c>
      <c r="H170" s="65" t="s">
        <v>30</v>
      </c>
      <c r="I170" s="65" t="s">
        <v>31</v>
      </c>
      <c r="J170" s="65" t="s">
        <v>31</v>
      </c>
      <c r="K170" s="71"/>
    </row>
    <row r="171" spans="1:11" ht="14.25" customHeight="1">
      <c r="A171" s="68">
        <v>24.17</v>
      </c>
      <c r="B171" s="64" t="s">
        <v>221</v>
      </c>
      <c r="C171" s="65" t="s">
        <v>31</v>
      </c>
      <c r="D171" s="65" t="s">
        <v>31</v>
      </c>
      <c r="E171" s="65" t="s">
        <v>31</v>
      </c>
      <c r="F171" s="65" t="s">
        <v>30</v>
      </c>
      <c r="G171" s="65" t="s">
        <v>30</v>
      </c>
      <c r="H171" s="65" t="s">
        <v>31</v>
      </c>
      <c r="I171" s="65" t="s">
        <v>31</v>
      </c>
      <c r="J171" s="65" t="s">
        <v>31</v>
      </c>
      <c r="K171" s="71"/>
    </row>
    <row r="172" spans="1:11" ht="14.25" customHeight="1">
      <c r="A172" s="63">
        <v>24.170999999999999</v>
      </c>
      <c r="B172" s="64" t="s">
        <v>222</v>
      </c>
      <c r="C172" s="65" t="s">
        <v>30</v>
      </c>
      <c r="D172" s="65" t="s">
        <v>30</v>
      </c>
      <c r="E172" s="65" t="s">
        <v>30</v>
      </c>
      <c r="F172" s="65" t="s">
        <v>30</v>
      </c>
      <c r="G172" s="65" t="s">
        <v>30</v>
      </c>
      <c r="H172" s="65" t="s">
        <v>30</v>
      </c>
      <c r="I172" s="65" t="s">
        <v>31</v>
      </c>
      <c r="J172" s="65" t="s">
        <v>31</v>
      </c>
      <c r="K172" s="71"/>
    </row>
    <row r="173" spans="1:11" ht="14.25" customHeight="1">
      <c r="A173" s="63">
        <v>24.172000000000001</v>
      </c>
      <c r="B173" s="73" t="s">
        <v>223</v>
      </c>
      <c r="C173" s="65" t="s">
        <v>30</v>
      </c>
      <c r="D173" s="65" t="s">
        <v>65</v>
      </c>
      <c r="E173" s="65" t="s">
        <v>66</v>
      </c>
      <c r="F173" s="65" t="s">
        <v>66</v>
      </c>
      <c r="G173" s="65" t="s">
        <v>66</v>
      </c>
      <c r="H173" s="65" t="s">
        <v>66</v>
      </c>
      <c r="I173" s="65" t="s">
        <v>111</v>
      </c>
      <c r="J173" s="65" t="s">
        <v>31</v>
      </c>
      <c r="K173" s="71"/>
    </row>
    <row r="174" spans="1:11" ht="14.25" customHeight="1">
      <c r="A174" s="68">
        <v>24.172999999999998</v>
      </c>
      <c r="B174" s="64" t="s">
        <v>224</v>
      </c>
      <c r="C174" s="65" t="s">
        <v>31</v>
      </c>
      <c r="D174" s="65" t="s">
        <v>31</v>
      </c>
      <c r="E174" s="65" t="s">
        <v>30</v>
      </c>
      <c r="F174" s="65" t="s">
        <v>30</v>
      </c>
      <c r="G174" s="65" t="s">
        <v>30</v>
      </c>
      <c r="H174" s="65" t="s">
        <v>30</v>
      </c>
      <c r="I174" s="65" t="s">
        <v>31</v>
      </c>
      <c r="J174" s="65" t="s">
        <v>31</v>
      </c>
      <c r="K174" s="67"/>
    </row>
    <row r="175" spans="1:11" ht="14.25" customHeight="1">
      <c r="A175" s="63">
        <v>24.173999999999999</v>
      </c>
      <c r="B175" s="64" t="s">
        <v>225</v>
      </c>
      <c r="C175" s="65" t="s">
        <v>30</v>
      </c>
      <c r="D175" s="65" t="s">
        <v>30</v>
      </c>
      <c r="E175" s="65" t="s">
        <v>30</v>
      </c>
      <c r="F175" s="65" t="s">
        <v>30</v>
      </c>
      <c r="G175" s="65" t="s">
        <v>30</v>
      </c>
      <c r="H175" s="65" t="s">
        <v>30</v>
      </c>
      <c r="I175" s="65" t="s">
        <v>31</v>
      </c>
      <c r="J175" s="65" t="s">
        <v>31</v>
      </c>
      <c r="K175" s="70"/>
    </row>
    <row r="176" spans="1:11" ht="14.25" customHeight="1">
      <c r="A176" s="63">
        <v>24.175000000000001</v>
      </c>
      <c r="B176" s="64" t="s">
        <v>226</v>
      </c>
      <c r="C176" s="65" t="s">
        <v>31</v>
      </c>
      <c r="D176" s="65" t="s">
        <v>31</v>
      </c>
      <c r="E176" s="65" t="s">
        <v>30</v>
      </c>
      <c r="F176" s="65" t="s">
        <v>30</v>
      </c>
      <c r="G176" s="65" t="s">
        <v>30</v>
      </c>
      <c r="H176" s="65" t="s">
        <v>31</v>
      </c>
      <c r="I176" s="65" t="s">
        <v>31</v>
      </c>
      <c r="J176" s="65" t="s">
        <v>31</v>
      </c>
      <c r="K176" s="71"/>
    </row>
    <row r="177" spans="1:11" ht="14.25" customHeight="1">
      <c r="A177" s="68">
        <v>24.175999999999998</v>
      </c>
      <c r="B177" s="69" t="s">
        <v>227</v>
      </c>
      <c r="C177" s="65" t="s">
        <v>31</v>
      </c>
      <c r="D177" s="65" t="s">
        <v>31</v>
      </c>
      <c r="E177" s="65" t="s">
        <v>30</v>
      </c>
      <c r="F177" s="65" t="s">
        <v>30</v>
      </c>
      <c r="G177" s="65" t="s">
        <v>30</v>
      </c>
      <c r="H177" s="65" t="s">
        <v>30</v>
      </c>
      <c r="I177" s="65" t="s">
        <v>30</v>
      </c>
      <c r="J177" s="65" t="s">
        <v>31</v>
      </c>
      <c r="K177" s="67"/>
    </row>
    <row r="178" spans="1:11" ht="14.25" customHeight="1">
      <c r="A178" s="63">
        <v>24.177</v>
      </c>
      <c r="B178" s="64" t="s">
        <v>228</v>
      </c>
      <c r="C178" s="72"/>
      <c r="D178" s="72"/>
      <c r="E178" s="72"/>
      <c r="F178" s="72"/>
      <c r="G178" s="72"/>
      <c r="H178" s="72"/>
      <c r="I178" s="72"/>
      <c r="J178" s="72"/>
      <c r="K178" s="67" t="s">
        <v>118</v>
      </c>
    </row>
    <row r="179" spans="1:11" ht="14.25" customHeight="1">
      <c r="A179" s="63">
        <v>24.178000000000001</v>
      </c>
      <c r="B179" s="64" t="s">
        <v>229</v>
      </c>
      <c r="C179" s="65" t="s">
        <v>30</v>
      </c>
      <c r="D179" s="65" t="s">
        <v>30</v>
      </c>
      <c r="E179" s="65" t="s">
        <v>30</v>
      </c>
      <c r="F179" s="65" t="s">
        <v>30</v>
      </c>
      <c r="G179" s="65" t="s">
        <v>30</v>
      </c>
      <c r="H179" s="65" t="s">
        <v>30</v>
      </c>
      <c r="I179" s="65" t="s">
        <v>31</v>
      </c>
      <c r="J179" s="65" t="s">
        <v>31</v>
      </c>
      <c r="K179" s="71"/>
    </row>
    <row r="180" spans="1:11" ht="14.25" customHeight="1">
      <c r="A180" s="68">
        <v>24.178999999999998</v>
      </c>
      <c r="B180" s="64" t="s">
        <v>230</v>
      </c>
      <c r="C180" s="65" t="s">
        <v>30</v>
      </c>
      <c r="D180" s="65" t="s">
        <v>30</v>
      </c>
      <c r="E180" s="65" t="s">
        <v>31</v>
      </c>
      <c r="F180" s="65" t="s">
        <v>30</v>
      </c>
      <c r="G180" s="65" t="s">
        <v>30</v>
      </c>
      <c r="H180" s="65" t="s">
        <v>30</v>
      </c>
      <c r="I180" s="65" t="s">
        <v>31</v>
      </c>
      <c r="J180" s="65" t="s">
        <v>31</v>
      </c>
      <c r="K180" s="71"/>
    </row>
    <row r="181" spans="1:11" ht="14.25" customHeight="1">
      <c r="A181" s="63">
        <v>24.18</v>
      </c>
      <c r="B181" s="64" t="s">
        <v>231</v>
      </c>
      <c r="C181" s="65" t="s">
        <v>30</v>
      </c>
      <c r="D181" s="65" t="s">
        <v>30</v>
      </c>
      <c r="E181" s="65" t="s">
        <v>30</v>
      </c>
      <c r="F181" s="65" t="s">
        <v>30</v>
      </c>
      <c r="G181" s="65" t="s">
        <v>30</v>
      </c>
      <c r="H181" s="65" t="s">
        <v>30</v>
      </c>
      <c r="I181" s="65" t="s">
        <v>31</v>
      </c>
      <c r="J181" s="65" t="s">
        <v>31</v>
      </c>
      <c r="K181" s="71"/>
    </row>
    <row r="182" spans="1:11" ht="14.25" customHeight="1">
      <c r="A182" s="63">
        <v>24.181000000000001</v>
      </c>
      <c r="B182" s="64" t="s">
        <v>232</v>
      </c>
      <c r="C182" s="65" t="s">
        <v>30</v>
      </c>
      <c r="D182" s="65" t="s">
        <v>30</v>
      </c>
      <c r="E182" s="65" t="s">
        <v>31</v>
      </c>
      <c r="F182" s="65" t="s">
        <v>30</v>
      </c>
      <c r="G182" s="65" t="s">
        <v>30</v>
      </c>
      <c r="H182" s="65" t="s">
        <v>30</v>
      </c>
      <c r="I182" s="65" t="s">
        <v>31</v>
      </c>
      <c r="J182" s="65" t="s">
        <v>31</v>
      </c>
      <c r="K182" s="67"/>
    </row>
    <row r="183" spans="1:11" ht="14.25" customHeight="1">
      <c r="A183" s="68">
        <v>24.181999999999999</v>
      </c>
      <c r="B183" s="64" t="s">
        <v>233</v>
      </c>
      <c r="C183" s="65" t="s">
        <v>30</v>
      </c>
      <c r="D183" s="65" t="s">
        <v>30</v>
      </c>
      <c r="E183" s="65" t="s">
        <v>31</v>
      </c>
      <c r="F183" s="65" t="s">
        <v>30</v>
      </c>
      <c r="G183" s="65" t="s">
        <v>30</v>
      </c>
      <c r="H183" s="65" t="s">
        <v>31</v>
      </c>
      <c r="I183" s="65" t="s">
        <v>31</v>
      </c>
      <c r="J183" s="65" t="s">
        <v>31</v>
      </c>
      <c r="K183" s="70"/>
    </row>
    <row r="184" spans="1:11" ht="14.25" customHeight="1">
      <c r="A184" s="63">
        <v>24.183</v>
      </c>
      <c r="B184" s="64" t="s">
        <v>234</v>
      </c>
      <c r="C184" s="65" t="s">
        <v>30</v>
      </c>
      <c r="D184" s="65" t="s">
        <v>30</v>
      </c>
      <c r="E184" s="65" t="s">
        <v>30</v>
      </c>
      <c r="F184" s="65" t="s">
        <v>30</v>
      </c>
      <c r="G184" s="65" t="s">
        <v>30</v>
      </c>
      <c r="H184" s="65" t="s">
        <v>30</v>
      </c>
      <c r="I184" s="65" t="s">
        <v>31</v>
      </c>
      <c r="J184" s="65" t="s">
        <v>31</v>
      </c>
      <c r="K184" s="71"/>
    </row>
    <row r="185" spans="1:11" ht="14.25" customHeight="1">
      <c r="A185" s="63">
        <v>24.184000000000001</v>
      </c>
      <c r="B185" s="64" t="s">
        <v>235</v>
      </c>
      <c r="C185" s="65" t="s">
        <v>31</v>
      </c>
      <c r="D185" s="65" t="s">
        <v>31</v>
      </c>
      <c r="E185" s="65" t="s">
        <v>30</v>
      </c>
      <c r="F185" s="65" t="s">
        <v>30</v>
      </c>
      <c r="G185" s="65" t="s">
        <v>30</v>
      </c>
      <c r="H185" s="65" t="s">
        <v>30</v>
      </c>
      <c r="I185" s="65" t="s">
        <v>31</v>
      </c>
      <c r="J185" s="65" t="s">
        <v>31</v>
      </c>
      <c r="K185" s="67"/>
    </row>
    <row r="186" spans="1:11" ht="14.25" customHeight="1">
      <c r="A186" s="68">
        <v>24.184999999999999</v>
      </c>
      <c r="B186" s="64" t="s">
        <v>236</v>
      </c>
      <c r="C186" s="65" t="s">
        <v>30</v>
      </c>
      <c r="D186" s="65" t="s">
        <v>30</v>
      </c>
      <c r="E186" s="65" t="s">
        <v>30</v>
      </c>
      <c r="F186" s="65" t="s">
        <v>30</v>
      </c>
      <c r="G186" s="65" t="s">
        <v>30</v>
      </c>
      <c r="H186" s="65" t="s">
        <v>30</v>
      </c>
      <c r="I186" s="65" t="s">
        <v>31</v>
      </c>
      <c r="J186" s="65" t="s">
        <v>31</v>
      </c>
      <c r="K186" s="71"/>
    </row>
    <row r="187" spans="1:11" ht="14.25" customHeight="1">
      <c r="A187" s="63">
        <v>24.186</v>
      </c>
      <c r="B187" s="64" t="s">
        <v>237</v>
      </c>
      <c r="C187" s="65" t="s">
        <v>30</v>
      </c>
      <c r="D187" s="65" t="s">
        <v>30</v>
      </c>
      <c r="E187" s="65" t="s">
        <v>30</v>
      </c>
      <c r="F187" s="65" t="s">
        <v>30</v>
      </c>
      <c r="G187" s="65" t="s">
        <v>30</v>
      </c>
      <c r="H187" s="65" t="s">
        <v>31</v>
      </c>
      <c r="I187" s="65" t="s">
        <v>31</v>
      </c>
      <c r="J187" s="65" t="s">
        <v>31</v>
      </c>
      <c r="K187" s="71"/>
    </row>
    <row r="188" spans="1:11" ht="14.25" customHeight="1">
      <c r="A188" s="63">
        <v>24.187000000000001</v>
      </c>
      <c r="B188" s="64" t="s">
        <v>238</v>
      </c>
      <c r="C188" s="65" t="s">
        <v>31</v>
      </c>
      <c r="D188" s="65" t="s">
        <v>31</v>
      </c>
      <c r="E188" s="65" t="s">
        <v>30</v>
      </c>
      <c r="F188" s="65" t="s">
        <v>30</v>
      </c>
      <c r="G188" s="65" t="s">
        <v>30</v>
      </c>
      <c r="H188" s="65" t="s">
        <v>30</v>
      </c>
      <c r="I188" s="65" t="s">
        <v>31</v>
      </c>
      <c r="J188" s="65" t="s">
        <v>31</v>
      </c>
      <c r="K188" s="71"/>
    </row>
    <row r="189" spans="1:11" ht="14.25" customHeight="1">
      <c r="A189" s="68">
        <v>24.187999999999999</v>
      </c>
      <c r="B189" s="64" t="s">
        <v>239</v>
      </c>
      <c r="C189" s="72"/>
      <c r="D189" s="72"/>
      <c r="E189" s="72"/>
      <c r="F189" s="72"/>
      <c r="G189" s="72"/>
      <c r="H189" s="72"/>
      <c r="I189" s="72"/>
      <c r="J189" s="72"/>
      <c r="K189" s="67" t="s">
        <v>118</v>
      </c>
    </row>
    <row r="190" spans="1:11" ht="14.25" customHeight="1">
      <c r="A190" s="63">
        <v>24.189</v>
      </c>
      <c r="B190" s="64" t="s">
        <v>240</v>
      </c>
      <c r="C190" s="72"/>
      <c r="D190" s="72"/>
      <c r="E190" s="72"/>
      <c r="F190" s="72"/>
      <c r="G190" s="72"/>
      <c r="H190" s="72"/>
      <c r="I190" s="72"/>
      <c r="J190" s="72"/>
      <c r="K190" s="67" t="s">
        <v>118</v>
      </c>
    </row>
    <row r="191" spans="1:11" ht="14.25" customHeight="1">
      <c r="A191" s="63">
        <v>24.19</v>
      </c>
      <c r="B191" s="69" t="s">
        <v>241</v>
      </c>
      <c r="C191" s="65" t="s">
        <v>31</v>
      </c>
      <c r="D191" s="65" t="s">
        <v>31</v>
      </c>
      <c r="E191" s="65" t="s">
        <v>30</v>
      </c>
      <c r="F191" s="65" t="s">
        <v>30</v>
      </c>
      <c r="G191" s="65" t="s">
        <v>30</v>
      </c>
      <c r="H191" s="65" t="s">
        <v>30</v>
      </c>
      <c r="I191" s="65" t="s">
        <v>31</v>
      </c>
      <c r="J191" s="65" t="s">
        <v>31</v>
      </c>
      <c r="K191" s="70"/>
    </row>
    <row r="192" spans="1:11" ht="14.25" customHeight="1">
      <c r="A192" s="68">
        <v>24.190999999999999</v>
      </c>
      <c r="B192" s="64" t="s">
        <v>242</v>
      </c>
      <c r="C192" s="65" t="s">
        <v>30</v>
      </c>
      <c r="D192" s="65" t="s">
        <v>30</v>
      </c>
      <c r="E192" s="65" t="s">
        <v>31</v>
      </c>
      <c r="F192" s="65" t="s">
        <v>30</v>
      </c>
      <c r="G192" s="65" t="s">
        <v>30</v>
      </c>
      <c r="H192" s="65" t="s">
        <v>30</v>
      </c>
      <c r="I192" s="65" t="s">
        <v>31</v>
      </c>
      <c r="J192" s="65" t="s">
        <v>31</v>
      </c>
      <c r="K192" s="71"/>
    </row>
    <row r="193" spans="1:11" ht="14.25" customHeight="1">
      <c r="A193" s="63">
        <v>24.192</v>
      </c>
      <c r="B193" s="69" t="s">
        <v>243</v>
      </c>
      <c r="C193" s="65" t="s">
        <v>30</v>
      </c>
      <c r="D193" s="65" t="s">
        <v>31</v>
      </c>
      <c r="E193" s="65" t="s">
        <v>30</v>
      </c>
      <c r="F193" s="65" t="s">
        <v>30</v>
      </c>
      <c r="G193" s="65" t="s">
        <v>30</v>
      </c>
      <c r="H193" s="65" t="s">
        <v>30</v>
      </c>
      <c r="I193" s="65" t="s">
        <v>31</v>
      </c>
      <c r="J193" s="65" t="s">
        <v>31</v>
      </c>
      <c r="K193" s="67"/>
    </row>
    <row r="194" spans="1:11" ht="14.25" customHeight="1">
      <c r="A194" s="63">
        <v>24.193000000000001</v>
      </c>
      <c r="B194" s="64" t="s">
        <v>244</v>
      </c>
      <c r="C194" s="72"/>
      <c r="D194" s="72"/>
      <c r="E194" s="72"/>
      <c r="F194" s="72"/>
      <c r="G194" s="72"/>
      <c r="H194" s="72"/>
      <c r="I194" s="72"/>
      <c r="J194" s="72"/>
      <c r="K194" s="67" t="s">
        <v>245</v>
      </c>
    </row>
    <row r="195" spans="1:11" ht="14.25" customHeight="1">
      <c r="A195" s="68">
        <v>24.193999999999999</v>
      </c>
      <c r="B195" s="69" t="s">
        <v>246</v>
      </c>
      <c r="C195" s="72"/>
      <c r="D195" s="72"/>
      <c r="E195" s="72"/>
      <c r="F195" s="72"/>
      <c r="G195" s="72"/>
      <c r="H195" s="72"/>
      <c r="I195" s="72"/>
      <c r="J195" s="72"/>
      <c r="K195" s="67" t="s">
        <v>245</v>
      </c>
    </row>
    <row r="196" spans="1:11" ht="14.25" customHeight="1">
      <c r="A196" s="63">
        <v>24.195</v>
      </c>
      <c r="B196" s="64" t="s">
        <v>247</v>
      </c>
      <c r="C196" s="65" t="s">
        <v>30</v>
      </c>
      <c r="D196" s="65" t="s">
        <v>30</v>
      </c>
      <c r="E196" s="65" t="s">
        <v>30</v>
      </c>
      <c r="F196" s="65" t="s">
        <v>30</v>
      </c>
      <c r="G196" s="65" t="s">
        <v>30</v>
      </c>
      <c r="H196" s="65" t="s">
        <v>30</v>
      </c>
      <c r="I196" s="65" t="s">
        <v>30</v>
      </c>
      <c r="J196" s="65" t="s">
        <v>31</v>
      </c>
      <c r="K196" s="71"/>
    </row>
    <row r="197" spans="1:11" ht="14.25" customHeight="1">
      <c r="A197" s="63">
        <v>24.196000000000002</v>
      </c>
      <c r="B197" s="64" t="s">
        <v>248</v>
      </c>
      <c r="C197" s="65" t="s">
        <v>30</v>
      </c>
      <c r="D197" s="65" t="s">
        <v>31</v>
      </c>
      <c r="E197" s="65" t="s">
        <v>30</v>
      </c>
      <c r="F197" s="65" t="s">
        <v>30</v>
      </c>
      <c r="G197" s="65" t="s">
        <v>30</v>
      </c>
      <c r="H197" s="65" t="s">
        <v>31</v>
      </c>
      <c r="I197" s="65" t="s">
        <v>31</v>
      </c>
      <c r="J197" s="65" t="s">
        <v>31</v>
      </c>
      <c r="K197" s="71"/>
    </row>
    <row r="198" spans="1:11" ht="14.25" customHeight="1">
      <c r="A198" s="68">
        <v>24.196999999999999</v>
      </c>
      <c r="B198" s="64" t="s">
        <v>249</v>
      </c>
      <c r="C198" s="72"/>
      <c r="D198" s="72"/>
      <c r="E198" s="72"/>
      <c r="F198" s="72"/>
      <c r="G198" s="72"/>
      <c r="H198" s="72"/>
      <c r="I198" s="72"/>
      <c r="J198" s="72"/>
      <c r="K198" s="67" t="s">
        <v>118</v>
      </c>
    </row>
    <row r="199" spans="1:11" ht="14.25" customHeight="1">
      <c r="A199" s="63">
        <v>24.198</v>
      </c>
      <c r="B199" s="69" t="s">
        <v>250</v>
      </c>
      <c r="C199" s="65" t="s">
        <v>30</v>
      </c>
      <c r="D199" s="65" t="s">
        <v>30</v>
      </c>
      <c r="E199" s="65" t="s">
        <v>30</v>
      </c>
      <c r="F199" s="65" t="s">
        <v>30</v>
      </c>
      <c r="G199" s="65" t="s">
        <v>31</v>
      </c>
      <c r="H199" s="65" t="s">
        <v>31</v>
      </c>
      <c r="I199" s="65" t="s">
        <v>31</v>
      </c>
      <c r="J199" s="65" t="s">
        <v>31</v>
      </c>
      <c r="K199" s="67"/>
    </row>
    <row r="200" spans="1:11" ht="14.25" customHeight="1">
      <c r="A200" s="63">
        <v>24.199000000000002</v>
      </c>
      <c r="B200" s="64" t="s">
        <v>251</v>
      </c>
      <c r="C200" s="65" t="s">
        <v>30</v>
      </c>
      <c r="D200" s="65" t="s">
        <v>30</v>
      </c>
      <c r="E200" s="65" t="s">
        <v>30</v>
      </c>
      <c r="F200" s="65" t="s">
        <v>30</v>
      </c>
      <c r="G200" s="65" t="s">
        <v>30</v>
      </c>
      <c r="H200" s="65" t="s">
        <v>30</v>
      </c>
      <c r="I200" s="65" t="s">
        <v>31</v>
      </c>
      <c r="J200" s="65" t="s">
        <v>31</v>
      </c>
      <c r="K200" s="71"/>
    </row>
    <row r="201" spans="1:11" ht="14.25" customHeight="1">
      <c r="A201" s="68">
        <v>24.2</v>
      </c>
      <c r="B201" s="64" t="s">
        <v>252</v>
      </c>
      <c r="C201" s="65" t="s">
        <v>30</v>
      </c>
      <c r="D201" s="65" t="s">
        <v>30</v>
      </c>
      <c r="E201" s="65" t="s">
        <v>30</v>
      </c>
      <c r="F201" s="65" t="s">
        <v>30</v>
      </c>
      <c r="G201" s="65" t="s">
        <v>30</v>
      </c>
      <c r="H201" s="65" t="s">
        <v>30</v>
      </c>
      <c r="I201" s="65" t="s">
        <v>31</v>
      </c>
      <c r="J201" s="65" t="s">
        <v>31</v>
      </c>
      <c r="K201" s="71"/>
    </row>
    <row r="202" spans="1:11" ht="14.25" customHeight="1">
      <c r="A202" s="63">
        <v>24.201000000000001</v>
      </c>
      <c r="B202" s="64" t="s">
        <v>253</v>
      </c>
      <c r="C202" s="65" t="s">
        <v>30</v>
      </c>
      <c r="D202" s="65" t="s">
        <v>30</v>
      </c>
      <c r="E202" s="65" t="s">
        <v>30</v>
      </c>
      <c r="F202" s="65" t="s">
        <v>30</v>
      </c>
      <c r="G202" s="65" t="s">
        <v>30</v>
      </c>
      <c r="H202" s="65" t="s">
        <v>30</v>
      </c>
      <c r="I202" s="65" t="s">
        <v>31</v>
      </c>
      <c r="J202" s="65" t="s">
        <v>31</v>
      </c>
      <c r="K202" s="71"/>
    </row>
    <row r="203" spans="1:11" ht="14.25" customHeight="1">
      <c r="A203" s="63">
        <v>24.202000000000002</v>
      </c>
      <c r="B203" s="64" t="s">
        <v>254</v>
      </c>
      <c r="C203" s="65" t="s">
        <v>30</v>
      </c>
      <c r="D203" s="65" t="s">
        <v>30</v>
      </c>
      <c r="E203" s="65" t="s">
        <v>30</v>
      </c>
      <c r="F203" s="65" t="s">
        <v>30</v>
      </c>
      <c r="G203" s="65" t="s">
        <v>30</v>
      </c>
      <c r="H203" s="65" t="s">
        <v>30</v>
      </c>
      <c r="I203" s="65" t="s">
        <v>31</v>
      </c>
      <c r="J203" s="65" t="s">
        <v>31</v>
      </c>
      <c r="K203" s="71"/>
    </row>
    <row r="204" spans="1:11" ht="14.25" customHeight="1">
      <c r="A204" s="68">
        <v>24.202999999999999</v>
      </c>
      <c r="B204" s="64" t="s">
        <v>255</v>
      </c>
      <c r="C204" s="65" t="s">
        <v>30</v>
      </c>
      <c r="D204" s="65" t="s">
        <v>30</v>
      </c>
      <c r="E204" s="65" t="s">
        <v>30</v>
      </c>
      <c r="F204" s="65" t="s">
        <v>30</v>
      </c>
      <c r="G204" s="65" t="s">
        <v>30</v>
      </c>
      <c r="H204" s="65" t="s">
        <v>30</v>
      </c>
      <c r="I204" s="65" t="s">
        <v>30</v>
      </c>
      <c r="J204" s="65" t="s">
        <v>31</v>
      </c>
      <c r="K204" s="67"/>
    </row>
    <row r="205" spans="1:11" ht="14.25" customHeight="1">
      <c r="A205" s="63">
        <v>24.204000000000001</v>
      </c>
      <c r="B205" s="69" t="s">
        <v>256</v>
      </c>
      <c r="C205" s="65" t="s">
        <v>31</v>
      </c>
      <c r="D205" s="65" t="s">
        <v>31</v>
      </c>
      <c r="E205" s="65" t="s">
        <v>30</v>
      </c>
      <c r="F205" s="65" t="s">
        <v>30</v>
      </c>
      <c r="G205" s="65" t="s">
        <v>30</v>
      </c>
      <c r="H205" s="65" t="s">
        <v>30</v>
      </c>
      <c r="I205" s="65" t="s">
        <v>31</v>
      </c>
      <c r="J205" s="65" t="s">
        <v>31</v>
      </c>
      <c r="K205" s="70"/>
    </row>
    <row r="206" spans="1:11" ht="14.25" customHeight="1">
      <c r="A206" s="63">
        <v>24.204999999999998</v>
      </c>
      <c r="B206" s="64" t="s">
        <v>257</v>
      </c>
      <c r="C206" s="65" t="s">
        <v>30</v>
      </c>
      <c r="D206" s="65" t="s">
        <v>30</v>
      </c>
      <c r="E206" s="65" t="s">
        <v>30</v>
      </c>
      <c r="F206" s="65" t="s">
        <v>30</v>
      </c>
      <c r="G206" s="65" t="s">
        <v>30</v>
      </c>
      <c r="H206" s="65" t="s">
        <v>30</v>
      </c>
      <c r="I206" s="65" t="s">
        <v>30</v>
      </c>
      <c r="J206" s="65" t="s">
        <v>31</v>
      </c>
      <c r="K206" s="71"/>
    </row>
    <row r="207" spans="1:11" ht="14.25" customHeight="1">
      <c r="A207" s="68">
        <v>24.206</v>
      </c>
      <c r="B207" s="69" t="s">
        <v>258</v>
      </c>
      <c r="C207" s="72"/>
      <c r="D207" s="72"/>
      <c r="E207" s="72"/>
      <c r="F207" s="72"/>
      <c r="G207" s="72"/>
      <c r="H207" s="72"/>
      <c r="I207" s="72"/>
      <c r="J207" s="72"/>
      <c r="K207" s="67" t="s">
        <v>192</v>
      </c>
    </row>
    <row r="208" spans="1:11" ht="14.25" customHeight="1">
      <c r="A208" s="63">
        <v>24.207000000000001</v>
      </c>
      <c r="B208" s="64" t="s">
        <v>259</v>
      </c>
      <c r="C208" s="65" t="s">
        <v>31</v>
      </c>
      <c r="D208" s="65" t="s">
        <v>31</v>
      </c>
      <c r="E208" s="65" t="s">
        <v>30</v>
      </c>
      <c r="F208" s="65" t="s">
        <v>30</v>
      </c>
      <c r="G208" s="65" t="s">
        <v>30</v>
      </c>
      <c r="H208" s="65" t="s">
        <v>30</v>
      </c>
      <c r="I208" s="65" t="s">
        <v>31</v>
      </c>
      <c r="J208" s="65" t="s">
        <v>31</v>
      </c>
      <c r="K208" s="71"/>
    </row>
    <row r="209" spans="1:11" ht="14.25" customHeight="1">
      <c r="A209" s="63">
        <v>24.207999999999998</v>
      </c>
      <c r="B209" s="64" t="s">
        <v>260</v>
      </c>
      <c r="C209" s="65" t="s">
        <v>30</v>
      </c>
      <c r="D209" s="65" t="s">
        <v>31</v>
      </c>
      <c r="E209" s="65" t="s">
        <v>30</v>
      </c>
      <c r="F209" s="65" t="s">
        <v>30</v>
      </c>
      <c r="G209" s="65" t="s">
        <v>30</v>
      </c>
      <c r="H209" s="65" t="s">
        <v>30</v>
      </c>
      <c r="I209" s="65" t="s">
        <v>31</v>
      </c>
      <c r="J209" s="65" t="s">
        <v>31</v>
      </c>
      <c r="K209" s="71"/>
    </row>
    <row r="210" spans="1:11" ht="14.25" customHeight="1">
      <c r="A210" s="68">
        <v>24.209</v>
      </c>
      <c r="B210" s="64" t="s">
        <v>261</v>
      </c>
      <c r="C210" s="65" t="s">
        <v>30</v>
      </c>
      <c r="D210" s="65" t="s">
        <v>30</v>
      </c>
      <c r="E210" s="65" t="s">
        <v>30</v>
      </c>
      <c r="F210" s="65" t="s">
        <v>30</v>
      </c>
      <c r="G210" s="65" t="s">
        <v>30</v>
      </c>
      <c r="H210" s="65" t="s">
        <v>30</v>
      </c>
      <c r="I210" s="65" t="s">
        <v>30</v>
      </c>
      <c r="J210" s="65" t="s">
        <v>31</v>
      </c>
      <c r="K210" s="71"/>
    </row>
    <row r="211" spans="1:11" ht="14.25" customHeight="1">
      <c r="A211" s="63">
        <v>24.21</v>
      </c>
      <c r="B211" s="64" t="s">
        <v>262</v>
      </c>
      <c r="C211" s="65" t="s">
        <v>30</v>
      </c>
      <c r="D211" s="65" t="s">
        <v>30</v>
      </c>
      <c r="E211" s="65" t="s">
        <v>30</v>
      </c>
      <c r="F211" s="65" t="s">
        <v>30</v>
      </c>
      <c r="G211" s="65" t="s">
        <v>30</v>
      </c>
      <c r="H211" s="65" t="s">
        <v>30</v>
      </c>
      <c r="I211" s="65" t="s">
        <v>31</v>
      </c>
      <c r="J211" s="65" t="s">
        <v>31</v>
      </c>
      <c r="K211" s="71"/>
    </row>
    <row r="212" spans="1:11" ht="14.25" customHeight="1">
      <c r="A212" s="63">
        <v>24.210999999999999</v>
      </c>
      <c r="B212" s="64" t="s">
        <v>263</v>
      </c>
      <c r="C212" s="65" t="s">
        <v>30</v>
      </c>
      <c r="D212" s="65" t="s">
        <v>30</v>
      </c>
      <c r="E212" s="65" t="s">
        <v>30</v>
      </c>
      <c r="F212" s="65" t="s">
        <v>30</v>
      </c>
      <c r="G212" s="65" t="s">
        <v>30</v>
      </c>
      <c r="H212" s="65" t="s">
        <v>30</v>
      </c>
      <c r="I212" s="65" t="s">
        <v>31</v>
      </c>
      <c r="J212" s="65" t="s">
        <v>31</v>
      </c>
      <c r="K212" s="67"/>
    </row>
    <row r="213" spans="1:11" ht="14.25" customHeight="1">
      <c r="A213" s="68">
        <v>24.212</v>
      </c>
      <c r="B213" s="69" t="s">
        <v>264</v>
      </c>
      <c r="C213" s="65" t="s">
        <v>30</v>
      </c>
      <c r="D213" s="65" t="s">
        <v>31</v>
      </c>
      <c r="E213" s="65" t="s">
        <v>30</v>
      </c>
      <c r="F213" s="65" t="s">
        <v>30</v>
      </c>
      <c r="G213" s="65" t="s">
        <v>30</v>
      </c>
      <c r="H213" s="65" t="s">
        <v>31</v>
      </c>
      <c r="I213" s="65" t="s">
        <v>31</v>
      </c>
      <c r="J213" s="65" t="s">
        <v>31</v>
      </c>
      <c r="K213" s="70"/>
    </row>
    <row r="214" spans="1:11" ht="14.25" customHeight="1">
      <c r="A214" s="63">
        <v>24.213000000000001</v>
      </c>
      <c r="B214" s="69" t="s">
        <v>265</v>
      </c>
      <c r="C214" s="65" t="s">
        <v>31</v>
      </c>
      <c r="D214" s="65" t="s">
        <v>31</v>
      </c>
      <c r="E214" s="65" t="s">
        <v>30</v>
      </c>
      <c r="F214" s="65" t="s">
        <v>30</v>
      </c>
      <c r="G214" s="65" t="s">
        <v>30</v>
      </c>
      <c r="H214" s="65" t="s">
        <v>30</v>
      </c>
      <c r="I214" s="65" t="s">
        <v>30</v>
      </c>
      <c r="J214" s="65" t="s">
        <v>31</v>
      </c>
      <c r="K214" s="71"/>
    </row>
    <row r="215" spans="1:11" ht="14.25" customHeight="1">
      <c r="A215" s="63">
        <v>24.213999999999999</v>
      </c>
      <c r="B215" s="69" t="s">
        <v>266</v>
      </c>
      <c r="C215" s="65" t="s">
        <v>30</v>
      </c>
      <c r="D215" s="65" t="s">
        <v>30</v>
      </c>
      <c r="E215" s="65" t="s">
        <v>30</v>
      </c>
      <c r="F215" s="65" t="s">
        <v>30</v>
      </c>
      <c r="G215" s="65" t="s">
        <v>30</v>
      </c>
      <c r="H215" s="65" t="s">
        <v>30</v>
      </c>
      <c r="I215" s="65" t="s">
        <v>30</v>
      </c>
      <c r="J215" s="65" t="s">
        <v>31</v>
      </c>
      <c r="K215" s="67"/>
    </row>
    <row r="216" spans="1:11" ht="14.25" customHeight="1">
      <c r="A216" s="68">
        <v>24.215</v>
      </c>
      <c r="B216" s="64" t="s">
        <v>267</v>
      </c>
      <c r="C216" s="65" t="s">
        <v>30</v>
      </c>
      <c r="D216" s="65" t="s">
        <v>30</v>
      </c>
      <c r="E216" s="65" t="s">
        <v>30</v>
      </c>
      <c r="F216" s="65" t="s">
        <v>30</v>
      </c>
      <c r="G216" s="65" t="s">
        <v>31</v>
      </c>
      <c r="H216" s="65" t="s">
        <v>31</v>
      </c>
      <c r="I216" s="65" t="s">
        <v>31</v>
      </c>
      <c r="J216" s="65" t="s">
        <v>31</v>
      </c>
      <c r="K216" s="71"/>
    </row>
    <row r="217" spans="1:11" ht="14.25" customHeight="1">
      <c r="A217" s="63">
        <v>24.216000000000001</v>
      </c>
      <c r="B217" s="64" t="s">
        <v>268</v>
      </c>
      <c r="C217" s="65" t="s">
        <v>30</v>
      </c>
      <c r="D217" s="65" t="s">
        <v>30</v>
      </c>
      <c r="E217" s="65" t="s">
        <v>30</v>
      </c>
      <c r="F217" s="65" t="s">
        <v>30</v>
      </c>
      <c r="G217" s="65" t="s">
        <v>30</v>
      </c>
      <c r="H217" s="65" t="s">
        <v>30</v>
      </c>
      <c r="I217" s="65" t="s">
        <v>31</v>
      </c>
      <c r="J217" s="65" t="s">
        <v>31</v>
      </c>
      <c r="K217" s="71"/>
    </row>
    <row r="218" spans="1:11" ht="14.25" customHeight="1">
      <c r="A218" s="63">
        <v>24.216999999999999</v>
      </c>
      <c r="B218" s="64" t="s">
        <v>269</v>
      </c>
      <c r="C218" s="65" t="s">
        <v>30</v>
      </c>
      <c r="D218" s="65" t="s">
        <v>30</v>
      </c>
      <c r="E218" s="65" t="s">
        <v>30</v>
      </c>
      <c r="F218" s="65" t="s">
        <v>30</v>
      </c>
      <c r="G218" s="65" t="s">
        <v>30</v>
      </c>
      <c r="H218" s="65" t="s">
        <v>30</v>
      </c>
      <c r="I218" s="65" t="s">
        <v>31</v>
      </c>
      <c r="J218" s="65" t="s">
        <v>31</v>
      </c>
      <c r="K218" s="71"/>
    </row>
    <row r="219" spans="1:11" ht="14.25" customHeight="1">
      <c r="A219" s="68">
        <v>24.218</v>
      </c>
      <c r="B219" s="64" t="s">
        <v>270</v>
      </c>
      <c r="C219" s="65" t="s">
        <v>30</v>
      </c>
      <c r="D219" s="65" t="s">
        <v>30</v>
      </c>
      <c r="E219" s="65" t="s">
        <v>30</v>
      </c>
      <c r="F219" s="65" t="s">
        <v>30</v>
      </c>
      <c r="G219" s="65" t="s">
        <v>30</v>
      </c>
      <c r="H219" s="65" t="s">
        <v>30</v>
      </c>
      <c r="I219" s="65" t="s">
        <v>31</v>
      </c>
      <c r="J219" s="65" t="s">
        <v>31</v>
      </c>
      <c r="K219" s="71"/>
    </row>
    <row r="220" spans="1:11" ht="14.25" customHeight="1">
      <c r="A220" s="63">
        <v>24.219000000000001</v>
      </c>
      <c r="B220" s="64" t="s">
        <v>271</v>
      </c>
      <c r="C220" s="65" t="s">
        <v>30</v>
      </c>
      <c r="D220" s="65" t="s">
        <v>30</v>
      </c>
      <c r="E220" s="65" t="s">
        <v>30</v>
      </c>
      <c r="F220" s="65" t="s">
        <v>30</v>
      </c>
      <c r="G220" s="65" t="s">
        <v>30</v>
      </c>
      <c r="H220" s="65" t="s">
        <v>30</v>
      </c>
      <c r="I220" s="65" t="s">
        <v>31</v>
      </c>
      <c r="J220" s="65" t="s">
        <v>31</v>
      </c>
      <c r="K220" s="67"/>
    </row>
    <row r="221" spans="1:11" ht="14.25" customHeight="1">
      <c r="A221" s="63">
        <v>24.22</v>
      </c>
      <c r="B221" s="64" t="s">
        <v>272</v>
      </c>
      <c r="C221" s="65" t="s">
        <v>30</v>
      </c>
      <c r="D221" s="65" t="s">
        <v>30</v>
      </c>
      <c r="E221" s="65" t="s">
        <v>30</v>
      </c>
      <c r="F221" s="65" t="s">
        <v>30</v>
      </c>
      <c r="G221" s="65" t="s">
        <v>30</v>
      </c>
      <c r="H221" s="65" t="s">
        <v>30</v>
      </c>
      <c r="I221" s="65" t="s">
        <v>31</v>
      </c>
      <c r="J221" s="65" t="s">
        <v>31</v>
      </c>
      <c r="K221" s="70"/>
    </row>
    <row r="222" spans="1:11" ht="14.25" customHeight="1">
      <c r="A222" s="68">
        <v>24.221</v>
      </c>
      <c r="B222" s="64" t="s">
        <v>273</v>
      </c>
      <c r="C222" s="65" t="s">
        <v>30</v>
      </c>
      <c r="D222" s="65" t="s">
        <v>30</v>
      </c>
      <c r="E222" s="65" t="s">
        <v>30</v>
      </c>
      <c r="F222" s="65" t="s">
        <v>30</v>
      </c>
      <c r="G222" s="65" t="s">
        <v>30</v>
      </c>
      <c r="H222" s="65" t="s">
        <v>30</v>
      </c>
      <c r="I222" s="65" t="s">
        <v>31</v>
      </c>
      <c r="J222" s="65" t="s">
        <v>31</v>
      </c>
      <c r="K222" s="71"/>
    </row>
    <row r="223" spans="1:11" ht="14.25" customHeight="1">
      <c r="A223" s="63">
        <v>24.222000000000001</v>
      </c>
      <c r="B223" s="69" t="s">
        <v>274</v>
      </c>
      <c r="C223" s="65" t="s">
        <v>31</v>
      </c>
      <c r="D223" s="65" t="s">
        <v>31</v>
      </c>
      <c r="E223" s="65" t="s">
        <v>30</v>
      </c>
      <c r="F223" s="65" t="s">
        <v>30</v>
      </c>
      <c r="G223" s="65" t="s">
        <v>30</v>
      </c>
      <c r="H223" s="65" t="s">
        <v>30</v>
      </c>
      <c r="I223" s="65" t="s">
        <v>30</v>
      </c>
      <c r="J223" s="65" t="s">
        <v>31</v>
      </c>
      <c r="K223" s="67" t="s">
        <v>275</v>
      </c>
    </row>
    <row r="224" spans="1:11" ht="14.25" customHeight="1">
      <c r="A224" s="63">
        <v>24.222999999999999</v>
      </c>
      <c r="B224" s="64" t="s">
        <v>276</v>
      </c>
      <c r="C224" s="65" t="s">
        <v>30</v>
      </c>
      <c r="D224" s="65" t="s">
        <v>30</v>
      </c>
      <c r="E224" s="65" t="s">
        <v>30</v>
      </c>
      <c r="F224" s="65" t="s">
        <v>30</v>
      </c>
      <c r="G224" s="65" t="s">
        <v>30</v>
      </c>
      <c r="H224" s="65" t="s">
        <v>30</v>
      </c>
      <c r="I224" s="65" t="s">
        <v>30</v>
      </c>
      <c r="J224" s="65" t="s">
        <v>31</v>
      </c>
      <c r="K224" s="71"/>
    </row>
    <row r="225" spans="1:11" ht="14.25" customHeight="1">
      <c r="A225" s="68">
        <v>24.224</v>
      </c>
      <c r="B225" s="64" t="s">
        <v>277</v>
      </c>
      <c r="C225" s="65" t="s">
        <v>30</v>
      </c>
      <c r="D225" s="65" t="s">
        <v>31</v>
      </c>
      <c r="E225" s="65" t="s">
        <v>30</v>
      </c>
      <c r="F225" s="65" t="s">
        <v>30</v>
      </c>
      <c r="G225" s="65" t="s">
        <v>30</v>
      </c>
      <c r="H225" s="65" t="s">
        <v>31</v>
      </c>
      <c r="I225" s="65" t="s">
        <v>31</v>
      </c>
      <c r="J225" s="65" t="s">
        <v>31</v>
      </c>
      <c r="K225" s="71"/>
    </row>
    <row r="226" spans="1:11" ht="14.25" customHeight="1">
      <c r="A226" s="63">
        <v>24.225000000000001</v>
      </c>
      <c r="B226" s="64" t="s">
        <v>278</v>
      </c>
      <c r="C226" s="65" t="s">
        <v>30</v>
      </c>
      <c r="D226" s="65" t="s">
        <v>30</v>
      </c>
      <c r="E226" s="65" t="s">
        <v>30</v>
      </c>
      <c r="F226" s="65" t="s">
        <v>30</v>
      </c>
      <c r="G226" s="65" t="s">
        <v>30</v>
      </c>
      <c r="H226" s="65" t="s">
        <v>30</v>
      </c>
      <c r="I226" s="65" t="s">
        <v>31</v>
      </c>
      <c r="J226" s="65" t="s">
        <v>31</v>
      </c>
      <c r="K226" s="71"/>
    </row>
    <row r="227" spans="1:11" ht="14.25" customHeight="1">
      <c r="A227" s="63">
        <v>24.225999999999999</v>
      </c>
      <c r="B227" s="64" t="s">
        <v>279</v>
      </c>
      <c r="C227" s="65" t="s">
        <v>30</v>
      </c>
      <c r="D227" s="65" t="s">
        <v>30</v>
      </c>
      <c r="E227" s="65" t="s">
        <v>30</v>
      </c>
      <c r="F227" s="65" t="s">
        <v>30</v>
      </c>
      <c r="G227" s="65" t="s">
        <v>30</v>
      </c>
      <c r="H227" s="65" t="s">
        <v>30</v>
      </c>
      <c r="I227" s="65" t="s">
        <v>30</v>
      </c>
      <c r="J227" s="65" t="s">
        <v>31</v>
      </c>
      <c r="K227" s="71"/>
    </row>
    <row r="228" spans="1:11" ht="14.25" customHeight="1">
      <c r="A228" s="68">
        <v>24.227</v>
      </c>
      <c r="B228" s="64" t="s">
        <v>280</v>
      </c>
      <c r="C228" s="72"/>
      <c r="D228" s="72"/>
      <c r="E228" s="72"/>
      <c r="F228" s="72"/>
      <c r="G228" s="72"/>
      <c r="H228" s="72"/>
      <c r="I228" s="72"/>
      <c r="J228" s="72"/>
      <c r="K228" s="71"/>
    </row>
    <row r="229" spans="1:11" ht="14.25" customHeight="1">
      <c r="A229" s="63">
        <v>24.228000000000002</v>
      </c>
      <c r="B229" s="64" t="s">
        <v>281</v>
      </c>
      <c r="C229" s="65" t="s">
        <v>30</v>
      </c>
      <c r="D229" s="65" t="s">
        <v>30</v>
      </c>
      <c r="E229" s="65" t="s">
        <v>30</v>
      </c>
      <c r="F229" s="65" t="s">
        <v>30</v>
      </c>
      <c r="G229" s="65" t="s">
        <v>30</v>
      </c>
      <c r="H229" s="65" t="s">
        <v>30</v>
      </c>
      <c r="I229" s="65" t="s">
        <v>30</v>
      </c>
      <c r="J229" s="65" t="s">
        <v>31</v>
      </c>
      <c r="K229" s="67"/>
    </row>
    <row r="230" spans="1:11" ht="14.25" customHeight="1">
      <c r="A230" s="63">
        <v>24.228999999999999</v>
      </c>
      <c r="B230" s="64" t="s">
        <v>282</v>
      </c>
      <c r="C230" s="65" t="s">
        <v>30</v>
      </c>
      <c r="D230" s="65" t="s">
        <v>30</v>
      </c>
      <c r="E230" s="65" t="s">
        <v>30</v>
      </c>
      <c r="F230" s="65" t="s">
        <v>30</v>
      </c>
      <c r="G230" s="65" t="s">
        <v>30</v>
      </c>
      <c r="H230" s="65" t="s">
        <v>30</v>
      </c>
      <c r="I230" s="65" t="s">
        <v>31</v>
      </c>
      <c r="J230" s="65" t="s">
        <v>31</v>
      </c>
      <c r="K230" s="71"/>
    </row>
    <row r="231" spans="1:11" ht="14.25" customHeight="1">
      <c r="A231" s="68">
        <v>24.23</v>
      </c>
      <c r="B231" s="64" t="s">
        <v>283</v>
      </c>
      <c r="C231" s="65" t="s">
        <v>31</v>
      </c>
      <c r="D231" s="65" t="s">
        <v>31</v>
      </c>
      <c r="E231" s="65" t="s">
        <v>30</v>
      </c>
      <c r="F231" s="65" t="s">
        <v>30</v>
      </c>
      <c r="G231" s="65" t="s">
        <v>30</v>
      </c>
      <c r="H231" s="65" t="s">
        <v>30</v>
      </c>
      <c r="I231" s="65" t="s">
        <v>31</v>
      </c>
      <c r="J231" s="65" t="s">
        <v>31</v>
      </c>
      <c r="K231" s="71"/>
    </row>
    <row r="232" spans="1:11" ht="14.25" customHeight="1">
      <c r="A232" s="63">
        <v>24.231000000000002</v>
      </c>
      <c r="B232" s="64" t="s">
        <v>284</v>
      </c>
      <c r="C232" s="65" t="s">
        <v>30</v>
      </c>
      <c r="D232" s="65" t="s">
        <v>30</v>
      </c>
      <c r="E232" s="65" t="s">
        <v>30</v>
      </c>
      <c r="F232" s="65" t="s">
        <v>30</v>
      </c>
      <c r="G232" s="65" t="s">
        <v>30</v>
      </c>
      <c r="H232" s="65" t="s">
        <v>30</v>
      </c>
      <c r="I232" s="65" t="s">
        <v>31</v>
      </c>
      <c r="J232" s="65" t="s">
        <v>31</v>
      </c>
      <c r="K232" s="71"/>
    </row>
    <row r="233" spans="1:11" ht="14.25" customHeight="1">
      <c r="A233" s="63">
        <v>24.231999999999999</v>
      </c>
      <c r="B233" s="64" t="s">
        <v>285</v>
      </c>
      <c r="C233" s="65" t="s">
        <v>30</v>
      </c>
      <c r="D233" s="65" t="s">
        <v>30</v>
      </c>
      <c r="E233" s="65" t="s">
        <v>30</v>
      </c>
      <c r="F233" s="65" t="s">
        <v>30</v>
      </c>
      <c r="G233" s="65" t="s">
        <v>30</v>
      </c>
      <c r="H233" s="65" t="s">
        <v>31</v>
      </c>
      <c r="I233" s="65" t="s">
        <v>31</v>
      </c>
      <c r="J233" s="65" t="s">
        <v>31</v>
      </c>
      <c r="K233" s="71"/>
    </row>
    <row r="234" spans="1:11" ht="14.25" customHeight="1">
      <c r="A234" s="68">
        <v>24.233000000000001</v>
      </c>
      <c r="B234" s="64" t="s">
        <v>286</v>
      </c>
      <c r="C234" s="65" t="s">
        <v>30</v>
      </c>
      <c r="D234" s="65" t="s">
        <v>30</v>
      </c>
      <c r="E234" s="65" t="s">
        <v>30</v>
      </c>
      <c r="F234" s="65" t="s">
        <v>30</v>
      </c>
      <c r="G234" s="65" t="s">
        <v>30</v>
      </c>
      <c r="H234" s="65" t="s">
        <v>30</v>
      </c>
      <c r="I234" s="65" t="s">
        <v>30</v>
      </c>
      <c r="J234" s="65" t="s">
        <v>31</v>
      </c>
      <c r="K234" s="67"/>
    </row>
    <row r="235" spans="1:11" ht="14.25" customHeight="1">
      <c r="A235" s="63">
        <v>24.234000000000002</v>
      </c>
      <c r="B235" s="69" t="s">
        <v>287</v>
      </c>
      <c r="C235" s="65" t="s">
        <v>30</v>
      </c>
      <c r="D235" s="65" t="s">
        <v>30</v>
      </c>
      <c r="E235" s="65" t="s">
        <v>30</v>
      </c>
      <c r="F235" s="65" t="s">
        <v>30</v>
      </c>
      <c r="G235" s="65" t="s">
        <v>30</v>
      </c>
      <c r="H235" s="65" t="s">
        <v>30</v>
      </c>
      <c r="I235" s="65" t="s">
        <v>31</v>
      </c>
      <c r="J235" s="65" t="s">
        <v>31</v>
      </c>
      <c r="K235" s="70"/>
    </row>
    <row r="236" spans="1:11" ht="14.25" customHeight="1">
      <c r="A236" s="63">
        <v>24.234999999999999</v>
      </c>
      <c r="B236" s="64" t="s">
        <v>288</v>
      </c>
      <c r="C236" s="65" t="s">
        <v>30</v>
      </c>
      <c r="D236" s="65" t="s">
        <v>30</v>
      </c>
      <c r="E236" s="65" t="s">
        <v>30</v>
      </c>
      <c r="F236" s="65" t="s">
        <v>30</v>
      </c>
      <c r="G236" s="65" t="s">
        <v>30</v>
      </c>
      <c r="H236" s="65" t="s">
        <v>30</v>
      </c>
      <c r="I236" s="65" t="s">
        <v>31</v>
      </c>
      <c r="J236" s="65" t="s">
        <v>31</v>
      </c>
      <c r="K236" s="71"/>
    </row>
    <row r="237" spans="1:11" ht="14.25" customHeight="1">
      <c r="A237" s="68">
        <v>24.236000000000001</v>
      </c>
      <c r="B237" s="69" t="s">
        <v>289</v>
      </c>
      <c r="C237" s="65" t="s">
        <v>30</v>
      </c>
      <c r="D237" s="65" t="s">
        <v>30</v>
      </c>
      <c r="E237" s="65" t="s">
        <v>30</v>
      </c>
      <c r="F237" s="65" t="s">
        <v>30</v>
      </c>
      <c r="G237" s="65" t="s">
        <v>30</v>
      </c>
      <c r="H237" s="65" t="s">
        <v>30</v>
      </c>
      <c r="I237" s="65" t="s">
        <v>31</v>
      </c>
      <c r="J237" s="65" t="s">
        <v>31</v>
      </c>
      <c r="K237" s="67"/>
    </row>
    <row r="238" spans="1:11" ht="14.25" customHeight="1">
      <c r="A238" s="63">
        <v>24.236999999999998</v>
      </c>
      <c r="B238" s="64" t="s">
        <v>290</v>
      </c>
      <c r="C238" s="65" t="s">
        <v>30</v>
      </c>
      <c r="D238" s="65" t="s">
        <v>30</v>
      </c>
      <c r="E238" s="65" t="s">
        <v>30</v>
      </c>
      <c r="F238" s="65" t="s">
        <v>30</v>
      </c>
      <c r="G238" s="65" t="s">
        <v>30</v>
      </c>
      <c r="H238" s="65" t="s">
        <v>30</v>
      </c>
      <c r="I238" s="65" t="s">
        <v>31</v>
      </c>
      <c r="J238" s="65" t="s">
        <v>31</v>
      </c>
      <c r="K238" s="71"/>
    </row>
    <row r="239" spans="1:11" ht="14.25" customHeight="1">
      <c r="A239" s="63">
        <v>24.238</v>
      </c>
      <c r="B239" s="64" t="s">
        <v>291</v>
      </c>
      <c r="C239" s="65" t="s">
        <v>31</v>
      </c>
      <c r="D239" s="65" t="s">
        <v>31</v>
      </c>
      <c r="E239" s="65" t="s">
        <v>30</v>
      </c>
      <c r="F239" s="65" t="s">
        <v>30</v>
      </c>
      <c r="G239" s="65" t="s">
        <v>30</v>
      </c>
      <c r="H239" s="65" t="s">
        <v>30</v>
      </c>
      <c r="I239" s="65" t="s">
        <v>30</v>
      </c>
      <c r="J239" s="65" t="s">
        <v>31</v>
      </c>
      <c r="K239" s="71"/>
    </row>
    <row r="240" spans="1:11" ht="14.25" customHeight="1">
      <c r="A240" s="68">
        <v>24.239000000000001</v>
      </c>
      <c r="B240" s="64" t="s">
        <v>292</v>
      </c>
      <c r="C240" s="65" t="s">
        <v>30</v>
      </c>
      <c r="D240" s="65" t="s">
        <v>30</v>
      </c>
      <c r="E240" s="65" t="s">
        <v>31</v>
      </c>
      <c r="F240" s="65" t="s">
        <v>30</v>
      </c>
      <c r="G240" s="65" t="s">
        <v>30</v>
      </c>
      <c r="H240" s="65" t="s">
        <v>30</v>
      </c>
      <c r="I240" s="65" t="s">
        <v>31</v>
      </c>
      <c r="J240" s="65" t="s">
        <v>31</v>
      </c>
      <c r="K240" s="71"/>
    </row>
    <row r="241" spans="1:11" ht="14.25" customHeight="1">
      <c r="A241" s="63">
        <v>24.24</v>
      </c>
      <c r="B241" s="64" t="s">
        <v>293</v>
      </c>
      <c r="C241" s="65" t="s">
        <v>30</v>
      </c>
      <c r="D241" s="65" t="s">
        <v>30</v>
      </c>
      <c r="E241" s="65" t="s">
        <v>30</v>
      </c>
      <c r="F241" s="65" t="s">
        <v>30</v>
      </c>
      <c r="G241" s="65" t="s">
        <v>30</v>
      </c>
      <c r="H241" s="65" t="s">
        <v>30</v>
      </c>
      <c r="I241" s="65" t="s">
        <v>30</v>
      </c>
      <c r="J241" s="65" t="s">
        <v>31</v>
      </c>
      <c r="K241" s="71"/>
    </row>
    <row r="242" spans="1:11" ht="14.25" customHeight="1">
      <c r="A242" s="63">
        <v>24.241</v>
      </c>
      <c r="B242" s="64" t="s">
        <v>294</v>
      </c>
      <c r="C242" s="65" t="s">
        <v>30</v>
      </c>
      <c r="D242" s="65" t="s">
        <v>31</v>
      </c>
      <c r="E242" s="65" t="s">
        <v>31</v>
      </c>
      <c r="F242" s="65" t="s">
        <v>31</v>
      </c>
      <c r="G242" s="65" t="s">
        <v>31</v>
      </c>
      <c r="H242" s="65" t="s">
        <v>30</v>
      </c>
      <c r="I242" s="65" t="s">
        <v>30</v>
      </c>
      <c r="J242" s="65" t="s">
        <v>31</v>
      </c>
      <c r="K242" s="67"/>
    </row>
    <row r="243" spans="1:11" ht="14.25" customHeight="1">
      <c r="A243" s="68">
        <v>24.242000000000001</v>
      </c>
      <c r="B243" s="69" t="s">
        <v>295</v>
      </c>
      <c r="C243" s="65" t="s">
        <v>30</v>
      </c>
      <c r="D243" s="65" t="s">
        <v>31</v>
      </c>
      <c r="E243" s="65" t="s">
        <v>30</v>
      </c>
      <c r="F243" s="65" t="s">
        <v>30</v>
      </c>
      <c r="G243" s="65" t="s">
        <v>30</v>
      </c>
      <c r="H243" s="65" t="s">
        <v>30</v>
      </c>
      <c r="I243" s="65" t="s">
        <v>31</v>
      </c>
      <c r="J243" s="65" t="s">
        <v>31</v>
      </c>
      <c r="K243" s="70"/>
    </row>
    <row r="244" spans="1:11" ht="14.25" customHeight="1">
      <c r="A244" s="63">
        <v>24.242999999999999</v>
      </c>
      <c r="B244" s="64" t="s">
        <v>296</v>
      </c>
      <c r="C244" s="65" t="s">
        <v>30</v>
      </c>
      <c r="D244" s="65" t="s">
        <v>30</v>
      </c>
      <c r="E244" s="65" t="s">
        <v>30</v>
      </c>
      <c r="F244" s="65" t="s">
        <v>30</v>
      </c>
      <c r="G244" s="65" t="s">
        <v>30</v>
      </c>
      <c r="H244" s="65" t="s">
        <v>30</v>
      </c>
      <c r="I244" s="65" t="s">
        <v>31</v>
      </c>
      <c r="J244" s="65" t="s">
        <v>31</v>
      </c>
      <c r="K244" s="71"/>
    </row>
    <row r="245" spans="1:11" ht="14.25" customHeight="1">
      <c r="A245" s="63">
        <v>24.244</v>
      </c>
      <c r="B245" s="64" t="s">
        <v>297</v>
      </c>
      <c r="C245" s="65" t="s">
        <v>30</v>
      </c>
      <c r="D245" s="65" t="s">
        <v>30</v>
      </c>
      <c r="E245" s="65" t="s">
        <v>30</v>
      </c>
      <c r="F245" s="65" t="s">
        <v>30</v>
      </c>
      <c r="G245" s="65" t="s">
        <v>30</v>
      </c>
      <c r="H245" s="65" t="s">
        <v>30</v>
      </c>
      <c r="I245" s="65" t="s">
        <v>31</v>
      </c>
      <c r="J245" s="65" t="s">
        <v>31</v>
      </c>
      <c r="K245" s="67"/>
    </row>
    <row r="246" spans="1:11" ht="14.25" customHeight="1">
      <c r="A246" s="68">
        <v>24.245000000000001</v>
      </c>
      <c r="B246" s="64" t="s">
        <v>298</v>
      </c>
      <c r="C246" s="72"/>
      <c r="D246" s="72"/>
      <c r="E246" s="72"/>
      <c r="F246" s="72"/>
      <c r="G246" s="72"/>
      <c r="H246" s="72"/>
      <c r="I246" s="72"/>
      <c r="J246" s="72"/>
      <c r="K246" s="67" t="s">
        <v>192</v>
      </c>
    </row>
    <row r="247" spans="1:11" ht="14.25" customHeight="1">
      <c r="A247" s="63">
        <v>24.245999999999999</v>
      </c>
      <c r="B247" s="64" t="s">
        <v>299</v>
      </c>
      <c r="C247" s="65" t="s">
        <v>30</v>
      </c>
      <c r="D247" s="65" t="s">
        <v>30</v>
      </c>
      <c r="E247" s="65" t="s">
        <v>31</v>
      </c>
      <c r="F247" s="65" t="s">
        <v>31</v>
      </c>
      <c r="G247" s="65" t="s">
        <v>30</v>
      </c>
      <c r="H247" s="65" t="s">
        <v>31</v>
      </c>
      <c r="I247" s="65" t="s">
        <v>31</v>
      </c>
      <c r="J247" s="65" t="s">
        <v>31</v>
      </c>
      <c r="K247" s="71"/>
    </row>
    <row r="248" spans="1:11" ht="14.25" customHeight="1">
      <c r="A248" s="63">
        <v>24.247</v>
      </c>
      <c r="B248" s="64" t="s">
        <v>300</v>
      </c>
      <c r="C248" s="65" t="s">
        <v>30</v>
      </c>
      <c r="D248" s="65" t="s">
        <v>30</v>
      </c>
      <c r="E248" s="65" t="s">
        <v>30</v>
      </c>
      <c r="F248" s="65" t="s">
        <v>30</v>
      </c>
      <c r="G248" s="65" t="s">
        <v>30</v>
      </c>
      <c r="H248" s="65" t="s">
        <v>30</v>
      </c>
      <c r="I248" s="65" t="s">
        <v>30</v>
      </c>
      <c r="J248" s="65" t="s">
        <v>31</v>
      </c>
      <c r="K248" s="71"/>
    </row>
    <row r="249" spans="1:11" ht="14.25" customHeight="1">
      <c r="A249" s="68">
        <v>24.248000000000001</v>
      </c>
      <c r="B249" s="64" t="s">
        <v>301</v>
      </c>
      <c r="C249" s="65" t="s">
        <v>30</v>
      </c>
      <c r="D249" s="65" t="s">
        <v>30</v>
      </c>
      <c r="E249" s="65" t="s">
        <v>30</v>
      </c>
      <c r="F249" s="65" t="s">
        <v>30</v>
      </c>
      <c r="G249" s="65" t="s">
        <v>30</v>
      </c>
      <c r="H249" s="65" t="s">
        <v>30</v>
      </c>
      <c r="I249" s="65" t="s">
        <v>31</v>
      </c>
      <c r="J249" s="65" t="s">
        <v>31</v>
      </c>
      <c r="K249" s="71"/>
    </row>
    <row r="250" spans="1:11" ht="14.25" customHeight="1">
      <c r="A250" s="63">
        <v>24.248999999999999</v>
      </c>
      <c r="B250" s="64" t="s">
        <v>302</v>
      </c>
      <c r="C250" s="72"/>
      <c r="D250" s="72"/>
      <c r="E250" s="72"/>
      <c r="F250" s="72"/>
      <c r="G250" s="72"/>
      <c r="H250" s="72"/>
      <c r="I250" s="72"/>
      <c r="J250" s="72"/>
      <c r="K250" s="67"/>
    </row>
    <row r="251" spans="1:11" ht="14.25" customHeight="1">
      <c r="A251" s="63">
        <v>24.25</v>
      </c>
      <c r="B251" s="64" t="s">
        <v>303</v>
      </c>
      <c r="C251" s="65" t="s">
        <v>30</v>
      </c>
      <c r="D251" s="65" t="s">
        <v>30</v>
      </c>
      <c r="E251" s="65" t="s">
        <v>30</v>
      </c>
      <c r="F251" s="65" t="s">
        <v>30</v>
      </c>
      <c r="G251" s="65" t="s">
        <v>30</v>
      </c>
      <c r="H251" s="65" t="s">
        <v>30</v>
      </c>
      <c r="I251" s="65" t="s">
        <v>31</v>
      </c>
      <c r="J251" s="65" t="s">
        <v>31</v>
      </c>
      <c r="K251" s="70"/>
    </row>
    <row r="252" spans="1:11" ht="14.25" customHeight="1">
      <c r="A252" s="68">
        <v>24.251000000000001</v>
      </c>
      <c r="B252" s="64" t="s">
        <v>304</v>
      </c>
      <c r="C252" s="72"/>
      <c r="D252" s="72"/>
      <c r="E252" s="72"/>
      <c r="F252" s="72"/>
      <c r="G252" s="72"/>
      <c r="H252" s="72"/>
      <c r="I252" s="72"/>
      <c r="J252" s="72"/>
      <c r="K252" s="71"/>
    </row>
    <row r="253" spans="1:11" ht="14.25" customHeight="1">
      <c r="A253" s="63">
        <v>24.251999999999999</v>
      </c>
      <c r="B253" s="69" t="s">
        <v>305</v>
      </c>
      <c r="C253" s="65" t="s">
        <v>30</v>
      </c>
      <c r="D253" s="65" t="s">
        <v>30</v>
      </c>
      <c r="E253" s="65" t="s">
        <v>30</v>
      </c>
      <c r="F253" s="65" t="s">
        <v>30</v>
      </c>
      <c r="G253" s="65" t="s">
        <v>30</v>
      </c>
      <c r="H253" s="65" t="s">
        <v>30</v>
      </c>
      <c r="I253" s="65" t="s">
        <v>30</v>
      </c>
      <c r="J253" s="65" t="s">
        <v>31</v>
      </c>
      <c r="K253" s="67"/>
    </row>
    <row r="254" spans="1:11" ht="14.25" customHeight="1">
      <c r="A254" s="63">
        <v>24.253</v>
      </c>
      <c r="B254" s="64" t="s">
        <v>306</v>
      </c>
      <c r="C254" s="65" t="s">
        <v>30</v>
      </c>
      <c r="D254" s="65" t="s">
        <v>30</v>
      </c>
      <c r="E254" s="65" t="s">
        <v>30</v>
      </c>
      <c r="F254" s="65" t="s">
        <v>30</v>
      </c>
      <c r="G254" s="65" t="s">
        <v>30</v>
      </c>
      <c r="H254" s="65" t="s">
        <v>30</v>
      </c>
      <c r="I254" s="65" t="s">
        <v>31</v>
      </c>
      <c r="J254" s="65" t="s">
        <v>31</v>
      </c>
      <c r="K254" s="71"/>
    </row>
    <row r="255" spans="1:11" ht="14.25" customHeight="1">
      <c r="A255" s="68">
        <v>24.254000000000001</v>
      </c>
      <c r="B255" s="64" t="s">
        <v>307</v>
      </c>
      <c r="C255" s="65" t="s">
        <v>30</v>
      </c>
      <c r="D255" s="65" t="s">
        <v>31</v>
      </c>
      <c r="E255" s="65" t="s">
        <v>31</v>
      </c>
      <c r="F255" s="65" t="s">
        <v>31</v>
      </c>
      <c r="G255" s="65" t="s">
        <v>31</v>
      </c>
      <c r="H255" s="65" t="s">
        <v>31</v>
      </c>
      <c r="I255" s="65" t="s">
        <v>31</v>
      </c>
      <c r="J255" s="65" t="s">
        <v>31</v>
      </c>
      <c r="K255" s="71"/>
    </row>
    <row r="256" spans="1:11" ht="14.25" customHeight="1">
      <c r="A256" s="63">
        <v>24.254999999999999</v>
      </c>
      <c r="B256" s="64" t="s">
        <v>308</v>
      </c>
      <c r="C256" s="65" t="s">
        <v>30</v>
      </c>
      <c r="D256" s="65" t="s">
        <v>30</v>
      </c>
      <c r="E256" s="65" t="s">
        <v>30</v>
      </c>
      <c r="F256" s="65" t="s">
        <v>30</v>
      </c>
      <c r="G256" s="65" t="s">
        <v>30</v>
      </c>
      <c r="H256" s="65" t="s">
        <v>30</v>
      </c>
      <c r="I256" s="65" t="s">
        <v>31</v>
      </c>
      <c r="J256" s="65" t="s">
        <v>31</v>
      </c>
      <c r="K256" s="71"/>
    </row>
    <row r="257" spans="1:11" ht="14.25" customHeight="1">
      <c r="A257" s="63">
        <v>24.256</v>
      </c>
      <c r="B257" s="64" t="s">
        <v>309</v>
      </c>
      <c r="C257" s="65" t="s">
        <v>30</v>
      </c>
      <c r="D257" s="65" t="s">
        <v>30</v>
      </c>
      <c r="E257" s="65" t="s">
        <v>30</v>
      </c>
      <c r="F257" s="65" t="s">
        <v>30</v>
      </c>
      <c r="G257" s="65" t="s">
        <v>30</v>
      </c>
      <c r="H257" s="65" t="s">
        <v>30</v>
      </c>
      <c r="I257" s="65" t="s">
        <v>31</v>
      </c>
      <c r="J257" s="65" t="s">
        <v>31</v>
      </c>
      <c r="K257" s="71"/>
    </row>
    <row r="258" spans="1:11" ht="14.25" customHeight="1">
      <c r="A258" s="68">
        <v>24.257000000000001</v>
      </c>
      <c r="B258" s="64" t="s">
        <v>310</v>
      </c>
      <c r="C258" s="65" t="s">
        <v>31</v>
      </c>
      <c r="D258" s="65" t="s">
        <v>30</v>
      </c>
      <c r="E258" s="65" t="s">
        <v>30</v>
      </c>
      <c r="F258" s="65" t="s">
        <v>30</v>
      </c>
      <c r="G258" s="65" t="s">
        <v>30</v>
      </c>
      <c r="H258" s="65" t="s">
        <v>31</v>
      </c>
      <c r="I258" s="65" t="s">
        <v>30</v>
      </c>
      <c r="J258" s="65" t="s">
        <v>31</v>
      </c>
      <c r="K258" s="67" t="s">
        <v>311</v>
      </c>
    </row>
    <row r="259" spans="1:11" ht="14.25" customHeight="1">
      <c r="A259" s="63">
        <v>24.257999999999999</v>
      </c>
      <c r="B259" s="69" t="s">
        <v>312</v>
      </c>
      <c r="C259" s="65" t="s">
        <v>30</v>
      </c>
      <c r="D259" s="65" t="s">
        <v>30</v>
      </c>
      <c r="E259" s="65" t="s">
        <v>30</v>
      </c>
      <c r="F259" s="65" t="s">
        <v>30</v>
      </c>
      <c r="G259" s="65" t="s">
        <v>30</v>
      </c>
      <c r="H259" s="65" t="s">
        <v>30</v>
      </c>
      <c r="I259" s="65" t="s">
        <v>31</v>
      </c>
      <c r="J259" s="65" t="s">
        <v>31</v>
      </c>
      <c r="K259" s="67"/>
    </row>
    <row r="260" spans="1:11" ht="14.25" customHeight="1">
      <c r="A260" s="63">
        <v>24.259</v>
      </c>
      <c r="B260" s="64" t="s">
        <v>313</v>
      </c>
      <c r="C260" s="65" t="s">
        <v>30</v>
      </c>
      <c r="D260" s="65" t="s">
        <v>30</v>
      </c>
      <c r="E260" s="65" t="s">
        <v>30</v>
      </c>
      <c r="F260" s="65" t="s">
        <v>30</v>
      </c>
      <c r="G260" s="65" t="s">
        <v>30</v>
      </c>
      <c r="H260" s="65" t="s">
        <v>30</v>
      </c>
      <c r="I260" s="65" t="s">
        <v>31</v>
      </c>
      <c r="J260" s="65" t="s">
        <v>31</v>
      </c>
      <c r="K260" s="71"/>
    </row>
    <row r="261" spans="1:11" ht="14.25" customHeight="1">
      <c r="A261" s="68">
        <v>24.26</v>
      </c>
      <c r="B261" s="64" t="s">
        <v>314</v>
      </c>
      <c r="C261" s="65" t="s">
        <v>30</v>
      </c>
      <c r="D261" s="65" t="s">
        <v>30</v>
      </c>
      <c r="E261" s="65" t="s">
        <v>30</v>
      </c>
      <c r="F261" s="65" t="s">
        <v>31</v>
      </c>
      <c r="G261" s="65" t="s">
        <v>30</v>
      </c>
      <c r="H261" s="65" t="s">
        <v>31</v>
      </c>
      <c r="I261" s="65" t="s">
        <v>31</v>
      </c>
      <c r="J261" s="65" t="s">
        <v>31</v>
      </c>
      <c r="K261" s="71"/>
    </row>
    <row r="262" spans="1:11" ht="14.25" customHeight="1">
      <c r="A262" s="63">
        <v>24.260999999999999</v>
      </c>
      <c r="B262" s="64" t="s">
        <v>315</v>
      </c>
      <c r="C262" s="72"/>
      <c r="D262" s="72"/>
      <c r="E262" s="72"/>
      <c r="F262" s="72"/>
      <c r="G262" s="72"/>
      <c r="H262" s="72"/>
      <c r="I262" s="72"/>
      <c r="J262" s="72"/>
      <c r="K262" s="67" t="s">
        <v>69</v>
      </c>
    </row>
    <row r="263" spans="1:11" ht="14.25" customHeight="1">
      <c r="A263" s="63">
        <v>24.262</v>
      </c>
      <c r="B263" s="64" t="s">
        <v>316</v>
      </c>
      <c r="C263" s="65" t="s">
        <v>31</v>
      </c>
      <c r="D263" s="65" t="s">
        <v>31</v>
      </c>
      <c r="E263" s="65" t="s">
        <v>31</v>
      </c>
      <c r="F263" s="65" t="s">
        <v>30</v>
      </c>
      <c r="G263" s="65" t="s">
        <v>30</v>
      </c>
      <c r="H263" s="65" t="s">
        <v>30</v>
      </c>
      <c r="I263" s="65" t="s">
        <v>31</v>
      </c>
      <c r="J263" s="65" t="s">
        <v>31</v>
      </c>
      <c r="K263" s="71"/>
    </row>
    <row r="264" spans="1:11" ht="14.25" customHeight="1">
      <c r="A264" s="68">
        <v>24.263000000000002</v>
      </c>
      <c r="B264" s="64" t="s">
        <v>317</v>
      </c>
      <c r="C264" s="65" t="s">
        <v>30</v>
      </c>
      <c r="D264" s="65" t="s">
        <v>30</v>
      </c>
      <c r="E264" s="65" t="s">
        <v>30</v>
      </c>
      <c r="F264" s="65" t="s">
        <v>30</v>
      </c>
      <c r="G264" s="65" t="s">
        <v>30</v>
      </c>
      <c r="H264" s="65" t="s">
        <v>30</v>
      </c>
      <c r="I264" s="65" t="s">
        <v>31</v>
      </c>
      <c r="J264" s="65" t="s">
        <v>31</v>
      </c>
      <c r="K264" s="67"/>
    </row>
    <row r="265" spans="1:11" ht="14.25" customHeight="1">
      <c r="A265" s="63">
        <v>24.263999999999999</v>
      </c>
      <c r="B265" s="64" t="s">
        <v>318</v>
      </c>
      <c r="C265" s="65" t="s">
        <v>30</v>
      </c>
      <c r="D265" s="65" t="s">
        <v>30</v>
      </c>
      <c r="E265" s="65" t="s">
        <v>30</v>
      </c>
      <c r="F265" s="65" t="s">
        <v>30</v>
      </c>
      <c r="G265" s="65" t="s">
        <v>30</v>
      </c>
      <c r="H265" s="65" t="s">
        <v>30</v>
      </c>
      <c r="I265" s="65" t="s">
        <v>31</v>
      </c>
      <c r="J265" s="65" t="s">
        <v>31</v>
      </c>
      <c r="K265" s="70"/>
    </row>
    <row r="266" spans="1:11" ht="14.25" customHeight="1">
      <c r="A266" s="63">
        <v>24.265000000000001</v>
      </c>
      <c r="B266" s="64" t="s">
        <v>319</v>
      </c>
      <c r="C266" s="65" t="s">
        <v>30</v>
      </c>
      <c r="D266" s="65" t="s">
        <v>30</v>
      </c>
      <c r="E266" s="65" t="s">
        <v>30</v>
      </c>
      <c r="F266" s="65" t="s">
        <v>30</v>
      </c>
      <c r="G266" s="65" t="s">
        <v>31</v>
      </c>
      <c r="H266" s="65" t="s">
        <v>31</v>
      </c>
      <c r="I266" s="65" t="s">
        <v>31</v>
      </c>
      <c r="J266" s="65" t="s">
        <v>31</v>
      </c>
      <c r="K266" s="67" t="s">
        <v>320</v>
      </c>
    </row>
    <row r="267" spans="1:11" ht="14.25" customHeight="1">
      <c r="A267" s="68">
        <v>24.265999999999998</v>
      </c>
      <c r="B267" s="69" t="s">
        <v>321</v>
      </c>
      <c r="C267" s="65" t="s">
        <v>30</v>
      </c>
      <c r="D267" s="65" t="s">
        <v>30</v>
      </c>
      <c r="E267" s="65" t="s">
        <v>31</v>
      </c>
      <c r="F267" s="65" t="s">
        <v>30</v>
      </c>
      <c r="G267" s="65" t="s">
        <v>31</v>
      </c>
      <c r="H267" s="65" t="s">
        <v>31</v>
      </c>
      <c r="I267" s="65" t="s">
        <v>31</v>
      </c>
      <c r="J267" s="65" t="s">
        <v>31</v>
      </c>
      <c r="K267" s="67"/>
    </row>
    <row r="268" spans="1:11" ht="14.25" customHeight="1">
      <c r="A268" s="63">
        <v>24.266999999999999</v>
      </c>
      <c r="B268" s="64" t="s">
        <v>322</v>
      </c>
      <c r="C268" s="65" t="s">
        <v>30</v>
      </c>
      <c r="D268" s="65" t="s">
        <v>30</v>
      </c>
      <c r="E268" s="65" t="s">
        <v>30</v>
      </c>
      <c r="F268" s="65" t="s">
        <v>30</v>
      </c>
      <c r="G268" s="65" t="s">
        <v>30</v>
      </c>
      <c r="H268" s="65" t="s">
        <v>30</v>
      </c>
      <c r="I268" s="65" t="s">
        <v>31</v>
      </c>
      <c r="J268" s="65" t="s">
        <v>31</v>
      </c>
      <c r="K268" s="71"/>
    </row>
    <row r="269" spans="1:11" ht="14.25" customHeight="1">
      <c r="A269" s="63">
        <v>24.268000000000001</v>
      </c>
      <c r="B269" s="64" t="s">
        <v>323</v>
      </c>
      <c r="C269" s="65" t="s">
        <v>30</v>
      </c>
      <c r="D269" s="65" t="s">
        <v>30</v>
      </c>
      <c r="E269" s="65" t="s">
        <v>30</v>
      </c>
      <c r="F269" s="65" t="s">
        <v>30</v>
      </c>
      <c r="G269" s="65" t="s">
        <v>31</v>
      </c>
      <c r="H269" s="65" t="s">
        <v>30</v>
      </c>
      <c r="I269" s="65" t="s">
        <v>31</v>
      </c>
      <c r="J269" s="65" t="s">
        <v>31</v>
      </c>
      <c r="K269" s="71"/>
    </row>
    <row r="270" spans="1:11" ht="14.25" customHeight="1">
      <c r="A270" s="68">
        <v>24.268999999999998</v>
      </c>
      <c r="B270" s="64" t="s">
        <v>324</v>
      </c>
      <c r="C270" s="65" t="s">
        <v>30</v>
      </c>
      <c r="D270" s="65" t="s">
        <v>30</v>
      </c>
      <c r="E270" s="65" t="s">
        <v>30</v>
      </c>
      <c r="F270" s="65" t="s">
        <v>30</v>
      </c>
      <c r="G270" s="65" t="s">
        <v>30</v>
      </c>
      <c r="H270" s="65" t="s">
        <v>31</v>
      </c>
      <c r="I270" s="65" t="s">
        <v>31</v>
      </c>
      <c r="J270" s="65" t="s">
        <v>31</v>
      </c>
      <c r="K270" s="71"/>
    </row>
    <row r="271" spans="1:11" ht="14.25" customHeight="1">
      <c r="A271" s="63">
        <v>24.27</v>
      </c>
      <c r="B271" s="64" t="s">
        <v>325</v>
      </c>
      <c r="C271" s="65" t="s">
        <v>30</v>
      </c>
      <c r="D271" s="65" t="s">
        <v>30</v>
      </c>
      <c r="E271" s="65" t="s">
        <v>30</v>
      </c>
      <c r="F271" s="65" t="s">
        <v>30</v>
      </c>
      <c r="G271" s="65" t="s">
        <v>30</v>
      </c>
      <c r="H271" s="65" t="s">
        <v>30</v>
      </c>
      <c r="I271" s="65" t="s">
        <v>31</v>
      </c>
      <c r="J271" s="65" t="s">
        <v>31</v>
      </c>
      <c r="K271" s="71"/>
    </row>
    <row r="272" spans="1:11" ht="14.25" customHeight="1">
      <c r="A272" s="63">
        <v>24.271000000000001</v>
      </c>
      <c r="B272" s="64" t="s">
        <v>326</v>
      </c>
      <c r="C272" s="65" t="s">
        <v>30</v>
      </c>
      <c r="D272" s="65" t="s">
        <v>30</v>
      </c>
      <c r="E272" s="65" t="s">
        <v>30</v>
      </c>
      <c r="F272" s="65" t="s">
        <v>30</v>
      </c>
      <c r="G272" s="65" t="s">
        <v>30</v>
      </c>
      <c r="H272" s="65" t="s">
        <v>30</v>
      </c>
      <c r="I272" s="65" t="s">
        <v>30</v>
      </c>
      <c r="J272" s="65" t="s">
        <v>31</v>
      </c>
      <c r="K272" s="67"/>
    </row>
    <row r="273" spans="1:11" ht="14.25" customHeight="1">
      <c r="A273" s="68">
        <v>24.271999999999998</v>
      </c>
      <c r="B273" s="69" t="s">
        <v>327</v>
      </c>
      <c r="C273" s="65" t="s">
        <v>30</v>
      </c>
      <c r="D273" s="65" t="s">
        <v>30</v>
      </c>
      <c r="E273" s="65" t="s">
        <v>30</v>
      </c>
      <c r="F273" s="65" t="s">
        <v>31</v>
      </c>
      <c r="G273" s="65" t="s">
        <v>30</v>
      </c>
      <c r="H273" s="65" t="s">
        <v>31</v>
      </c>
      <c r="I273" s="65" t="s">
        <v>30</v>
      </c>
      <c r="J273" s="65" t="s">
        <v>31</v>
      </c>
      <c r="K273" s="70"/>
    </row>
    <row r="274" spans="1:11" ht="14.25" customHeight="1">
      <c r="A274" s="63">
        <v>24.273</v>
      </c>
      <c r="B274" s="64" t="s">
        <v>328</v>
      </c>
      <c r="C274" s="65" t="s">
        <v>31</v>
      </c>
      <c r="D274" s="65" t="s">
        <v>31</v>
      </c>
      <c r="E274" s="65" t="s">
        <v>30</v>
      </c>
      <c r="F274" s="65" t="s">
        <v>30</v>
      </c>
      <c r="G274" s="65" t="s">
        <v>30</v>
      </c>
      <c r="H274" s="65" t="s">
        <v>30</v>
      </c>
      <c r="I274" s="65" t="s">
        <v>30</v>
      </c>
      <c r="J274" s="65" t="s">
        <v>31</v>
      </c>
      <c r="K274" s="71"/>
    </row>
    <row r="275" spans="1:11" ht="14.25" customHeight="1">
      <c r="A275" s="63">
        <v>24.274000000000001</v>
      </c>
      <c r="B275" s="64" t="s">
        <v>329</v>
      </c>
      <c r="C275" s="65" t="s">
        <v>31</v>
      </c>
      <c r="D275" s="65" t="s">
        <v>31</v>
      </c>
      <c r="E275" s="65" t="s">
        <v>30</v>
      </c>
      <c r="F275" s="65" t="s">
        <v>30</v>
      </c>
      <c r="G275" s="65" t="s">
        <v>30</v>
      </c>
      <c r="H275" s="65" t="s">
        <v>30</v>
      </c>
      <c r="I275" s="65" t="s">
        <v>31</v>
      </c>
      <c r="J275" s="65" t="s">
        <v>31</v>
      </c>
      <c r="K275" s="67"/>
    </row>
    <row r="276" spans="1:11" ht="14.25" customHeight="1">
      <c r="A276" s="68">
        <v>24.274999999999999</v>
      </c>
      <c r="B276" s="64" t="s">
        <v>330</v>
      </c>
      <c r="C276" s="65" t="s">
        <v>30</v>
      </c>
      <c r="D276" s="65" t="s">
        <v>30</v>
      </c>
      <c r="E276" s="65" t="s">
        <v>30</v>
      </c>
      <c r="F276" s="65" t="s">
        <v>30</v>
      </c>
      <c r="G276" s="65" t="s">
        <v>30</v>
      </c>
      <c r="H276" s="65" t="s">
        <v>30</v>
      </c>
      <c r="I276" s="65" t="s">
        <v>30</v>
      </c>
      <c r="J276" s="65" t="s">
        <v>31</v>
      </c>
      <c r="K276" s="71"/>
    </row>
    <row r="277" spans="1:11" ht="14.25" customHeight="1">
      <c r="A277" s="63">
        <v>24.276</v>
      </c>
      <c r="B277" s="64" t="s">
        <v>331</v>
      </c>
      <c r="C277" s="65" t="s">
        <v>30</v>
      </c>
      <c r="D277" s="65" t="s">
        <v>30</v>
      </c>
      <c r="E277" s="65" t="s">
        <v>30</v>
      </c>
      <c r="F277" s="65" t="s">
        <v>30</v>
      </c>
      <c r="G277" s="65" t="s">
        <v>30</v>
      </c>
      <c r="H277" s="65" t="s">
        <v>30</v>
      </c>
      <c r="I277" s="65" t="s">
        <v>31</v>
      </c>
      <c r="J277" s="65" t="s">
        <v>31</v>
      </c>
      <c r="K277" s="71"/>
    </row>
    <row r="278" spans="1:11" ht="14.25" customHeight="1">
      <c r="A278" s="63">
        <v>24.277000000000001</v>
      </c>
      <c r="B278" s="64" t="s">
        <v>332</v>
      </c>
      <c r="C278" s="72"/>
      <c r="D278" s="72"/>
      <c r="E278" s="72"/>
      <c r="F278" s="72"/>
      <c r="G278" s="72"/>
      <c r="H278" s="72"/>
      <c r="I278" s="72"/>
      <c r="J278" s="72"/>
      <c r="K278" s="67" t="s">
        <v>69</v>
      </c>
    </row>
    <row r="279" spans="1:11" ht="14.25" customHeight="1">
      <c r="A279" s="68">
        <v>24.277999999999999</v>
      </c>
      <c r="B279" s="64" t="s">
        <v>333</v>
      </c>
      <c r="C279" s="65" t="s">
        <v>30</v>
      </c>
      <c r="D279" s="65" t="s">
        <v>30</v>
      </c>
      <c r="E279" s="65" t="s">
        <v>30</v>
      </c>
      <c r="F279" s="65" t="s">
        <v>30</v>
      </c>
      <c r="G279" s="65" t="s">
        <v>30</v>
      </c>
      <c r="H279" s="65" t="s">
        <v>30</v>
      </c>
      <c r="I279" s="65" t="s">
        <v>30</v>
      </c>
      <c r="J279" s="65" t="s">
        <v>31</v>
      </c>
      <c r="K279" s="71"/>
    </row>
    <row r="280" spans="1:11" ht="14.25" customHeight="1">
      <c r="A280" s="63">
        <v>24.279</v>
      </c>
      <c r="B280" s="64" t="s">
        <v>334</v>
      </c>
      <c r="C280" s="65" t="s">
        <v>31</v>
      </c>
      <c r="D280" s="65" t="s">
        <v>30</v>
      </c>
      <c r="E280" s="65" t="s">
        <v>31</v>
      </c>
      <c r="F280" s="65" t="s">
        <v>30</v>
      </c>
      <c r="G280" s="65" t="s">
        <v>30</v>
      </c>
      <c r="H280" s="65" t="s">
        <v>30</v>
      </c>
      <c r="I280" s="65" t="s">
        <v>31</v>
      </c>
      <c r="J280" s="65" t="s">
        <v>31</v>
      </c>
      <c r="K280" s="67"/>
    </row>
    <row r="281" spans="1:11" ht="14.25" customHeight="1">
      <c r="A281" s="63">
        <v>24.28</v>
      </c>
      <c r="B281" s="69" t="s">
        <v>335</v>
      </c>
      <c r="C281" s="65" t="s">
        <v>30</v>
      </c>
      <c r="D281" s="65" t="s">
        <v>30</v>
      </c>
      <c r="E281" s="65" t="s">
        <v>30</v>
      </c>
      <c r="F281" s="65" t="s">
        <v>30</v>
      </c>
      <c r="G281" s="65" t="s">
        <v>30</v>
      </c>
      <c r="H281" s="65" t="s">
        <v>30</v>
      </c>
      <c r="I281" s="65" t="s">
        <v>30</v>
      </c>
      <c r="J281" s="65" t="s">
        <v>31</v>
      </c>
      <c r="K281" s="70"/>
    </row>
    <row r="282" spans="1:11" ht="14.25" customHeight="1">
      <c r="A282" s="68">
        <v>24.280999999999999</v>
      </c>
      <c r="B282" s="64" t="s">
        <v>336</v>
      </c>
      <c r="C282" s="72"/>
      <c r="D282" s="72"/>
      <c r="E282" s="72"/>
      <c r="F282" s="72"/>
      <c r="G282" s="72"/>
      <c r="H282" s="72"/>
      <c r="I282" s="72"/>
      <c r="J282" s="72"/>
      <c r="K282" s="67" t="s">
        <v>69</v>
      </c>
    </row>
    <row r="283" spans="1:11" ht="14.25" customHeight="1">
      <c r="A283" s="63">
        <v>24.282</v>
      </c>
      <c r="B283" s="69" t="s">
        <v>337</v>
      </c>
      <c r="C283" s="65" t="s">
        <v>30</v>
      </c>
      <c r="D283" s="65" t="s">
        <v>30</v>
      </c>
      <c r="E283" s="65" t="s">
        <v>30</v>
      </c>
      <c r="F283" s="65" t="s">
        <v>30</v>
      </c>
      <c r="G283" s="65" t="s">
        <v>30</v>
      </c>
      <c r="H283" s="65" t="s">
        <v>30</v>
      </c>
      <c r="I283" s="65" t="s">
        <v>31</v>
      </c>
      <c r="J283" s="65" t="s">
        <v>31</v>
      </c>
      <c r="K283" s="67"/>
    </row>
    <row r="284" spans="1:11" ht="14.25" customHeight="1">
      <c r="A284" s="63">
        <v>24.283000000000001</v>
      </c>
      <c r="B284" s="64" t="s">
        <v>338</v>
      </c>
      <c r="C284" s="65" t="s">
        <v>30</v>
      </c>
      <c r="D284" s="65" t="s">
        <v>30</v>
      </c>
      <c r="E284" s="65" t="s">
        <v>30</v>
      </c>
      <c r="F284" s="65" t="s">
        <v>31</v>
      </c>
      <c r="G284" s="65" t="s">
        <v>31</v>
      </c>
      <c r="H284" s="65" t="s">
        <v>30</v>
      </c>
      <c r="I284" s="65" t="s">
        <v>31</v>
      </c>
      <c r="J284" s="65" t="s">
        <v>31</v>
      </c>
      <c r="K284" s="71"/>
    </row>
    <row r="285" spans="1:11" ht="14.25" customHeight="1">
      <c r="A285" s="68">
        <v>24.283999999999999</v>
      </c>
      <c r="B285" s="64" t="s">
        <v>339</v>
      </c>
      <c r="C285" s="65" t="s">
        <v>30</v>
      </c>
      <c r="D285" s="65" t="s">
        <v>30</v>
      </c>
      <c r="E285" s="65" t="s">
        <v>30</v>
      </c>
      <c r="F285" s="65" t="s">
        <v>30</v>
      </c>
      <c r="G285" s="65" t="s">
        <v>30</v>
      </c>
      <c r="H285" s="65" t="s">
        <v>30</v>
      </c>
      <c r="I285" s="65" t="s">
        <v>31</v>
      </c>
      <c r="J285" s="65" t="s">
        <v>31</v>
      </c>
      <c r="K285" s="71"/>
    </row>
    <row r="286" spans="1:11" ht="14.25" customHeight="1">
      <c r="A286" s="63">
        <v>24.285</v>
      </c>
      <c r="B286" s="64" t="s">
        <v>340</v>
      </c>
      <c r="C286" s="65" t="s">
        <v>30</v>
      </c>
      <c r="D286" s="65" t="s">
        <v>30</v>
      </c>
      <c r="E286" s="65" t="s">
        <v>30</v>
      </c>
      <c r="F286" s="65" t="s">
        <v>30</v>
      </c>
      <c r="G286" s="65" t="s">
        <v>31</v>
      </c>
      <c r="H286" s="65" t="s">
        <v>30</v>
      </c>
      <c r="I286" s="65" t="s">
        <v>31</v>
      </c>
      <c r="J286" s="65" t="s">
        <v>31</v>
      </c>
      <c r="K286" s="67" t="s">
        <v>341</v>
      </c>
    </row>
    <row r="287" spans="1:11" ht="14.25" customHeight="1">
      <c r="A287" s="63">
        <v>24.286000000000001</v>
      </c>
      <c r="B287" s="64" t="s">
        <v>342</v>
      </c>
      <c r="C287" s="65" t="s">
        <v>31</v>
      </c>
      <c r="D287" s="65" t="s">
        <v>31</v>
      </c>
      <c r="E287" s="65" t="s">
        <v>30</v>
      </c>
      <c r="F287" s="65" t="s">
        <v>30</v>
      </c>
      <c r="G287" s="65" t="s">
        <v>30</v>
      </c>
      <c r="H287" s="65" t="s">
        <v>30</v>
      </c>
      <c r="I287" s="65" t="s">
        <v>31</v>
      </c>
      <c r="J287" s="65" t="s">
        <v>31</v>
      </c>
      <c r="K287" s="67" t="s">
        <v>69</v>
      </c>
    </row>
    <row r="288" spans="1:11" ht="14.25" customHeight="1">
      <c r="A288" s="68">
        <v>24.286999999999999</v>
      </c>
      <c r="B288" s="64" t="s">
        <v>343</v>
      </c>
      <c r="C288" s="72"/>
      <c r="D288" s="72"/>
      <c r="E288" s="72"/>
      <c r="F288" s="72"/>
      <c r="G288" s="72"/>
      <c r="H288" s="72"/>
      <c r="I288" s="72"/>
      <c r="J288" s="72"/>
      <c r="K288" s="67" t="s">
        <v>69</v>
      </c>
    </row>
    <row r="289" spans="1:11" ht="14.25" customHeight="1">
      <c r="A289" s="63">
        <v>24.288</v>
      </c>
      <c r="B289" s="69" t="s">
        <v>344</v>
      </c>
      <c r="C289" s="65" t="s">
        <v>30</v>
      </c>
      <c r="D289" s="65" t="s">
        <v>30</v>
      </c>
      <c r="E289" s="65" t="s">
        <v>30</v>
      </c>
      <c r="F289" s="65" t="s">
        <v>30</v>
      </c>
      <c r="G289" s="65" t="s">
        <v>30</v>
      </c>
      <c r="H289" s="65" t="s">
        <v>30</v>
      </c>
      <c r="I289" s="65" t="s">
        <v>31</v>
      </c>
      <c r="J289" s="65" t="s">
        <v>31</v>
      </c>
      <c r="K289" s="67"/>
    </row>
    <row r="290" spans="1:11" ht="14.25" customHeight="1">
      <c r="A290" s="63">
        <v>24.289000000000001</v>
      </c>
      <c r="B290" s="64" t="s">
        <v>345</v>
      </c>
      <c r="C290" s="65" t="s">
        <v>30</v>
      </c>
      <c r="D290" s="65" t="s">
        <v>30</v>
      </c>
      <c r="E290" s="65" t="s">
        <v>30</v>
      </c>
      <c r="F290" s="65" t="s">
        <v>30</v>
      </c>
      <c r="G290" s="65" t="s">
        <v>30</v>
      </c>
      <c r="H290" s="65" t="s">
        <v>30</v>
      </c>
      <c r="I290" s="65" t="s">
        <v>30</v>
      </c>
      <c r="J290" s="65" t="s">
        <v>31</v>
      </c>
      <c r="K290" s="71"/>
    </row>
    <row r="291" spans="1:11" ht="14.25" customHeight="1">
      <c r="A291" s="68">
        <v>24.29</v>
      </c>
      <c r="B291" s="64" t="s">
        <v>346</v>
      </c>
      <c r="C291" s="65" t="s">
        <v>30</v>
      </c>
      <c r="D291" s="65" t="s">
        <v>30</v>
      </c>
      <c r="E291" s="65" t="s">
        <v>30</v>
      </c>
      <c r="F291" s="65" t="s">
        <v>31</v>
      </c>
      <c r="G291" s="65" t="s">
        <v>31</v>
      </c>
      <c r="H291" s="65" t="s">
        <v>31</v>
      </c>
      <c r="I291" s="65" t="s">
        <v>31</v>
      </c>
      <c r="J291" s="65" t="s">
        <v>31</v>
      </c>
      <c r="K291" s="71"/>
    </row>
    <row r="292" spans="1:11" ht="14.25" customHeight="1">
      <c r="A292" s="63">
        <v>24.291</v>
      </c>
      <c r="B292" s="64" t="s">
        <v>347</v>
      </c>
      <c r="C292" s="65" t="s">
        <v>30</v>
      </c>
      <c r="D292" s="65" t="s">
        <v>30</v>
      </c>
      <c r="E292" s="65" t="s">
        <v>30</v>
      </c>
      <c r="F292" s="65" t="s">
        <v>30</v>
      </c>
      <c r="G292" s="65" t="s">
        <v>30</v>
      </c>
      <c r="H292" s="65" t="s">
        <v>30</v>
      </c>
      <c r="I292" s="65" t="s">
        <v>31</v>
      </c>
      <c r="J292" s="65" t="s">
        <v>31</v>
      </c>
      <c r="K292" s="71"/>
    </row>
    <row r="293" spans="1:11" ht="14.25" customHeight="1">
      <c r="A293" s="63">
        <v>24.292000000000002</v>
      </c>
      <c r="B293" s="64" t="s">
        <v>348</v>
      </c>
      <c r="C293" s="65" t="s">
        <v>30</v>
      </c>
      <c r="D293" s="65" t="s">
        <v>30</v>
      </c>
      <c r="E293" s="65" t="s">
        <v>30</v>
      </c>
      <c r="F293" s="65" t="s">
        <v>30</v>
      </c>
      <c r="G293" s="65" t="s">
        <v>31</v>
      </c>
      <c r="H293" s="65" t="s">
        <v>31</v>
      </c>
      <c r="I293" s="65" t="s">
        <v>31</v>
      </c>
      <c r="J293" s="65" t="s">
        <v>31</v>
      </c>
      <c r="K293" s="71"/>
    </row>
    <row r="294" spans="1:11" ht="14.25" customHeight="1">
      <c r="A294" s="68">
        <v>24.292999999999999</v>
      </c>
      <c r="B294" s="64" t="s">
        <v>349</v>
      </c>
      <c r="C294" s="65" t="s">
        <v>30</v>
      </c>
      <c r="D294" s="65" t="s">
        <v>30</v>
      </c>
      <c r="E294" s="65" t="s">
        <v>30</v>
      </c>
      <c r="F294" s="65" t="s">
        <v>30</v>
      </c>
      <c r="G294" s="65" t="s">
        <v>30</v>
      </c>
      <c r="H294" s="65" t="s">
        <v>30</v>
      </c>
      <c r="I294" s="65" t="s">
        <v>30</v>
      </c>
      <c r="J294" s="65" t="s">
        <v>31</v>
      </c>
      <c r="K294" s="67"/>
    </row>
    <row r="295" spans="1:11" ht="14.25" customHeight="1">
      <c r="A295" s="63">
        <v>24.294</v>
      </c>
      <c r="B295" s="69" t="s">
        <v>350</v>
      </c>
      <c r="C295" s="65" t="s">
        <v>30</v>
      </c>
      <c r="D295" s="65" t="s">
        <v>31</v>
      </c>
      <c r="E295" s="65" t="s">
        <v>30</v>
      </c>
      <c r="F295" s="65" t="s">
        <v>30</v>
      </c>
      <c r="G295" s="65" t="s">
        <v>30</v>
      </c>
      <c r="H295" s="65" t="s">
        <v>30</v>
      </c>
      <c r="I295" s="65" t="s">
        <v>31</v>
      </c>
      <c r="J295" s="65" t="s">
        <v>31</v>
      </c>
      <c r="K295" s="70"/>
    </row>
    <row r="296" spans="1:11" ht="14.25" customHeight="1">
      <c r="A296" s="63">
        <v>24.295000000000002</v>
      </c>
      <c r="B296" s="64" t="s">
        <v>351</v>
      </c>
      <c r="C296" s="72"/>
      <c r="D296" s="72"/>
      <c r="E296" s="72"/>
      <c r="F296" s="72"/>
      <c r="G296" s="72"/>
      <c r="H296" s="72"/>
      <c r="I296" s="72"/>
      <c r="J296" s="72"/>
      <c r="K296" s="71"/>
    </row>
    <row r="297" spans="1:11" ht="14.25" customHeight="1">
      <c r="A297" s="68">
        <v>24.295999999999999</v>
      </c>
      <c r="B297" s="64" t="s">
        <v>352</v>
      </c>
      <c r="C297" s="65" t="s">
        <v>30</v>
      </c>
      <c r="D297" s="65" t="s">
        <v>30</v>
      </c>
      <c r="E297" s="65" t="s">
        <v>30</v>
      </c>
      <c r="F297" s="65" t="s">
        <v>30</v>
      </c>
      <c r="G297" s="65" t="s">
        <v>30</v>
      </c>
      <c r="H297" s="65" t="s">
        <v>30</v>
      </c>
      <c r="I297" s="65" t="s">
        <v>30</v>
      </c>
      <c r="J297" s="65" t="s">
        <v>31</v>
      </c>
      <c r="K297" s="67"/>
    </row>
    <row r="298" spans="1:11" ht="14.25" customHeight="1">
      <c r="A298" s="63">
        <v>24.297000000000001</v>
      </c>
      <c r="B298" s="64" t="s">
        <v>353</v>
      </c>
      <c r="C298" s="65" t="s">
        <v>30</v>
      </c>
      <c r="D298" s="65" t="s">
        <v>30</v>
      </c>
      <c r="E298" s="65" t="s">
        <v>30</v>
      </c>
      <c r="F298" s="65" t="s">
        <v>30</v>
      </c>
      <c r="G298" s="65" t="s">
        <v>30</v>
      </c>
      <c r="H298" s="65" t="s">
        <v>30</v>
      </c>
      <c r="I298" s="65" t="s">
        <v>31</v>
      </c>
      <c r="J298" s="65" t="s">
        <v>31</v>
      </c>
      <c r="K298" s="71"/>
    </row>
    <row r="299" spans="1:11" ht="14.25" customHeight="1">
      <c r="A299" s="63">
        <v>24.297999999999998</v>
      </c>
      <c r="B299" s="64" t="s">
        <v>354</v>
      </c>
      <c r="C299" s="65" t="s">
        <v>31</v>
      </c>
      <c r="D299" s="65" t="s">
        <v>31</v>
      </c>
      <c r="E299" s="65" t="s">
        <v>30</v>
      </c>
      <c r="F299" s="65" t="s">
        <v>30</v>
      </c>
      <c r="G299" s="65" t="s">
        <v>30</v>
      </c>
      <c r="H299" s="65" t="s">
        <v>30</v>
      </c>
      <c r="I299" s="65" t="s">
        <v>31</v>
      </c>
      <c r="J299" s="65" t="s">
        <v>31</v>
      </c>
      <c r="K299" s="71"/>
    </row>
    <row r="300" spans="1:11" ht="14.25" customHeight="1">
      <c r="A300" s="68">
        <v>24.298999999999999</v>
      </c>
      <c r="B300" s="64" t="s">
        <v>355</v>
      </c>
      <c r="C300" s="65" t="s">
        <v>30</v>
      </c>
      <c r="D300" s="65" t="s">
        <v>30</v>
      </c>
      <c r="E300" s="65" t="s">
        <v>30</v>
      </c>
      <c r="F300" s="65" t="s">
        <v>30</v>
      </c>
      <c r="G300" s="65" t="s">
        <v>30</v>
      </c>
      <c r="H300" s="65" t="s">
        <v>30</v>
      </c>
      <c r="I300" s="65" t="s">
        <v>31</v>
      </c>
      <c r="J300" s="65" t="s">
        <v>31</v>
      </c>
      <c r="K300" s="71"/>
    </row>
    <row r="301" spans="1:11" ht="14.25" customHeight="1">
      <c r="A301" s="63">
        <v>24.3</v>
      </c>
      <c r="B301" s="64" t="s">
        <v>356</v>
      </c>
      <c r="C301" s="65" t="s">
        <v>30</v>
      </c>
      <c r="D301" s="65" t="s">
        <v>31</v>
      </c>
      <c r="E301" s="65" t="s">
        <v>30</v>
      </c>
      <c r="F301" s="65" t="s">
        <v>30</v>
      </c>
      <c r="G301" s="65" t="s">
        <v>30</v>
      </c>
      <c r="H301" s="65" t="s">
        <v>30</v>
      </c>
      <c r="I301" s="65" t="s">
        <v>31</v>
      </c>
      <c r="J301" s="65" t="s">
        <v>31</v>
      </c>
      <c r="K301" s="71"/>
    </row>
    <row r="302" spans="1:11" ht="14.25" customHeight="1">
      <c r="A302" s="63">
        <v>24.300999999999998</v>
      </c>
      <c r="B302" s="64" t="s">
        <v>357</v>
      </c>
      <c r="C302" s="65" t="s">
        <v>30</v>
      </c>
      <c r="D302" s="65" t="s">
        <v>30</v>
      </c>
      <c r="E302" s="65" t="s">
        <v>30</v>
      </c>
      <c r="F302" s="65" t="s">
        <v>30</v>
      </c>
      <c r="G302" s="65" t="s">
        <v>30</v>
      </c>
      <c r="H302" s="65" t="s">
        <v>30</v>
      </c>
      <c r="I302" s="65" t="s">
        <v>31</v>
      </c>
      <c r="J302" s="65" t="s">
        <v>31</v>
      </c>
      <c r="K302" s="67"/>
    </row>
    <row r="303" spans="1:11" ht="14.25" customHeight="1">
      <c r="A303" s="68">
        <v>24.302</v>
      </c>
      <c r="B303" s="69" t="s">
        <v>358</v>
      </c>
      <c r="C303" s="65" t="s">
        <v>31</v>
      </c>
      <c r="D303" s="65" t="s">
        <v>31</v>
      </c>
      <c r="E303" s="65" t="s">
        <v>30</v>
      </c>
      <c r="F303" s="65" t="s">
        <v>30</v>
      </c>
      <c r="G303" s="65" t="s">
        <v>30</v>
      </c>
      <c r="H303" s="65" t="s">
        <v>30</v>
      </c>
      <c r="I303" s="65" t="s">
        <v>30</v>
      </c>
      <c r="J303" s="65" t="s">
        <v>31</v>
      </c>
      <c r="K303" s="70"/>
    </row>
    <row r="304" spans="1:11" ht="14.25" customHeight="1">
      <c r="A304" s="63">
        <v>24.303000000000001</v>
      </c>
      <c r="B304" s="64" t="s">
        <v>359</v>
      </c>
      <c r="C304" s="65" t="s">
        <v>30</v>
      </c>
      <c r="D304" s="65" t="s">
        <v>30</v>
      </c>
      <c r="E304" s="65" t="s">
        <v>30</v>
      </c>
      <c r="F304" s="65" t="s">
        <v>30</v>
      </c>
      <c r="G304" s="65" t="s">
        <v>30</v>
      </c>
      <c r="H304" s="65" t="s">
        <v>31</v>
      </c>
      <c r="I304" s="65" t="s">
        <v>31</v>
      </c>
      <c r="J304" s="65" t="s">
        <v>31</v>
      </c>
      <c r="K304" s="71"/>
    </row>
    <row r="305" spans="1:11" ht="14.25" customHeight="1">
      <c r="A305" s="63">
        <v>24.303999999999998</v>
      </c>
      <c r="B305" s="64" t="s">
        <v>360</v>
      </c>
      <c r="C305" s="65" t="s">
        <v>30</v>
      </c>
      <c r="D305" s="65" t="s">
        <v>30</v>
      </c>
      <c r="E305" s="65" t="s">
        <v>31</v>
      </c>
      <c r="F305" s="65" t="s">
        <v>30</v>
      </c>
      <c r="G305" s="65" t="s">
        <v>30</v>
      </c>
      <c r="H305" s="65" t="s">
        <v>30</v>
      </c>
      <c r="I305" s="65" t="s">
        <v>31</v>
      </c>
      <c r="J305" s="65" t="s">
        <v>31</v>
      </c>
      <c r="K305" s="67"/>
    </row>
    <row r="306" spans="1:11" ht="14.25" customHeight="1">
      <c r="A306" s="68">
        <v>24.305</v>
      </c>
      <c r="B306" s="64" t="s">
        <v>361</v>
      </c>
      <c r="C306" s="65" t="s">
        <v>30</v>
      </c>
      <c r="D306" s="65" t="s">
        <v>30</v>
      </c>
      <c r="E306" s="65" t="s">
        <v>30</v>
      </c>
      <c r="F306" s="65" t="s">
        <v>30</v>
      </c>
      <c r="G306" s="65" t="s">
        <v>30</v>
      </c>
      <c r="H306" s="65" t="s">
        <v>30</v>
      </c>
      <c r="I306" s="65" t="s">
        <v>31</v>
      </c>
      <c r="J306" s="65" t="s">
        <v>31</v>
      </c>
      <c r="K306" s="71"/>
    </row>
    <row r="307" spans="1:11" ht="14.25" customHeight="1">
      <c r="A307" s="63">
        <v>24.306000000000001</v>
      </c>
      <c r="B307" s="64" t="s">
        <v>362</v>
      </c>
      <c r="C307" s="65" t="s">
        <v>30</v>
      </c>
      <c r="D307" s="65" t="s">
        <v>30</v>
      </c>
      <c r="E307" s="65" t="s">
        <v>30</v>
      </c>
      <c r="F307" s="65" t="s">
        <v>30</v>
      </c>
      <c r="G307" s="65" t="s">
        <v>30</v>
      </c>
      <c r="H307" s="65" t="s">
        <v>30</v>
      </c>
      <c r="I307" s="65" t="s">
        <v>31</v>
      </c>
      <c r="J307" s="65" t="s">
        <v>31</v>
      </c>
      <c r="K307" s="71"/>
    </row>
    <row r="308" spans="1:11" ht="14.25" customHeight="1">
      <c r="A308" s="63">
        <v>24.306999999999999</v>
      </c>
      <c r="B308" s="64" t="s">
        <v>363</v>
      </c>
      <c r="C308" s="65" t="s">
        <v>31</v>
      </c>
      <c r="D308" s="65" t="s">
        <v>30</v>
      </c>
      <c r="E308" s="65" t="s">
        <v>30</v>
      </c>
      <c r="F308" s="65" t="s">
        <v>30</v>
      </c>
      <c r="G308" s="65" t="s">
        <v>30</v>
      </c>
      <c r="H308" s="65" t="s">
        <v>30</v>
      </c>
      <c r="I308" s="65" t="s">
        <v>31</v>
      </c>
      <c r="J308" s="65" t="s">
        <v>31</v>
      </c>
      <c r="K308" s="71"/>
    </row>
    <row r="309" spans="1:11" ht="14.25" customHeight="1">
      <c r="A309" s="68">
        <v>24.308</v>
      </c>
      <c r="B309" s="64" t="s">
        <v>364</v>
      </c>
      <c r="C309" s="65" t="s">
        <v>30</v>
      </c>
      <c r="D309" s="65" t="s">
        <v>30</v>
      </c>
      <c r="E309" s="65" t="s">
        <v>30</v>
      </c>
      <c r="F309" s="65" t="s">
        <v>30</v>
      </c>
      <c r="G309" s="65" t="s">
        <v>30</v>
      </c>
      <c r="H309" s="65" t="s">
        <v>30</v>
      </c>
      <c r="I309" s="65" t="s">
        <v>31</v>
      </c>
      <c r="J309" s="65" t="s">
        <v>31</v>
      </c>
      <c r="K309" s="71"/>
    </row>
    <row r="310" spans="1:11" ht="14.25" customHeight="1">
      <c r="A310" s="63">
        <v>24.309000000000001</v>
      </c>
      <c r="B310" s="64" t="s">
        <v>365</v>
      </c>
      <c r="C310" s="72"/>
      <c r="D310" s="72"/>
      <c r="E310" s="72"/>
      <c r="F310" s="72"/>
      <c r="G310" s="72"/>
      <c r="H310" s="72"/>
      <c r="I310" s="72"/>
      <c r="J310" s="72"/>
      <c r="K310" s="67" t="s">
        <v>118</v>
      </c>
    </row>
    <row r="311" spans="1:11" ht="14.25" customHeight="1">
      <c r="A311" s="63">
        <v>24.31</v>
      </c>
      <c r="B311" s="64" t="s">
        <v>366</v>
      </c>
      <c r="C311" s="65" t="s">
        <v>30</v>
      </c>
      <c r="D311" s="65" t="s">
        <v>30</v>
      </c>
      <c r="E311" s="65" t="s">
        <v>30</v>
      </c>
      <c r="F311" s="65" t="s">
        <v>30</v>
      </c>
      <c r="G311" s="65" t="s">
        <v>30</v>
      </c>
      <c r="H311" s="65" t="s">
        <v>30</v>
      </c>
      <c r="I311" s="65" t="s">
        <v>30</v>
      </c>
      <c r="J311" s="65" t="s">
        <v>31</v>
      </c>
      <c r="K311" s="70"/>
    </row>
    <row r="312" spans="1:11" ht="14.25" customHeight="1">
      <c r="A312" s="68">
        <v>24.311</v>
      </c>
      <c r="B312" s="64" t="s">
        <v>367</v>
      </c>
      <c r="C312" s="65" t="s">
        <v>30</v>
      </c>
      <c r="D312" s="65" t="s">
        <v>30</v>
      </c>
      <c r="E312" s="65" t="s">
        <v>30</v>
      </c>
      <c r="F312" s="65" t="s">
        <v>30</v>
      </c>
      <c r="G312" s="65" t="s">
        <v>30</v>
      </c>
      <c r="H312" s="65" t="s">
        <v>30</v>
      </c>
      <c r="I312" s="65" t="s">
        <v>30</v>
      </c>
      <c r="J312" s="65" t="s">
        <v>31</v>
      </c>
      <c r="K312" s="71"/>
    </row>
    <row r="313" spans="1:11" ht="14.25" customHeight="1">
      <c r="A313" s="63">
        <v>24.312000000000001</v>
      </c>
      <c r="B313" s="69" t="s">
        <v>368</v>
      </c>
      <c r="C313" s="65" t="s">
        <v>30</v>
      </c>
      <c r="D313" s="65" t="s">
        <v>30</v>
      </c>
      <c r="E313" s="65" t="s">
        <v>30</v>
      </c>
      <c r="F313" s="65" t="s">
        <v>31</v>
      </c>
      <c r="G313" s="65" t="s">
        <v>31</v>
      </c>
      <c r="H313" s="65" t="s">
        <v>31</v>
      </c>
      <c r="I313" s="65" t="s">
        <v>31</v>
      </c>
      <c r="J313" s="65" t="s">
        <v>31</v>
      </c>
      <c r="K313" s="67"/>
    </row>
    <row r="314" spans="1:11" ht="14.25" customHeight="1">
      <c r="A314" s="63">
        <v>24.312999999999999</v>
      </c>
      <c r="B314" s="64" t="s">
        <v>369</v>
      </c>
      <c r="C314" s="65" t="s">
        <v>30</v>
      </c>
      <c r="D314" s="65" t="s">
        <v>30</v>
      </c>
      <c r="E314" s="65" t="s">
        <v>31</v>
      </c>
      <c r="F314" s="65" t="s">
        <v>30</v>
      </c>
      <c r="G314" s="65" t="s">
        <v>31</v>
      </c>
      <c r="H314" s="65" t="s">
        <v>30</v>
      </c>
      <c r="I314" s="65" t="s">
        <v>31</v>
      </c>
      <c r="J314" s="65" t="s">
        <v>31</v>
      </c>
      <c r="K314" s="71"/>
    </row>
    <row r="315" spans="1:11" ht="14.25" customHeight="1">
      <c r="A315" s="68">
        <v>24.314</v>
      </c>
      <c r="B315" s="64" t="s">
        <v>370</v>
      </c>
      <c r="C315" s="72"/>
      <c r="D315" s="72"/>
      <c r="E315" s="72"/>
      <c r="F315" s="72"/>
      <c r="G315" s="72"/>
      <c r="H315" s="72"/>
      <c r="I315" s="72"/>
      <c r="J315" s="72"/>
      <c r="K315" s="67" t="s">
        <v>192</v>
      </c>
    </row>
    <row r="316" spans="1:11" ht="14.25" customHeight="1">
      <c r="A316" s="63">
        <v>24.315000000000001</v>
      </c>
      <c r="B316" s="64" t="s">
        <v>371</v>
      </c>
      <c r="C316" s="65" t="s">
        <v>30</v>
      </c>
      <c r="D316" s="65" t="s">
        <v>30</v>
      </c>
      <c r="E316" s="65" t="s">
        <v>30</v>
      </c>
      <c r="F316" s="65" t="s">
        <v>30</v>
      </c>
      <c r="G316" s="65" t="s">
        <v>30</v>
      </c>
      <c r="H316" s="65" t="s">
        <v>30</v>
      </c>
      <c r="I316" s="65" t="s">
        <v>30</v>
      </c>
      <c r="J316" s="65" t="s">
        <v>31</v>
      </c>
      <c r="K316" s="71"/>
    </row>
    <row r="317" spans="1:11" ht="14.25" customHeight="1">
      <c r="A317" s="63">
        <v>24.315999999999999</v>
      </c>
      <c r="B317" s="64" t="s">
        <v>372</v>
      </c>
      <c r="C317" s="65" t="s">
        <v>30</v>
      </c>
      <c r="D317" s="65" t="s">
        <v>30</v>
      </c>
      <c r="E317" s="65" t="s">
        <v>30</v>
      </c>
      <c r="F317" s="65" t="s">
        <v>30</v>
      </c>
      <c r="G317" s="65" t="s">
        <v>30</v>
      </c>
      <c r="H317" s="65" t="s">
        <v>30</v>
      </c>
      <c r="I317" s="65" t="s">
        <v>30</v>
      </c>
      <c r="J317" s="65" t="s">
        <v>31</v>
      </c>
      <c r="K317" s="71"/>
    </row>
    <row r="318" spans="1:11" ht="14.25" customHeight="1">
      <c r="A318" s="68">
        <v>24.317</v>
      </c>
      <c r="B318" s="64" t="s">
        <v>373</v>
      </c>
      <c r="C318" s="65" t="s">
        <v>30</v>
      </c>
      <c r="D318" s="65" t="s">
        <v>30</v>
      </c>
      <c r="E318" s="65" t="s">
        <v>30</v>
      </c>
      <c r="F318" s="65" t="s">
        <v>30</v>
      </c>
      <c r="G318" s="65" t="s">
        <v>30</v>
      </c>
      <c r="H318" s="65" t="s">
        <v>30</v>
      </c>
      <c r="I318" s="65" t="s">
        <v>31</v>
      </c>
      <c r="J318" s="65" t="s">
        <v>31</v>
      </c>
      <c r="K318" s="71"/>
    </row>
    <row r="319" spans="1:11" ht="14.25" customHeight="1">
      <c r="A319" s="63">
        <v>24.318000000000001</v>
      </c>
      <c r="B319" s="69" t="s">
        <v>374</v>
      </c>
      <c r="C319" s="72"/>
      <c r="D319" s="72"/>
      <c r="E319" s="72"/>
      <c r="F319" s="72"/>
      <c r="G319" s="72"/>
      <c r="H319" s="72"/>
      <c r="I319" s="72"/>
      <c r="J319" s="72"/>
      <c r="K319" s="67"/>
    </row>
    <row r="320" spans="1:11" ht="14.25" customHeight="1">
      <c r="A320" s="63">
        <v>24.318999999999999</v>
      </c>
      <c r="B320" s="64" t="s">
        <v>375</v>
      </c>
      <c r="C320" s="65" t="s">
        <v>30</v>
      </c>
      <c r="D320" s="65" t="s">
        <v>30</v>
      </c>
      <c r="E320" s="65" t="s">
        <v>30</v>
      </c>
      <c r="F320" s="65" t="s">
        <v>30</v>
      </c>
      <c r="G320" s="65" t="s">
        <v>30</v>
      </c>
      <c r="H320" s="65" t="s">
        <v>30</v>
      </c>
      <c r="I320" s="65" t="s">
        <v>30</v>
      </c>
      <c r="J320" s="65" t="s">
        <v>31</v>
      </c>
      <c r="K320" s="71"/>
    </row>
    <row r="321" spans="1:11" ht="14.25" customHeight="1">
      <c r="A321" s="68">
        <v>24.32</v>
      </c>
      <c r="B321" s="64" t="s">
        <v>376</v>
      </c>
      <c r="C321" s="65" t="s">
        <v>30</v>
      </c>
      <c r="D321" s="65" t="s">
        <v>30</v>
      </c>
      <c r="E321" s="65" t="s">
        <v>30</v>
      </c>
      <c r="F321" s="65" t="s">
        <v>30</v>
      </c>
      <c r="G321" s="65" t="s">
        <v>30</v>
      </c>
      <c r="H321" s="65" t="s">
        <v>31</v>
      </c>
      <c r="I321" s="65" t="s">
        <v>31</v>
      </c>
      <c r="J321" s="65" t="s">
        <v>31</v>
      </c>
      <c r="K321" s="71"/>
    </row>
    <row r="322" spans="1:11" ht="14.25" customHeight="1">
      <c r="A322" s="63">
        <v>24.321000000000002</v>
      </c>
      <c r="B322" s="64" t="s">
        <v>377</v>
      </c>
      <c r="C322" s="65" t="s">
        <v>31</v>
      </c>
      <c r="D322" s="65" t="s">
        <v>30</v>
      </c>
      <c r="E322" s="65" t="s">
        <v>31</v>
      </c>
      <c r="F322" s="65" t="s">
        <v>30</v>
      </c>
      <c r="G322" s="65" t="s">
        <v>30</v>
      </c>
      <c r="H322" s="65" t="s">
        <v>30</v>
      </c>
      <c r="I322" s="65" t="s">
        <v>30</v>
      </c>
      <c r="J322" s="65" t="s">
        <v>31</v>
      </c>
      <c r="K322" s="71"/>
    </row>
    <row r="323" spans="1:11" ht="14.25" customHeight="1">
      <c r="A323" s="63">
        <v>24.321999999999999</v>
      </c>
      <c r="B323" s="64" t="s">
        <v>378</v>
      </c>
      <c r="C323" s="72"/>
      <c r="D323" s="72"/>
      <c r="E323" s="72"/>
      <c r="F323" s="72"/>
      <c r="G323" s="72"/>
      <c r="H323" s="72"/>
      <c r="I323" s="72"/>
      <c r="J323" s="72"/>
      <c r="K323" s="71"/>
    </row>
    <row r="324" spans="1:11" ht="14.25" customHeight="1">
      <c r="A324" s="68">
        <v>24.323</v>
      </c>
      <c r="B324" s="64" t="s">
        <v>379</v>
      </c>
      <c r="C324" s="65" t="s">
        <v>30</v>
      </c>
      <c r="D324" s="65" t="s">
        <v>30</v>
      </c>
      <c r="E324" s="65" t="s">
        <v>31</v>
      </c>
      <c r="F324" s="65" t="s">
        <v>30</v>
      </c>
      <c r="G324" s="65" t="s">
        <v>30</v>
      </c>
      <c r="H324" s="65" t="s">
        <v>30</v>
      </c>
      <c r="I324" s="65" t="s">
        <v>30</v>
      </c>
      <c r="J324" s="65" t="s">
        <v>31</v>
      </c>
      <c r="K324" s="67"/>
    </row>
    <row r="325" spans="1:11" ht="14.25" customHeight="1">
      <c r="A325" s="63">
        <v>24.324000000000002</v>
      </c>
      <c r="B325" s="69" t="s">
        <v>380</v>
      </c>
      <c r="C325" s="65" t="s">
        <v>30</v>
      </c>
      <c r="D325" s="65" t="s">
        <v>30</v>
      </c>
      <c r="E325" s="65" t="s">
        <v>30</v>
      </c>
      <c r="F325" s="65" t="s">
        <v>30</v>
      </c>
      <c r="G325" s="65" t="s">
        <v>30</v>
      </c>
      <c r="H325" s="65" t="s">
        <v>30</v>
      </c>
      <c r="I325" s="65" t="s">
        <v>31</v>
      </c>
      <c r="J325" s="65" t="s">
        <v>31</v>
      </c>
      <c r="K325" s="70"/>
    </row>
    <row r="326" spans="1:11" ht="14.25" customHeight="1">
      <c r="A326" s="63">
        <v>24.324999999999999</v>
      </c>
      <c r="B326" s="64" t="s">
        <v>381</v>
      </c>
      <c r="C326" s="72"/>
      <c r="D326" s="72"/>
      <c r="E326" s="72"/>
      <c r="F326" s="72"/>
      <c r="G326" s="72"/>
      <c r="H326" s="72"/>
      <c r="I326" s="72"/>
      <c r="J326" s="72"/>
      <c r="K326" s="67" t="s">
        <v>118</v>
      </c>
    </row>
    <row r="327" spans="1:11" ht="14.25" customHeight="1">
      <c r="A327" s="68">
        <v>24.326000000000001</v>
      </c>
      <c r="B327" s="69" t="s">
        <v>382</v>
      </c>
      <c r="C327" s="65" t="s">
        <v>30</v>
      </c>
      <c r="D327" s="65" t="s">
        <v>30</v>
      </c>
      <c r="E327" s="65" t="s">
        <v>30</v>
      </c>
      <c r="F327" s="65" t="s">
        <v>30</v>
      </c>
      <c r="G327" s="65" t="s">
        <v>30</v>
      </c>
      <c r="H327" s="65" t="s">
        <v>30</v>
      </c>
      <c r="I327" s="65" t="s">
        <v>30</v>
      </c>
      <c r="J327" s="65" t="s">
        <v>31</v>
      </c>
      <c r="K327" s="67"/>
    </row>
    <row r="328" spans="1:11" ht="14.25" customHeight="1">
      <c r="A328" s="63">
        <v>24.327000000000002</v>
      </c>
      <c r="B328" s="64" t="s">
        <v>383</v>
      </c>
      <c r="C328" s="65" t="s">
        <v>30</v>
      </c>
      <c r="D328" s="65" t="s">
        <v>30</v>
      </c>
      <c r="E328" s="65" t="s">
        <v>30</v>
      </c>
      <c r="F328" s="65" t="s">
        <v>30</v>
      </c>
      <c r="G328" s="65" t="s">
        <v>30</v>
      </c>
      <c r="H328" s="65" t="s">
        <v>31</v>
      </c>
      <c r="I328" s="65" t="s">
        <v>30</v>
      </c>
      <c r="J328" s="65" t="s">
        <v>31</v>
      </c>
      <c r="K328" s="71"/>
    </row>
    <row r="329" spans="1:11" ht="14.25" customHeight="1">
      <c r="A329" s="63">
        <v>24.327999999999999</v>
      </c>
      <c r="B329" s="64" t="s">
        <v>384</v>
      </c>
      <c r="C329" s="65" t="s">
        <v>30</v>
      </c>
      <c r="D329" s="65" t="s">
        <v>31</v>
      </c>
      <c r="E329" s="65" t="s">
        <v>30</v>
      </c>
      <c r="F329" s="65" t="s">
        <v>30</v>
      </c>
      <c r="G329" s="65" t="s">
        <v>30</v>
      </c>
      <c r="H329" s="65" t="s">
        <v>30</v>
      </c>
      <c r="I329" s="65" t="s">
        <v>30</v>
      </c>
      <c r="J329" s="65" t="s">
        <v>31</v>
      </c>
      <c r="K329" s="71"/>
    </row>
    <row r="330" spans="1:11" ht="14.25" customHeight="1">
      <c r="A330" s="68">
        <v>24.329000000000001</v>
      </c>
      <c r="B330" s="64" t="s">
        <v>385</v>
      </c>
      <c r="C330" s="65" t="s">
        <v>30</v>
      </c>
      <c r="D330" s="65" t="s">
        <v>30</v>
      </c>
      <c r="E330" s="65" t="s">
        <v>30</v>
      </c>
      <c r="F330" s="65" t="s">
        <v>30</v>
      </c>
      <c r="G330" s="65" t="s">
        <v>30</v>
      </c>
      <c r="H330" s="65" t="s">
        <v>30</v>
      </c>
      <c r="I330" s="65" t="s">
        <v>30</v>
      </c>
      <c r="J330" s="65" t="s">
        <v>31</v>
      </c>
      <c r="K330" s="71"/>
    </row>
    <row r="331" spans="1:11" ht="14.25" customHeight="1">
      <c r="A331" s="63">
        <v>24.33</v>
      </c>
      <c r="B331" s="64" t="s">
        <v>386</v>
      </c>
      <c r="C331" s="72"/>
      <c r="D331" s="72"/>
      <c r="E331" s="72"/>
      <c r="F331" s="72"/>
      <c r="G331" s="72"/>
      <c r="H331" s="72"/>
      <c r="I331" s="72"/>
      <c r="J331" s="72"/>
      <c r="K331" s="67" t="s">
        <v>69</v>
      </c>
    </row>
    <row r="332" spans="1:11" ht="14.25" customHeight="1">
      <c r="A332" s="63">
        <v>24.331</v>
      </c>
      <c r="B332" s="64" t="s">
        <v>387</v>
      </c>
      <c r="C332" s="65" t="s">
        <v>30</v>
      </c>
      <c r="D332" s="65" t="s">
        <v>30</v>
      </c>
      <c r="E332" s="65" t="s">
        <v>31</v>
      </c>
      <c r="F332" s="65" t="s">
        <v>31</v>
      </c>
      <c r="G332" s="65" t="s">
        <v>31</v>
      </c>
      <c r="H332" s="65" t="s">
        <v>31</v>
      </c>
      <c r="I332" s="65" t="s">
        <v>31</v>
      </c>
      <c r="J332" s="65" t="s">
        <v>31</v>
      </c>
      <c r="K332" s="67"/>
    </row>
    <row r="333" spans="1:11" ht="14.25" customHeight="1">
      <c r="A333" s="68">
        <v>24.332000000000001</v>
      </c>
      <c r="B333" s="69" t="s">
        <v>388</v>
      </c>
      <c r="C333" s="72"/>
      <c r="D333" s="72"/>
      <c r="E333" s="72"/>
      <c r="F333" s="72"/>
      <c r="G333" s="72"/>
      <c r="H333" s="72"/>
      <c r="I333" s="72"/>
      <c r="J333" s="72"/>
      <c r="K333" s="70" t="s">
        <v>118</v>
      </c>
    </row>
    <row r="334" spans="1:11" ht="14.25" customHeight="1">
      <c r="A334" s="63">
        <v>24.332999999999998</v>
      </c>
      <c r="B334" s="64" t="s">
        <v>389</v>
      </c>
      <c r="C334" s="65" t="s">
        <v>30</v>
      </c>
      <c r="D334" s="65" t="s">
        <v>30</v>
      </c>
      <c r="E334" s="65" t="s">
        <v>30</v>
      </c>
      <c r="F334" s="65" t="s">
        <v>30</v>
      </c>
      <c r="G334" s="65" t="s">
        <v>30</v>
      </c>
      <c r="H334" s="65" t="s">
        <v>30</v>
      </c>
      <c r="I334" s="65" t="s">
        <v>31</v>
      </c>
      <c r="J334" s="65" t="s">
        <v>31</v>
      </c>
      <c r="K334" s="71"/>
    </row>
    <row r="335" spans="1:11" ht="14.25" customHeight="1">
      <c r="A335" s="63">
        <v>24.334</v>
      </c>
      <c r="B335" s="64" t="s">
        <v>390</v>
      </c>
      <c r="C335" s="65" t="s">
        <v>30</v>
      </c>
      <c r="D335" s="65" t="s">
        <v>30</v>
      </c>
      <c r="E335" s="65" t="s">
        <v>30</v>
      </c>
      <c r="F335" s="65" t="s">
        <v>30</v>
      </c>
      <c r="G335" s="65" t="s">
        <v>30</v>
      </c>
      <c r="H335" s="65" t="s">
        <v>30</v>
      </c>
      <c r="I335" s="65" t="s">
        <v>31</v>
      </c>
      <c r="J335" s="65" t="s">
        <v>31</v>
      </c>
      <c r="K335" s="67"/>
    </row>
    <row r="336" spans="1:11" ht="14.25" customHeight="1">
      <c r="A336" s="68">
        <v>24.335000000000001</v>
      </c>
      <c r="B336" s="64" t="s">
        <v>391</v>
      </c>
      <c r="C336" s="65" t="s">
        <v>30</v>
      </c>
      <c r="D336" s="65" t="s">
        <v>31</v>
      </c>
      <c r="E336" s="65" t="s">
        <v>30</v>
      </c>
      <c r="F336" s="65" t="s">
        <v>30</v>
      </c>
      <c r="G336" s="65" t="s">
        <v>30</v>
      </c>
      <c r="H336" s="65" t="s">
        <v>30</v>
      </c>
      <c r="I336" s="65" t="s">
        <v>31</v>
      </c>
      <c r="J336" s="65" t="s">
        <v>31</v>
      </c>
      <c r="K336" s="71"/>
    </row>
    <row r="337" spans="1:11" ht="14.25" customHeight="1">
      <c r="A337" s="63">
        <v>24.335999999999999</v>
      </c>
      <c r="B337" s="64" t="s">
        <v>392</v>
      </c>
      <c r="C337" s="65" t="s">
        <v>30</v>
      </c>
      <c r="D337" s="65" t="s">
        <v>30</v>
      </c>
      <c r="E337" s="65" t="s">
        <v>30</v>
      </c>
      <c r="F337" s="65" t="s">
        <v>30</v>
      </c>
      <c r="G337" s="65" t="s">
        <v>30</v>
      </c>
      <c r="H337" s="65" t="s">
        <v>30</v>
      </c>
      <c r="I337" s="66" t="s">
        <v>31</v>
      </c>
      <c r="J337" s="65" t="s">
        <v>31</v>
      </c>
      <c r="K337" s="71"/>
    </row>
    <row r="338" spans="1:11" ht="14.25" customHeight="1">
      <c r="A338" s="63">
        <v>24.337</v>
      </c>
      <c r="B338" s="64" t="s">
        <v>393</v>
      </c>
      <c r="C338" s="65" t="s">
        <v>30</v>
      </c>
      <c r="D338" s="65" t="s">
        <v>30</v>
      </c>
      <c r="E338" s="65" t="s">
        <v>30</v>
      </c>
      <c r="F338" s="65" t="s">
        <v>30</v>
      </c>
      <c r="G338" s="65" t="s">
        <v>30</v>
      </c>
      <c r="H338" s="65" t="s">
        <v>30</v>
      </c>
      <c r="I338" s="65" t="s">
        <v>30</v>
      </c>
      <c r="J338" s="65" t="s">
        <v>31</v>
      </c>
      <c r="K338" s="71"/>
    </row>
    <row r="339" spans="1:11" ht="14.25" customHeight="1">
      <c r="A339" s="68">
        <v>24.338000000000001</v>
      </c>
      <c r="B339" s="64" t="s">
        <v>394</v>
      </c>
      <c r="C339" s="65" t="s">
        <v>31</v>
      </c>
      <c r="D339" s="65" t="s">
        <v>31</v>
      </c>
      <c r="E339" s="65" t="s">
        <v>30</v>
      </c>
      <c r="F339" s="65" t="s">
        <v>30</v>
      </c>
      <c r="G339" s="65" t="s">
        <v>30</v>
      </c>
      <c r="H339" s="65" t="s">
        <v>30</v>
      </c>
      <c r="I339" s="65" t="s">
        <v>30</v>
      </c>
      <c r="J339" s="65" t="s">
        <v>31</v>
      </c>
      <c r="K339" s="71"/>
    </row>
    <row r="340" spans="1:11" ht="14.25" customHeight="1">
      <c r="A340" s="63">
        <v>24.338999999999999</v>
      </c>
      <c r="B340" s="64" t="s">
        <v>395</v>
      </c>
      <c r="C340" s="65" t="s">
        <v>30</v>
      </c>
      <c r="D340" s="65" t="s">
        <v>30</v>
      </c>
      <c r="E340" s="65" t="s">
        <v>30</v>
      </c>
      <c r="F340" s="65" t="s">
        <v>30</v>
      </c>
      <c r="G340" s="65" t="s">
        <v>30</v>
      </c>
      <c r="H340" s="65" t="s">
        <v>30</v>
      </c>
      <c r="I340" s="65" t="s">
        <v>31</v>
      </c>
      <c r="J340" s="65" t="s">
        <v>31</v>
      </c>
      <c r="K340" s="67"/>
    </row>
    <row r="341" spans="1:11" ht="14.25" customHeight="1">
      <c r="A341" s="63">
        <v>24.34</v>
      </c>
      <c r="B341" s="69" t="s">
        <v>396</v>
      </c>
      <c r="C341" s="65" t="s">
        <v>30</v>
      </c>
      <c r="D341" s="65" t="s">
        <v>31</v>
      </c>
      <c r="E341" s="65" t="s">
        <v>30</v>
      </c>
      <c r="F341" s="65" t="s">
        <v>30</v>
      </c>
      <c r="G341" s="65" t="s">
        <v>31</v>
      </c>
      <c r="H341" s="65" t="s">
        <v>30</v>
      </c>
      <c r="I341" s="65" t="s">
        <v>31</v>
      </c>
      <c r="J341" s="65" t="s">
        <v>31</v>
      </c>
      <c r="K341" s="70"/>
    </row>
    <row r="342" spans="1:11" ht="14.25" customHeight="1">
      <c r="A342" s="68">
        <v>24.341000000000001</v>
      </c>
      <c r="B342" s="64" t="s">
        <v>397</v>
      </c>
      <c r="C342" s="65" t="s">
        <v>31</v>
      </c>
      <c r="D342" s="65" t="s">
        <v>30</v>
      </c>
      <c r="E342" s="65" t="s">
        <v>30</v>
      </c>
      <c r="F342" s="65" t="s">
        <v>30</v>
      </c>
      <c r="G342" s="65" t="s">
        <v>30</v>
      </c>
      <c r="H342" s="65" t="s">
        <v>30</v>
      </c>
      <c r="I342" s="65" t="s">
        <v>30</v>
      </c>
      <c r="J342" s="65" t="s">
        <v>31</v>
      </c>
      <c r="K342" s="71"/>
    </row>
    <row r="343" spans="1:11" ht="14.25" customHeight="1">
      <c r="A343" s="63">
        <v>24.341999999999999</v>
      </c>
      <c r="B343" s="69" t="s">
        <v>398</v>
      </c>
      <c r="C343" s="65" t="s">
        <v>30</v>
      </c>
      <c r="D343" s="65" t="s">
        <v>30</v>
      </c>
      <c r="E343" s="65" t="s">
        <v>30</v>
      </c>
      <c r="F343" s="65" t="s">
        <v>30</v>
      </c>
      <c r="G343" s="65" t="s">
        <v>30</v>
      </c>
      <c r="H343" s="65" t="s">
        <v>30</v>
      </c>
      <c r="I343" s="65" t="s">
        <v>31</v>
      </c>
      <c r="J343" s="65" t="s">
        <v>31</v>
      </c>
      <c r="K343" s="67"/>
    </row>
    <row r="344" spans="1:11" ht="14.25" customHeight="1">
      <c r="A344" s="63">
        <v>24.343</v>
      </c>
      <c r="B344" s="64" t="s">
        <v>399</v>
      </c>
      <c r="C344" s="72"/>
      <c r="D344" s="72"/>
      <c r="E344" s="72"/>
      <c r="F344" s="72"/>
      <c r="G344" s="72"/>
      <c r="H344" s="72"/>
      <c r="I344" s="72"/>
      <c r="J344" s="72"/>
      <c r="K344" s="67" t="s">
        <v>192</v>
      </c>
    </row>
    <row r="345" spans="1:11" ht="14.25" customHeight="1">
      <c r="A345" s="68">
        <v>24.344000000000001</v>
      </c>
      <c r="B345" s="64" t="s">
        <v>400</v>
      </c>
      <c r="C345" s="65" t="s">
        <v>30</v>
      </c>
      <c r="D345" s="65" t="s">
        <v>30</v>
      </c>
      <c r="E345" s="65" t="s">
        <v>30</v>
      </c>
      <c r="F345" s="65" t="s">
        <v>30</v>
      </c>
      <c r="G345" s="65" t="s">
        <v>30</v>
      </c>
      <c r="H345" s="65" t="s">
        <v>31</v>
      </c>
      <c r="I345" s="65" t="s">
        <v>31</v>
      </c>
      <c r="J345" s="65" t="s">
        <v>31</v>
      </c>
      <c r="K345" s="67" t="s">
        <v>401</v>
      </c>
    </row>
    <row r="346" spans="1:11" ht="14.25" customHeight="1">
      <c r="A346" s="63">
        <v>24.344999999999999</v>
      </c>
      <c r="B346" s="64" t="s">
        <v>402</v>
      </c>
      <c r="C346" s="65" t="s">
        <v>30</v>
      </c>
      <c r="D346" s="65" t="s">
        <v>30</v>
      </c>
      <c r="E346" s="65" t="s">
        <v>30</v>
      </c>
      <c r="F346" s="65" t="s">
        <v>30</v>
      </c>
      <c r="G346" s="65" t="s">
        <v>30</v>
      </c>
      <c r="H346" s="65" t="s">
        <v>30</v>
      </c>
      <c r="I346" s="65" t="s">
        <v>31</v>
      </c>
      <c r="J346" s="65" t="s">
        <v>31</v>
      </c>
      <c r="K346" s="71"/>
    </row>
    <row r="347" spans="1:11" ht="14.25" customHeight="1">
      <c r="A347" s="63">
        <v>24.346</v>
      </c>
      <c r="B347" s="64" t="s">
        <v>403</v>
      </c>
      <c r="C347" s="65" t="s">
        <v>31</v>
      </c>
      <c r="D347" s="65" t="s">
        <v>30</v>
      </c>
      <c r="E347" s="65" t="s">
        <v>30</v>
      </c>
      <c r="F347" s="65" t="s">
        <v>30</v>
      </c>
      <c r="G347" s="65" t="s">
        <v>30</v>
      </c>
      <c r="H347" s="65" t="s">
        <v>30</v>
      </c>
      <c r="I347" s="65" t="s">
        <v>31</v>
      </c>
      <c r="J347" s="65" t="s">
        <v>31</v>
      </c>
      <c r="K347" s="71"/>
    </row>
    <row r="348" spans="1:11" ht="14.25" customHeight="1">
      <c r="A348" s="68">
        <v>24.347000000000001</v>
      </c>
      <c r="B348" s="64" t="s">
        <v>404</v>
      </c>
      <c r="C348" s="65" t="s">
        <v>30</v>
      </c>
      <c r="D348" s="65" t="s">
        <v>30</v>
      </c>
      <c r="E348" s="65" t="s">
        <v>30</v>
      </c>
      <c r="F348" s="65" t="s">
        <v>30</v>
      </c>
      <c r="G348" s="65" t="s">
        <v>30</v>
      </c>
      <c r="H348" s="65" t="s">
        <v>30</v>
      </c>
      <c r="I348" s="65" t="s">
        <v>31</v>
      </c>
      <c r="J348" s="65" t="s">
        <v>31</v>
      </c>
      <c r="K348" s="71"/>
    </row>
    <row r="349" spans="1:11" ht="14.25" customHeight="1">
      <c r="A349" s="63">
        <v>24.347999999999999</v>
      </c>
      <c r="B349" s="69" t="s">
        <v>405</v>
      </c>
      <c r="C349" s="65" t="s">
        <v>30</v>
      </c>
      <c r="D349" s="65" t="s">
        <v>30</v>
      </c>
      <c r="E349" s="65" t="s">
        <v>30</v>
      </c>
      <c r="F349" s="65" t="s">
        <v>30</v>
      </c>
      <c r="G349" s="65" t="s">
        <v>30</v>
      </c>
      <c r="H349" s="65" t="s">
        <v>30</v>
      </c>
      <c r="I349" s="65" t="s">
        <v>30</v>
      </c>
      <c r="J349" s="65" t="s">
        <v>31</v>
      </c>
      <c r="K349" s="67"/>
    </row>
    <row r="350" spans="1:11" ht="14.25" customHeight="1">
      <c r="A350" s="63">
        <v>24.349</v>
      </c>
      <c r="B350" s="64" t="s">
        <v>406</v>
      </c>
      <c r="C350" s="65" t="s">
        <v>30</v>
      </c>
      <c r="D350" s="65" t="s">
        <v>30</v>
      </c>
      <c r="E350" s="65" t="s">
        <v>30</v>
      </c>
      <c r="F350" s="65" t="s">
        <v>30</v>
      </c>
      <c r="G350" s="65" t="s">
        <v>30</v>
      </c>
      <c r="H350" s="65" t="s">
        <v>30</v>
      </c>
      <c r="I350" s="65" t="s">
        <v>31</v>
      </c>
      <c r="J350" s="65" t="s">
        <v>31</v>
      </c>
      <c r="K350" s="71"/>
    </row>
    <row r="351" spans="1:11" ht="14.25" customHeight="1">
      <c r="A351" s="68">
        <v>24.35</v>
      </c>
      <c r="B351" s="64" t="s">
        <v>407</v>
      </c>
      <c r="C351" s="65" t="s">
        <v>30</v>
      </c>
      <c r="D351" s="65" t="s">
        <v>30</v>
      </c>
      <c r="E351" s="65" t="s">
        <v>30</v>
      </c>
      <c r="F351" s="65" t="s">
        <v>30</v>
      </c>
      <c r="G351" s="65" t="s">
        <v>30</v>
      </c>
      <c r="H351" s="65" t="s">
        <v>30</v>
      </c>
      <c r="I351" s="65" t="s">
        <v>31</v>
      </c>
      <c r="J351" s="65" t="s">
        <v>31</v>
      </c>
      <c r="K351" s="71"/>
    </row>
    <row r="352" spans="1:11" ht="14.25" customHeight="1">
      <c r="A352" s="63">
        <v>24.350999999999999</v>
      </c>
      <c r="B352" s="64" t="s">
        <v>408</v>
      </c>
      <c r="C352" s="65" t="s">
        <v>31</v>
      </c>
      <c r="D352" s="65" t="s">
        <v>31</v>
      </c>
      <c r="E352" s="65" t="s">
        <v>30</v>
      </c>
      <c r="F352" s="65" t="s">
        <v>30</v>
      </c>
      <c r="G352" s="65" t="s">
        <v>30</v>
      </c>
      <c r="H352" s="65" t="s">
        <v>31</v>
      </c>
      <c r="I352" s="65" t="s">
        <v>31</v>
      </c>
      <c r="J352" s="65" t="s">
        <v>31</v>
      </c>
      <c r="K352" s="71"/>
    </row>
    <row r="353" spans="1:11" ht="14.25" customHeight="1">
      <c r="A353" s="63">
        <v>24.352</v>
      </c>
      <c r="B353" s="64" t="s">
        <v>409</v>
      </c>
      <c r="C353" s="65" t="s">
        <v>30</v>
      </c>
      <c r="D353" s="65" t="s">
        <v>30</v>
      </c>
      <c r="E353" s="65" t="s">
        <v>30</v>
      </c>
      <c r="F353" s="65" t="s">
        <v>30</v>
      </c>
      <c r="G353" s="65" t="s">
        <v>30</v>
      </c>
      <c r="H353" s="65" t="s">
        <v>31</v>
      </c>
      <c r="I353" s="65" t="s">
        <v>31</v>
      </c>
      <c r="J353" s="65" t="s">
        <v>31</v>
      </c>
      <c r="K353" s="71"/>
    </row>
    <row r="354" spans="1:11" ht="14.25" customHeight="1">
      <c r="A354" s="68">
        <v>24.353000000000002</v>
      </c>
      <c r="B354" s="64" t="s">
        <v>410</v>
      </c>
      <c r="C354" s="65" t="s">
        <v>30</v>
      </c>
      <c r="D354" s="65" t="s">
        <v>30</v>
      </c>
      <c r="E354" s="65" t="s">
        <v>30</v>
      </c>
      <c r="F354" s="65" t="s">
        <v>30</v>
      </c>
      <c r="G354" s="65" t="s">
        <v>30</v>
      </c>
      <c r="H354" s="65" t="s">
        <v>30</v>
      </c>
      <c r="I354" s="65" t="s">
        <v>31</v>
      </c>
      <c r="J354" s="65" t="s">
        <v>31</v>
      </c>
      <c r="K354" s="67"/>
    </row>
    <row r="355" spans="1:11" ht="14.25" customHeight="1">
      <c r="A355" s="63">
        <v>24.353999999999999</v>
      </c>
      <c r="B355" s="69" t="s">
        <v>411</v>
      </c>
      <c r="C355" s="65" t="s">
        <v>31</v>
      </c>
      <c r="D355" s="65" t="s">
        <v>30</v>
      </c>
      <c r="E355" s="65" t="s">
        <v>30</v>
      </c>
      <c r="F355" s="65" t="s">
        <v>30</v>
      </c>
      <c r="G355" s="65" t="s">
        <v>30</v>
      </c>
      <c r="H355" s="65" t="s">
        <v>31</v>
      </c>
      <c r="I355" s="65" t="s">
        <v>31</v>
      </c>
      <c r="J355" s="65" t="s">
        <v>31</v>
      </c>
      <c r="K355" s="70"/>
    </row>
    <row r="356" spans="1:11" ht="14.25" customHeight="1">
      <c r="A356" s="63">
        <v>24.355</v>
      </c>
      <c r="B356" s="64" t="s">
        <v>412</v>
      </c>
      <c r="C356" s="65" t="s">
        <v>30</v>
      </c>
      <c r="D356" s="65" t="s">
        <v>31</v>
      </c>
      <c r="E356" s="65" t="s">
        <v>30</v>
      </c>
      <c r="F356" s="65" t="s">
        <v>31</v>
      </c>
      <c r="G356" s="65" t="s">
        <v>31</v>
      </c>
      <c r="H356" s="65" t="s">
        <v>31</v>
      </c>
      <c r="I356" s="65" t="s">
        <v>31</v>
      </c>
      <c r="J356" s="65" t="s">
        <v>31</v>
      </c>
      <c r="K356" s="71"/>
    </row>
    <row r="357" spans="1:11" ht="14.25" customHeight="1">
      <c r="A357" s="68">
        <v>24.356000000000002</v>
      </c>
      <c r="B357" s="69" t="s">
        <v>413</v>
      </c>
      <c r="C357" s="72"/>
      <c r="D357" s="72"/>
      <c r="E357" s="72"/>
      <c r="F357" s="72"/>
      <c r="G357" s="72"/>
      <c r="H357" s="72"/>
      <c r="I357" s="72"/>
      <c r="J357" s="72"/>
      <c r="K357" s="67" t="s">
        <v>118</v>
      </c>
    </row>
    <row r="358" spans="1:11" ht="14.25" customHeight="1">
      <c r="A358" s="63">
        <v>24.356999999999999</v>
      </c>
      <c r="B358" s="64" t="s">
        <v>414</v>
      </c>
      <c r="C358" s="72"/>
      <c r="D358" s="72"/>
      <c r="E358" s="72"/>
      <c r="F358" s="72"/>
      <c r="G358" s="72"/>
      <c r="H358" s="72"/>
      <c r="I358" s="72"/>
      <c r="J358" s="72"/>
      <c r="K358" s="67" t="s">
        <v>118</v>
      </c>
    </row>
    <row r="359" spans="1:11" ht="14.25" customHeight="1">
      <c r="A359" s="63">
        <v>24.358000000000001</v>
      </c>
      <c r="B359" s="64" t="s">
        <v>415</v>
      </c>
      <c r="C359" s="72"/>
      <c r="D359" s="72"/>
      <c r="E359" s="72"/>
      <c r="F359" s="72"/>
      <c r="G359" s="72"/>
      <c r="H359" s="72"/>
      <c r="I359" s="72"/>
      <c r="J359" s="72"/>
      <c r="K359" s="67" t="s">
        <v>118</v>
      </c>
    </row>
    <row r="360" spans="1:11" ht="14.25" customHeight="1">
      <c r="A360" s="68">
        <v>24.359000000000002</v>
      </c>
      <c r="B360" s="64" t="s">
        <v>416</v>
      </c>
      <c r="C360" s="65" t="s">
        <v>31</v>
      </c>
      <c r="D360" s="65" t="s">
        <v>30</v>
      </c>
      <c r="E360" s="65" t="s">
        <v>31</v>
      </c>
      <c r="F360" s="65" t="s">
        <v>31</v>
      </c>
      <c r="G360" s="65" t="s">
        <v>31</v>
      </c>
      <c r="H360" s="65" t="s">
        <v>31</v>
      </c>
      <c r="I360" s="65" t="s">
        <v>31</v>
      </c>
      <c r="J360" s="65" t="s">
        <v>31</v>
      </c>
      <c r="K360" s="71"/>
    </row>
    <row r="361" spans="1:11" ht="14.25" customHeight="1">
      <c r="A361" s="63">
        <v>24.36</v>
      </c>
      <c r="B361" s="64" t="s">
        <v>417</v>
      </c>
      <c r="C361" s="65" t="s">
        <v>30</v>
      </c>
      <c r="D361" s="65" t="s">
        <v>30</v>
      </c>
      <c r="E361" s="65" t="s">
        <v>30</v>
      </c>
      <c r="F361" s="65" t="s">
        <v>30</v>
      </c>
      <c r="G361" s="65" t="s">
        <v>30</v>
      </c>
      <c r="H361" s="65" t="s">
        <v>30</v>
      </c>
      <c r="I361" s="65" t="s">
        <v>31</v>
      </c>
      <c r="J361" s="65" t="s">
        <v>31</v>
      </c>
      <c r="K361" s="71"/>
    </row>
    <row r="362" spans="1:11" ht="14.25" customHeight="1">
      <c r="A362" s="63">
        <v>24.361000000000001</v>
      </c>
      <c r="B362" s="64" t="s">
        <v>418</v>
      </c>
      <c r="C362" s="65" t="s">
        <v>31</v>
      </c>
      <c r="D362" s="65" t="s">
        <v>31</v>
      </c>
      <c r="E362" s="65" t="s">
        <v>30</v>
      </c>
      <c r="F362" s="65" t="s">
        <v>30</v>
      </c>
      <c r="G362" s="65" t="s">
        <v>30</v>
      </c>
      <c r="H362" s="65" t="s">
        <v>30</v>
      </c>
      <c r="I362" s="65" t="s">
        <v>31</v>
      </c>
      <c r="J362" s="65" t="s">
        <v>31</v>
      </c>
      <c r="K362" s="67"/>
    </row>
    <row r="363" spans="1:11" ht="14.25" customHeight="1">
      <c r="A363" s="68">
        <v>24.361999999999998</v>
      </c>
      <c r="B363" s="69" t="s">
        <v>419</v>
      </c>
      <c r="C363" s="65" t="s">
        <v>30</v>
      </c>
      <c r="D363" s="65" t="s">
        <v>30</v>
      </c>
      <c r="E363" s="65" t="s">
        <v>30</v>
      </c>
      <c r="F363" s="65" t="s">
        <v>30</v>
      </c>
      <c r="G363" s="65" t="s">
        <v>30</v>
      </c>
      <c r="H363" s="65" t="s">
        <v>30</v>
      </c>
      <c r="I363" s="65" t="s">
        <v>31</v>
      </c>
      <c r="J363" s="65" t="s">
        <v>31</v>
      </c>
      <c r="K363" s="70" t="s">
        <v>420</v>
      </c>
    </row>
    <row r="364" spans="1:11" ht="14.25" customHeight="1">
      <c r="A364" s="63">
        <v>24.363</v>
      </c>
      <c r="B364" s="64" t="s">
        <v>421</v>
      </c>
      <c r="C364" s="65" t="s">
        <v>30</v>
      </c>
      <c r="D364" s="65" t="s">
        <v>30</v>
      </c>
      <c r="E364" s="65" t="s">
        <v>30</v>
      </c>
      <c r="F364" s="65" t="s">
        <v>30</v>
      </c>
      <c r="G364" s="65" t="s">
        <v>31</v>
      </c>
      <c r="H364" s="65" t="s">
        <v>30</v>
      </c>
      <c r="I364" s="65" t="s">
        <v>30</v>
      </c>
      <c r="J364" s="65" t="s">
        <v>31</v>
      </c>
      <c r="K364" s="71"/>
    </row>
    <row r="365" spans="1:11" ht="14.25" customHeight="1">
      <c r="A365" s="63">
        <v>24.364000000000001</v>
      </c>
      <c r="B365" s="64" t="s">
        <v>422</v>
      </c>
      <c r="C365" s="65" t="s">
        <v>30</v>
      </c>
      <c r="D365" s="65" t="s">
        <v>30</v>
      </c>
      <c r="E365" s="65" t="s">
        <v>30</v>
      </c>
      <c r="F365" s="65" t="s">
        <v>30</v>
      </c>
      <c r="G365" s="65" t="s">
        <v>30</v>
      </c>
      <c r="H365" s="65" t="s">
        <v>30</v>
      </c>
      <c r="I365" s="65" t="s">
        <v>30</v>
      </c>
      <c r="J365" s="65" t="s">
        <v>31</v>
      </c>
      <c r="K365" s="67"/>
    </row>
    <row r="366" spans="1:11" ht="14.25" customHeight="1">
      <c r="A366" s="68">
        <v>24.364999999999998</v>
      </c>
      <c r="B366" s="64" t="s">
        <v>423</v>
      </c>
      <c r="C366" s="65" t="s">
        <v>31</v>
      </c>
      <c r="D366" s="65" t="s">
        <v>30</v>
      </c>
      <c r="E366" s="65" t="s">
        <v>30</v>
      </c>
      <c r="F366" s="65" t="s">
        <v>30</v>
      </c>
      <c r="G366" s="65" t="s">
        <v>30</v>
      </c>
      <c r="H366" s="65" t="s">
        <v>30</v>
      </c>
      <c r="I366" s="65" t="s">
        <v>30</v>
      </c>
      <c r="J366" s="65" t="s">
        <v>31</v>
      </c>
      <c r="K366" s="71"/>
    </row>
    <row r="367" spans="1:11" ht="14.25" customHeight="1">
      <c r="A367" s="63">
        <v>24.366</v>
      </c>
      <c r="B367" s="64" t="s">
        <v>424</v>
      </c>
      <c r="C367" s="72"/>
      <c r="D367" s="72"/>
      <c r="E367" s="72"/>
      <c r="F367" s="72"/>
      <c r="G367" s="72"/>
      <c r="H367" s="72"/>
      <c r="I367" s="72"/>
      <c r="J367" s="72"/>
      <c r="K367" s="67" t="s">
        <v>118</v>
      </c>
    </row>
    <row r="368" spans="1:11" ht="14.25" customHeight="1">
      <c r="A368" s="63">
        <v>24.367000000000001</v>
      </c>
      <c r="B368" s="64" t="s">
        <v>425</v>
      </c>
      <c r="C368" s="65" t="s">
        <v>31</v>
      </c>
      <c r="D368" s="65" t="s">
        <v>31</v>
      </c>
      <c r="E368" s="65" t="s">
        <v>30</v>
      </c>
      <c r="F368" s="65" t="s">
        <v>30</v>
      </c>
      <c r="G368" s="65" t="s">
        <v>30</v>
      </c>
      <c r="H368" s="65" t="s">
        <v>30</v>
      </c>
      <c r="I368" s="65" t="s">
        <v>31</v>
      </c>
      <c r="J368" s="65" t="s">
        <v>31</v>
      </c>
      <c r="K368" s="71"/>
    </row>
    <row r="369" spans="1:11" ht="14.25" customHeight="1">
      <c r="A369" s="68">
        <v>24.367999999999999</v>
      </c>
      <c r="B369" s="64" t="s">
        <v>426</v>
      </c>
      <c r="C369" s="65" t="s">
        <v>30</v>
      </c>
      <c r="D369" s="65" t="s">
        <v>30</v>
      </c>
      <c r="E369" s="65" t="s">
        <v>30</v>
      </c>
      <c r="F369" s="65" t="s">
        <v>30</v>
      </c>
      <c r="G369" s="65" t="s">
        <v>30</v>
      </c>
      <c r="H369" s="65" t="s">
        <v>30</v>
      </c>
      <c r="I369" s="65" t="s">
        <v>30</v>
      </c>
      <c r="J369" s="65" t="s">
        <v>31</v>
      </c>
      <c r="K369" s="71"/>
    </row>
    <row r="370" spans="1:11" ht="14.25" customHeight="1">
      <c r="A370" s="63">
        <v>24.369</v>
      </c>
      <c r="B370" s="64" t="s">
        <v>427</v>
      </c>
      <c r="C370" s="65" t="s">
        <v>30</v>
      </c>
      <c r="D370" s="65" t="s">
        <v>30</v>
      </c>
      <c r="E370" s="65" t="s">
        <v>30</v>
      </c>
      <c r="F370" s="65" t="s">
        <v>30</v>
      </c>
      <c r="G370" s="65" t="s">
        <v>31</v>
      </c>
      <c r="H370" s="65" t="s">
        <v>31</v>
      </c>
      <c r="I370" s="65" t="s">
        <v>31</v>
      </c>
      <c r="J370" s="65" t="s">
        <v>31</v>
      </c>
      <c r="K370" s="67"/>
    </row>
    <row r="371" spans="1:11" ht="14.25" customHeight="1">
      <c r="A371" s="63">
        <v>24.37</v>
      </c>
      <c r="B371" s="69" t="s">
        <v>428</v>
      </c>
      <c r="C371" s="72"/>
      <c r="D371" s="72"/>
      <c r="E371" s="72"/>
      <c r="F371" s="72"/>
      <c r="G371" s="72"/>
      <c r="H371" s="72"/>
      <c r="I371" s="72"/>
      <c r="J371" s="72"/>
      <c r="K371" s="70" t="s">
        <v>118</v>
      </c>
    </row>
    <row r="372" spans="1:11" ht="14.25" customHeight="1">
      <c r="A372" s="68">
        <v>24.370999999999999</v>
      </c>
      <c r="B372" s="64" t="s">
        <v>429</v>
      </c>
      <c r="C372" s="65" t="s">
        <v>30</v>
      </c>
      <c r="D372" s="65" t="s">
        <v>30</v>
      </c>
      <c r="E372" s="65" t="s">
        <v>30</v>
      </c>
      <c r="F372" s="65" t="s">
        <v>30</v>
      </c>
      <c r="G372" s="65" t="s">
        <v>30</v>
      </c>
      <c r="H372" s="65" t="s">
        <v>30</v>
      </c>
      <c r="I372" s="65" t="s">
        <v>31</v>
      </c>
      <c r="J372" s="65" t="s">
        <v>31</v>
      </c>
      <c r="K372" s="71"/>
    </row>
    <row r="373" spans="1:11" ht="14.25" customHeight="1">
      <c r="A373" s="63">
        <v>24.372</v>
      </c>
      <c r="B373" s="64" t="s">
        <v>430</v>
      </c>
      <c r="C373" s="65" t="s">
        <v>31</v>
      </c>
      <c r="D373" s="65" t="s">
        <v>30</v>
      </c>
      <c r="E373" s="65" t="s">
        <v>30</v>
      </c>
      <c r="F373" s="65" t="s">
        <v>30</v>
      </c>
      <c r="G373" s="65" t="s">
        <v>30</v>
      </c>
      <c r="H373" s="65" t="s">
        <v>30</v>
      </c>
      <c r="I373" s="65" t="s">
        <v>31</v>
      </c>
      <c r="J373" s="65" t="s">
        <v>31</v>
      </c>
      <c r="K373" s="67"/>
    </row>
    <row r="374" spans="1:11" ht="14.25" customHeight="1">
      <c r="A374" s="63">
        <v>24.373000000000001</v>
      </c>
      <c r="B374" s="64" t="s">
        <v>431</v>
      </c>
      <c r="C374" s="65" t="s">
        <v>31</v>
      </c>
      <c r="D374" s="65" t="s">
        <v>30</v>
      </c>
      <c r="E374" s="65" t="s">
        <v>30</v>
      </c>
      <c r="F374" s="65" t="s">
        <v>30</v>
      </c>
      <c r="G374" s="65" t="s">
        <v>30</v>
      </c>
      <c r="H374" s="65" t="s">
        <v>31</v>
      </c>
      <c r="I374" s="65" t="s">
        <v>31</v>
      </c>
      <c r="J374" s="65" t="s">
        <v>31</v>
      </c>
      <c r="K374" s="71"/>
    </row>
    <row r="375" spans="1:11" ht="14.25" customHeight="1">
      <c r="A375" s="68">
        <v>24.373999999999999</v>
      </c>
      <c r="B375" s="64" t="s">
        <v>432</v>
      </c>
      <c r="C375" s="65" t="s">
        <v>31</v>
      </c>
      <c r="D375" s="65" t="s">
        <v>30</v>
      </c>
      <c r="E375" s="65" t="s">
        <v>30</v>
      </c>
      <c r="F375" s="65" t="s">
        <v>30</v>
      </c>
      <c r="G375" s="65" t="s">
        <v>30</v>
      </c>
      <c r="H375" s="65" t="s">
        <v>30</v>
      </c>
      <c r="I375" s="65" t="s">
        <v>31</v>
      </c>
      <c r="J375" s="65" t="s">
        <v>31</v>
      </c>
      <c r="K375" s="71"/>
    </row>
    <row r="376" spans="1:11" ht="14.25" customHeight="1">
      <c r="A376" s="63">
        <v>24.375</v>
      </c>
      <c r="B376" s="64" t="s">
        <v>433</v>
      </c>
      <c r="C376" s="65" t="s">
        <v>30</v>
      </c>
      <c r="D376" s="65" t="s">
        <v>30</v>
      </c>
      <c r="E376" s="65" t="s">
        <v>30</v>
      </c>
      <c r="F376" s="65" t="s">
        <v>30</v>
      </c>
      <c r="G376" s="65" t="s">
        <v>30</v>
      </c>
      <c r="H376" s="65" t="s">
        <v>30</v>
      </c>
      <c r="I376" s="65" t="s">
        <v>31</v>
      </c>
      <c r="J376" s="65" t="s">
        <v>31</v>
      </c>
      <c r="K376" s="67" t="s">
        <v>434</v>
      </c>
    </row>
    <row r="377" spans="1:11" ht="14.25" customHeight="1">
      <c r="A377" s="63">
        <v>24.376000000000001</v>
      </c>
      <c r="B377" s="64" t="s">
        <v>435</v>
      </c>
      <c r="C377" s="65" t="s">
        <v>31</v>
      </c>
      <c r="D377" s="65" t="s">
        <v>30</v>
      </c>
      <c r="E377" s="65" t="s">
        <v>30</v>
      </c>
      <c r="F377" s="65" t="s">
        <v>31</v>
      </c>
      <c r="G377" s="65" t="s">
        <v>31</v>
      </c>
      <c r="H377" s="65" t="s">
        <v>31</v>
      </c>
      <c r="I377" s="65" t="s">
        <v>31</v>
      </c>
      <c r="J377" s="65" t="s">
        <v>31</v>
      </c>
      <c r="K377" s="71"/>
    </row>
    <row r="378" spans="1:11" ht="14.25" customHeight="1">
      <c r="A378" s="68">
        <v>24.376999999999999</v>
      </c>
      <c r="B378" s="64" t="s">
        <v>436</v>
      </c>
      <c r="C378" s="72"/>
      <c r="D378" s="72"/>
      <c r="E378" s="72"/>
      <c r="F378" s="72"/>
      <c r="G378" s="72"/>
      <c r="H378" s="72"/>
      <c r="I378" s="72"/>
      <c r="J378" s="72"/>
      <c r="K378" s="67" t="s">
        <v>69</v>
      </c>
    </row>
    <row r="379" spans="1:11" ht="14.25" customHeight="1">
      <c r="A379" s="63">
        <v>24.378</v>
      </c>
      <c r="B379" s="64" t="s">
        <v>437</v>
      </c>
      <c r="C379" s="72"/>
      <c r="D379" s="72"/>
      <c r="E379" s="72"/>
      <c r="F379" s="72"/>
      <c r="G379" s="72"/>
      <c r="H379" s="72"/>
      <c r="I379" s="72"/>
      <c r="J379" s="72"/>
      <c r="K379" s="67" t="s">
        <v>69</v>
      </c>
    </row>
    <row r="380" spans="1:11" ht="14.25" customHeight="1">
      <c r="A380" s="63">
        <v>24.379000000000001</v>
      </c>
      <c r="B380" s="64" t="s">
        <v>438</v>
      </c>
      <c r="C380" s="65" t="s">
        <v>30</v>
      </c>
      <c r="D380" s="65" t="s">
        <v>30</v>
      </c>
      <c r="E380" s="65" t="s">
        <v>30</v>
      </c>
      <c r="F380" s="65" t="s">
        <v>30</v>
      </c>
      <c r="G380" s="65" t="s">
        <v>30</v>
      </c>
      <c r="H380" s="65" t="s">
        <v>30</v>
      </c>
      <c r="I380" s="65" t="s">
        <v>31</v>
      </c>
      <c r="J380" s="65" t="s">
        <v>31</v>
      </c>
      <c r="K380" s="71"/>
    </row>
    <row r="381" spans="1:11" ht="14.25" customHeight="1">
      <c r="A381" s="68">
        <v>24.38</v>
      </c>
      <c r="B381" s="64" t="s">
        <v>439</v>
      </c>
      <c r="C381" s="65" t="s">
        <v>30</v>
      </c>
      <c r="D381" s="65" t="s">
        <v>30</v>
      </c>
      <c r="E381" s="65" t="s">
        <v>30</v>
      </c>
      <c r="F381" s="65" t="s">
        <v>30</v>
      </c>
      <c r="G381" s="65" t="s">
        <v>30</v>
      </c>
      <c r="H381" s="65" t="s">
        <v>30</v>
      </c>
      <c r="I381" s="65" t="s">
        <v>30</v>
      </c>
      <c r="J381" s="65" t="s">
        <v>31</v>
      </c>
      <c r="K381" s="71"/>
    </row>
    <row r="382" spans="1:11" ht="14.25" customHeight="1">
      <c r="A382" s="63">
        <v>24.381</v>
      </c>
      <c r="B382" s="64" t="s">
        <v>440</v>
      </c>
      <c r="C382" s="65" t="s">
        <v>30</v>
      </c>
      <c r="D382" s="65" t="s">
        <v>30</v>
      </c>
      <c r="E382" s="65" t="s">
        <v>30</v>
      </c>
      <c r="F382" s="65" t="s">
        <v>30</v>
      </c>
      <c r="G382" s="65" t="s">
        <v>30</v>
      </c>
      <c r="H382" s="65" t="s">
        <v>31</v>
      </c>
      <c r="I382" s="65" t="s">
        <v>30</v>
      </c>
      <c r="J382" s="65" t="s">
        <v>31</v>
      </c>
      <c r="K382" s="71"/>
    </row>
    <row r="383" spans="1:11" ht="14.25" customHeight="1">
      <c r="A383" s="63">
        <v>24.382000000000001</v>
      </c>
      <c r="B383" s="64" t="s">
        <v>441</v>
      </c>
      <c r="C383" s="65" t="s">
        <v>30</v>
      </c>
      <c r="D383" s="65" t="s">
        <v>30</v>
      </c>
      <c r="E383" s="65" t="s">
        <v>30</v>
      </c>
      <c r="F383" s="65" t="s">
        <v>30</v>
      </c>
      <c r="G383" s="65" t="s">
        <v>30</v>
      </c>
      <c r="H383" s="65" t="s">
        <v>30</v>
      </c>
      <c r="I383" s="65" t="s">
        <v>31</v>
      </c>
      <c r="J383" s="65" t="s">
        <v>31</v>
      </c>
      <c r="K383" s="71"/>
    </row>
    <row r="384" spans="1:11" ht="14.25" customHeight="1">
      <c r="A384" s="68">
        <v>24.382999999999999</v>
      </c>
      <c r="B384" s="64" t="s">
        <v>442</v>
      </c>
      <c r="C384" s="72"/>
      <c r="D384" s="72"/>
      <c r="E384" s="72"/>
      <c r="F384" s="72"/>
      <c r="G384" s="72"/>
      <c r="H384" s="72"/>
      <c r="I384" s="72"/>
      <c r="J384" s="72"/>
      <c r="K384" s="67" t="s">
        <v>118</v>
      </c>
    </row>
    <row r="385" spans="1:11" ht="14.25" customHeight="1">
      <c r="A385" s="63">
        <v>24.384</v>
      </c>
      <c r="B385" s="64" t="s">
        <v>443</v>
      </c>
      <c r="C385" s="65" t="s">
        <v>30</v>
      </c>
      <c r="D385" s="65" t="s">
        <v>30</v>
      </c>
      <c r="E385" s="65" t="s">
        <v>30</v>
      </c>
      <c r="F385" s="65" t="s">
        <v>30</v>
      </c>
      <c r="G385" s="65" t="s">
        <v>30</v>
      </c>
      <c r="H385" s="65" t="s">
        <v>30</v>
      </c>
      <c r="I385" s="65" t="s">
        <v>31</v>
      </c>
      <c r="J385" s="65" t="s">
        <v>31</v>
      </c>
      <c r="K385" s="70"/>
    </row>
    <row r="386" spans="1:11" ht="14.25" customHeight="1">
      <c r="A386" s="63">
        <v>24.385000000000002</v>
      </c>
      <c r="B386" s="64" t="s">
        <v>444</v>
      </c>
      <c r="C386" s="65" t="s">
        <v>31</v>
      </c>
      <c r="D386" s="65" t="s">
        <v>30</v>
      </c>
      <c r="E386" s="65" t="s">
        <v>30</v>
      </c>
      <c r="F386" s="65" t="s">
        <v>30</v>
      </c>
      <c r="G386" s="65" t="s">
        <v>30</v>
      </c>
      <c r="H386" s="65" t="s">
        <v>30</v>
      </c>
      <c r="I386" s="65" t="s">
        <v>30</v>
      </c>
      <c r="J386" s="65" t="s">
        <v>31</v>
      </c>
      <c r="K386" s="71"/>
    </row>
    <row r="387" spans="1:11" ht="14.25" customHeight="1">
      <c r="A387" s="68">
        <v>24.385999999999999</v>
      </c>
      <c r="B387" s="64" t="s">
        <v>445</v>
      </c>
      <c r="C387" s="72"/>
      <c r="D387" s="72"/>
      <c r="E387" s="72"/>
      <c r="F387" s="72"/>
      <c r="G387" s="72"/>
      <c r="H387" s="72"/>
      <c r="I387" s="72"/>
      <c r="J387" s="72"/>
      <c r="K387" s="67" t="s">
        <v>69</v>
      </c>
    </row>
    <row r="388" spans="1:11" ht="14.25" customHeight="1">
      <c r="A388" s="63">
        <v>24.387</v>
      </c>
      <c r="B388" s="64" t="s">
        <v>446</v>
      </c>
      <c r="C388" s="65" t="s">
        <v>30</v>
      </c>
      <c r="D388" s="65" t="s">
        <v>30</v>
      </c>
      <c r="E388" s="65" t="s">
        <v>30</v>
      </c>
      <c r="F388" s="65" t="s">
        <v>30</v>
      </c>
      <c r="G388" s="65" t="s">
        <v>30</v>
      </c>
      <c r="H388" s="65" t="s">
        <v>30</v>
      </c>
      <c r="I388" s="65" t="s">
        <v>31</v>
      </c>
      <c r="J388" s="65" t="s">
        <v>31</v>
      </c>
      <c r="K388" s="71"/>
    </row>
    <row r="389" spans="1:11" ht="14.25" customHeight="1">
      <c r="A389" s="63">
        <v>24.388000000000002</v>
      </c>
      <c r="B389" s="64" t="s">
        <v>447</v>
      </c>
      <c r="C389" s="65" t="s">
        <v>30</v>
      </c>
      <c r="D389" s="65" t="s">
        <v>30</v>
      </c>
      <c r="E389" s="65" t="s">
        <v>30</v>
      </c>
      <c r="F389" s="65" t="s">
        <v>30</v>
      </c>
      <c r="G389" s="65" t="s">
        <v>30</v>
      </c>
      <c r="H389" s="65" t="s">
        <v>30</v>
      </c>
      <c r="I389" s="65" t="s">
        <v>31</v>
      </c>
      <c r="J389" s="65" t="s">
        <v>31</v>
      </c>
      <c r="K389" s="71"/>
    </row>
    <row r="390" spans="1:11" ht="14.25" customHeight="1">
      <c r="A390" s="68">
        <v>24.388999999999999</v>
      </c>
      <c r="B390" s="64" t="s">
        <v>448</v>
      </c>
      <c r="C390" s="65" t="s">
        <v>30</v>
      </c>
      <c r="D390" s="65" t="s">
        <v>31</v>
      </c>
      <c r="E390" s="65" t="s">
        <v>30</v>
      </c>
      <c r="F390" s="65" t="s">
        <v>30</v>
      </c>
      <c r="G390" s="65" t="s">
        <v>31</v>
      </c>
      <c r="H390" s="65" t="s">
        <v>31</v>
      </c>
      <c r="I390" s="65" t="s">
        <v>31</v>
      </c>
      <c r="J390" s="65" t="s">
        <v>31</v>
      </c>
      <c r="K390" s="71"/>
    </row>
    <row r="391" spans="1:11" ht="14.25" customHeight="1">
      <c r="A391" s="63">
        <v>24.39</v>
      </c>
      <c r="B391" s="64" t="s">
        <v>449</v>
      </c>
      <c r="C391" s="72"/>
      <c r="D391" s="72"/>
      <c r="E391" s="72"/>
      <c r="F391" s="72"/>
      <c r="G391" s="72"/>
      <c r="H391" s="72"/>
      <c r="I391" s="72"/>
      <c r="J391" s="72"/>
      <c r="K391" s="67" t="s">
        <v>450</v>
      </c>
    </row>
    <row r="392" spans="1:11" ht="14.25" customHeight="1">
      <c r="A392" s="63">
        <v>24.390999999999998</v>
      </c>
      <c r="B392" s="64" t="s">
        <v>451</v>
      </c>
      <c r="C392" s="65" t="s">
        <v>30</v>
      </c>
      <c r="D392" s="65" t="s">
        <v>30</v>
      </c>
      <c r="E392" s="65" t="s">
        <v>30</v>
      </c>
      <c r="F392" s="65" t="s">
        <v>30</v>
      </c>
      <c r="G392" s="65" t="s">
        <v>30</v>
      </c>
      <c r="H392" s="65" t="s">
        <v>30</v>
      </c>
      <c r="I392" s="65" t="s">
        <v>31</v>
      </c>
      <c r="J392" s="65" t="s">
        <v>31</v>
      </c>
      <c r="K392" s="67"/>
    </row>
    <row r="393" spans="1:11" ht="14.25" customHeight="1">
      <c r="A393" s="68">
        <v>24.391999999999999</v>
      </c>
      <c r="B393" s="69" t="s">
        <v>452</v>
      </c>
      <c r="C393" s="72"/>
      <c r="D393" s="72"/>
      <c r="E393" s="72"/>
      <c r="F393" s="72"/>
      <c r="G393" s="72"/>
      <c r="H393" s="72"/>
      <c r="I393" s="72"/>
      <c r="J393" s="72"/>
      <c r="K393" s="67" t="s">
        <v>118</v>
      </c>
    </row>
    <row r="394" spans="1:11" ht="14.25" customHeight="1">
      <c r="A394" s="63">
        <v>24.393000000000001</v>
      </c>
      <c r="B394" s="64" t="s">
        <v>453</v>
      </c>
      <c r="C394" s="65" t="s">
        <v>30</v>
      </c>
      <c r="D394" s="65" t="s">
        <v>30</v>
      </c>
      <c r="E394" s="65" t="s">
        <v>30</v>
      </c>
      <c r="F394" s="65" t="s">
        <v>30</v>
      </c>
      <c r="G394" s="65" t="s">
        <v>30</v>
      </c>
      <c r="H394" s="65" t="s">
        <v>30</v>
      </c>
      <c r="I394" s="65" t="s">
        <v>31</v>
      </c>
      <c r="J394" s="65" t="s">
        <v>31</v>
      </c>
      <c r="K394" s="71"/>
    </row>
    <row r="395" spans="1:11" ht="14.25" customHeight="1">
      <c r="A395" s="63">
        <v>24.393999999999998</v>
      </c>
      <c r="B395" s="69" t="s">
        <v>454</v>
      </c>
      <c r="C395" s="65" t="s">
        <v>30</v>
      </c>
      <c r="D395" s="65" t="s">
        <v>30</v>
      </c>
      <c r="E395" s="65" t="s">
        <v>30</v>
      </c>
      <c r="F395" s="65" t="s">
        <v>30</v>
      </c>
      <c r="G395" s="65" t="s">
        <v>30</v>
      </c>
      <c r="H395" s="65" t="s">
        <v>30</v>
      </c>
      <c r="I395" s="65" t="s">
        <v>30</v>
      </c>
      <c r="J395" s="65" t="s">
        <v>31</v>
      </c>
      <c r="K395" s="67"/>
    </row>
    <row r="396" spans="1:11" ht="14.25" customHeight="1">
      <c r="A396" s="68">
        <v>24.395</v>
      </c>
      <c r="B396" s="64" t="s">
        <v>455</v>
      </c>
      <c r="C396" s="65" t="s">
        <v>30</v>
      </c>
      <c r="D396" s="65" t="s">
        <v>30</v>
      </c>
      <c r="E396" s="65" t="s">
        <v>30</v>
      </c>
      <c r="F396" s="65" t="s">
        <v>30</v>
      </c>
      <c r="G396" s="65" t="s">
        <v>30</v>
      </c>
      <c r="H396" s="65" t="s">
        <v>30</v>
      </c>
      <c r="I396" s="65" t="s">
        <v>31</v>
      </c>
      <c r="J396" s="65" t="s">
        <v>31</v>
      </c>
      <c r="K396" s="67" t="s">
        <v>420</v>
      </c>
    </row>
    <row r="397" spans="1:11" ht="14.25" customHeight="1">
      <c r="A397" s="63">
        <v>24.396000000000001</v>
      </c>
      <c r="B397" s="64" t="s">
        <v>456</v>
      </c>
      <c r="C397" s="65" t="s">
        <v>30</v>
      </c>
      <c r="D397" s="65" t="s">
        <v>30</v>
      </c>
      <c r="E397" s="65" t="s">
        <v>30</v>
      </c>
      <c r="F397" s="65" t="s">
        <v>30</v>
      </c>
      <c r="G397" s="65" t="s">
        <v>30</v>
      </c>
      <c r="H397" s="65" t="s">
        <v>30</v>
      </c>
      <c r="I397" s="65" t="s">
        <v>31</v>
      </c>
      <c r="J397" s="65" t="s">
        <v>31</v>
      </c>
      <c r="K397" s="71"/>
    </row>
    <row r="398" spans="1:11" ht="14.25" customHeight="1">
      <c r="A398" s="63">
        <v>24.396999999999998</v>
      </c>
      <c r="B398" s="64" t="s">
        <v>457</v>
      </c>
      <c r="C398" s="65" t="s">
        <v>30</v>
      </c>
      <c r="D398" s="65" t="s">
        <v>30</v>
      </c>
      <c r="E398" s="65" t="s">
        <v>30</v>
      </c>
      <c r="F398" s="65" t="s">
        <v>30</v>
      </c>
      <c r="G398" s="65" t="s">
        <v>30</v>
      </c>
      <c r="H398" s="65" t="s">
        <v>30</v>
      </c>
      <c r="I398" s="65" t="s">
        <v>31</v>
      </c>
      <c r="J398" s="65" t="s">
        <v>31</v>
      </c>
      <c r="K398" s="71"/>
    </row>
    <row r="399" spans="1:11" ht="14.25" customHeight="1">
      <c r="A399" s="68">
        <v>24.398</v>
      </c>
      <c r="B399" s="64" t="s">
        <v>458</v>
      </c>
      <c r="C399" s="65" t="s">
        <v>30</v>
      </c>
      <c r="D399" s="65" t="s">
        <v>30</v>
      </c>
      <c r="E399" s="65" t="s">
        <v>30</v>
      </c>
      <c r="F399" s="65" t="s">
        <v>31</v>
      </c>
      <c r="G399" s="65" t="s">
        <v>31</v>
      </c>
      <c r="H399" s="65" t="s">
        <v>30</v>
      </c>
      <c r="I399" s="65" t="s">
        <v>31</v>
      </c>
      <c r="J399" s="65" t="s">
        <v>31</v>
      </c>
      <c r="K399" s="67" t="s">
        <v>459</v>
      </c>
    </row>
    <row r="400" spans="1:11" ht="14.25" customHeight="1">
      <c r="A400" s="63">
        <v>24.399000000000001</v>
      </c>
      <c r="B400" s="64" t="s">
        <v>460</v>
      </c>
      <c r="C400" s="65" t="s">
        <v>30</v>
      </c>
      <c r="D400" s="65" t="s">
        <v>30</v>
      </c>
      <c r="E400" s="65" t="s">
        <v>30</v>
      </c>
      <c r="F400" s="65" t="s">
        <v>30</v>
      </c>
      <c r="G400" s="65" t="s">
        <v>30</v>
      </c>
      <c r="H400" s="65" t="s">
        <v>30</v>
      </c>
      <c r="I400" s="65" t="s">
        <v>30</v>
      </c>
      <c r="J400" s="65" t="s">
        <v>31</v>
      </c>
      <c r="K400" s="67"/>
    </row>
    <row r="401" spans="1:11" ht="14.25" customHeight="1">
      <c r="A401" s="63">
        <v>24.4</v>
      </c>
      <c r="B401" s="64" t="s">
        <v>461</v>
      </c>
      <c r="C401" s="65" t="s">
        <v>30</v>
      </c>
      <c r="D401" s="65" t="s">
        <v>30</v>
      </c>
      <c r="E401" s="65" t="s">
        <v>30</v>
      </c>
      <c r="F401" s="65" t="s">
        <v>30</v>
      </c>
      <c r="G401" s="65" t="s">
        <v>30</v>
      </c>
      <c r="H401" s="65" t="s">
        <v>30</v>
      </c>
      <c r="I401" s="65" t="s">
        <v>30</v>
      </c>
      <c r="J401" s="65" t="s">
        <v>31</v>
      </c>
      <c r="K401" s="70"/>
    </row>
    <row r="402" spans="1:11" ht="14.25" customHeight="1">
      <c r="A402" s="68">
        <v>24.401</v>
      </c>
      <c r="B402" s="64" t="s">
        <v>462</v>
      </c>
      <c r="C402" s="65" t="s">
        <v>30</v>
      </c>
      <c r="D402" s="65" t="s">
        <v>30</v>
      </c>
      <c r="E402" s="65" t="s">
        <v>30</v>
      </c>
      <c r="F402" s="65" t="s">
        <v>30</v>
      </c>
      <c r="G402" s="65" t="s">
        <v>30</v>
      </c>
      <c r="H402" s="65" t="s">
        <v>30</v>
      </c>
      <c r="I402" s="65" t="s">
        <v>31</v>
      </c>
      <c r="J402" s="65" t="s">
        <v>31</v>
      </c>
      <c r="K402" s="71"/>
    </row>
    <row r="403" spans="1:11" ht="14.25" customHeight="1">
      <c r="A403" s="63">
        <v>24.402000000000001</v>
      </c>
      <c r="B403" s="64" t="s">
        <v>463</v>
      </c>
      <c r="C403" s="65" t="s">
        <v>30</v>
      </c>
      <c r="D403" s="65" t="s">
        <v>30</v>
      </c>
      <c r="E403" s="65" t="s">
        <v>30</v>
      </c>
      <c r="F403" s="65" t="s">
        <v>30</v>
      </c>
      <c r="G403" s="65" t="s">
        <v>30</v>
      </c>
      <c r="H403" s="65" t="s">
        <v>31</v>
      </c>
      <c r="I403" s="65" t="s">
        <v>31</v>
      </c>
      <c r="J403" s="65" t="s">
        <v>31</v>
      </c>
      <c r="K403" s="67"/>
    </row>
    <row r="404" spans="1:11" ht="14.25" customHeight="1">
      <c r="A404" s="63">
        <v>24.402999999999999</v>
      </c>
      <c r="B404" s="64" t="s">
        <v>464</v>
      </c>
      <c r="C404" s="65" t="s">
        <v>30</v>
      </c>
      <c r="D404" s="65" t="s">
        <v>30</v>
      </c>
      <c r="E404" s="65" t="s">
        <v>31</v>
      </c>
      <c r="F404" s="65" t="s">
        <v>30</v>
      </c>
      <c r="G404" s="65" t="s">
        <v>30</v>
      </c>
      <c r="H404" s="65" t="s">
        <v>30</v>
      </c>
      <c r="I404" s="65" t="s">
        <v>31</v>
      </c>
      <c r="J404" s="65" t="s">
        <v>31</v>
      </c>
      <c r="K404" s="71"/>
    </row>
    <row r="405" spans="1:11" ht="14.25" customHeight="1">
      <c r="A405" s="74"/>
      <c r="C405" s="57"/>
      <c r="D405" s="57"/>
      <c r="E405" s="57"/>
      <c r="F405" s="57"/>
      <c r="G405" s="57"/>
      <c r="H405" s="57"/>
      <c r="I405" s="57"/>
      <c r="J405" s="57"/>
      <c r="K405" s="57"/>
    </row>
    <row r="406" spans="1:11" ht="14.25" customHeight="1">
      <c r="A406" s="74"/>
      <c r="C406" s="57"/>
      <c r="D406" s="57"/>
      <c r="E406" s="57"/>
      <c r="F406" s="57"/>
      <c r="G406" s="57"/>
      <c r="H406" s="57"/>
      <c r="I406" s="57"/>
      <c r="J406" s="57"/>
      <c r="K406" s="57"/>
    </row>
    <row r="407" spans="1:11" ht="14.25" customHeight="1">
      <c r="A407" s="74"/>
      <c r="C407" s="57"/>
      <c r="D407" s="57"/>
      <c r="E407" s="57"/>
      <c r="F407" s="57"/>
      <c r="G407" s="57"/>
      <c r="H407" s="57"/>
      <c r="I407" s="57"/>
      <c r="J407" s="57"/>
      <c r="K407" s="57"/>
    </row>
    <row r="408" spans="1:11" ht="14.25" customHeight="1">
      <c r="A408" s="74"/>
      <c r="C408" s="57"/>
      <c r="D408" s="57"/>
      <c r="E408" s="57"/>
      <c r="F408" s="57"/>
      <c r="G408" s="57"/>
      <c r="H408" s="57"/>
      <c r="I408" s="57"/>
      <c r="J408" s="57"/>
      <c r="K408" s="57"/>
    </row>
    <row r="409" spans="1:11" ht="14.25" customHeight="1">
      <c r="A409" s="74"/>
      <c r="C409" s="57"/>
      <c r="D409" s="57"/>
      <c r="E409" s="57"/>
      <c r="F409" s="57"/>
      <c r="G409" s="57"/>
      <c r="H409" s="57"/>
      <c r="I409" s="57"/>
      <c r="J409" s="57"/>
      <c r="K409" s="57"/>
    </row>
    <row r="410" spans="1:11" ht="14.25" customHeight="1">
      <c r="A410" s="74"/>
      <c r="C410" s="57"/>
      <c r="D410" s="57"/>
      <c r="E410" s="57"/>
      <c r="F410" s="57"/>
      <c r="G410" s="57"/>
      <c r="H410" s="57"/>
      <c r="I410" s="57"/>
      <c r="J410" s="57"/>
      <c r="K410" s="57"/>
    </row>
    <row r="411" spans="1:11" ht="14.25" customHeight="1">
      <c r="A411" s="74"/>
      <c r="C411" s="57"/>
      <c r="D411" s="57"/>
      <c r="E411" s="57"/>
      <c r="F411" s="57"/>
      <c r="G411" s="57"/>
      <c r="H411" s="57"/>
      <c r="I411" s="57"/>
      <c r="J411" s="57"/>
      <c r="K411" s="57"/>
    </row>
    <row r="412" spans="1:11" ht="14.25" customHeight="1">
      <c r="A412" s="74"/>
      <c r="C412" s="57"/>
      <c r="D412" s="57"/>
      <c r="E412" s="57"/>
      <c r="F412" s="57"/>
      <c r="G412" s="57"/>
      <c r="H412" s="57"/>
      <c r="I412" s="57"/>
      <c r="J412" s="57"/>
      <c r="K412" s="57"/>
    </row>
    <row r="413" spans="1:11" ht="14.25" customHeight="1">
      <c r="A413" s="74"/>
      <c r="C413" s="57"/>
      <c r="D413" s="57"/>
      <c r="E413" s="57"/>
      <c r="F413" s="57"/>
      <c r="G413" s="57"/>
      <c r="H413" s="57"/>
      <c r="I413" s="57"/>
      <c r="J413" s="57"/>
      <c r="K413" s="57"/>
    </row>
    <row r="414" spans="1:11" ht="14.25" customHeight="1">
      <c r="A414" s="74"/>
      <c r="C414" s="57"/>
      <c r="D414" s="57"/>
      <c r="E414" s="57"/>
      <c r="F414" s="57"/>
      <c r="G414" s="57"/>
      <c r="H414" s="57"/>
      <c r="I414" s="57"/>
      <c r="J414" s="57"/>
      <c r="K414" s="57"/>
    </row>
    <row r="415" spans="1:11" ht="14.25" customHeight="1">
      <c r="A415" s="74"/>
      <c r="C415" s="57"/>
      <c r="D415" s="57"/>
      <c r="E415" s="57"/>
      <c r="F415" s="57"/>
      <c r="G415" s="57"/>
      <c r="H415" s="57"/>
      <c r="I415" s="57"/>
      <c r="J415" s="57"/>
      <c r="K415" s="57"/>
    </row>
    <row r="416" spans="1:11" ht="14.25" customHeight="1">
      <c r="A416" s="74"/>
      <c r="C416" s="57"/>
      <c r="D416" s="57"/>
      <c r="E416" s="57"/>
      <c r="F416" s="57"/>
      <c r="G416" s="57"/>
      <c r="H416" s="57"/>
      <c r="I416" s="57"/>
      <c r="J416" s="57"/>
      <c r="K416" s="57"/>
    </row>
    <row r="417" spans="1:11" ht="14.25" customHeight="1">
      <c r="A417" s="74"/>
      <c r="C417" s="57"/>
      <c r="D417" s="57"/>
      <c r="E417" s="57"/>
      <c r="F417" s="57"/>
      <c r="G417" s="57"/>
      <c r="H417" s="57"/>
      <c r="I417" s="57"/>
      <c r="J417" s="57"/>
      <c r="K417" s="57"/>
    </row>
    <row r="418" spans="1:11" ht="14.25" customHeight="1">
      <c r="A418" s="74"/>
      <c r="C418" s="57"/>
      <c r="D418" s="57"/>
      <c r="E418" s="57"/>
      <c r="F418" s="57"/>
      <c r="G418" s="57"/>
      <c r="H418" s="57"/>
      <c r="I418" s="57"/>
      <c r="J418" s="57"/>
      <c r="K418" s="57"/>
    </row>
    <row r="419" spans="1:11" ht="14.25" customHeight="1">
      <c r="A419" s="74"/>
      <c r="C419" s="57"/>
      <c r="D419" s="57"/>
      <c r="E419" s="57"/>
      <c r="F419" s="57"/>
      <c r="G419" s="57"/>
      <c r="H419" s="57"/>
      <c r="I419" s="57"/>
      <c r="J419" s="57"/>
      <c r="K419" s="57"/>
    </row>
    <row r="420" spans="1:11" ht="14.25" customHeight="1">
      <c r="A420" s="74"/>
      <c r="C420" s="57"/>
      <c r="D420" s="57"/>
      <c r="E420" s="57"/>
      <c r="F420" s="57"/>
      <c r="G420" s="57"/>
      <c r="H420" s="57"/>
      <c r="I420" s="57"/>
      <c r="J420" s="57"/>
      <c r="K420" s="57"/>
    </row>
    <row r="421" spans="1:11" ht="14.25" customHeight="1">
      <c r="A421" s="74"/>
      <c r="C421" s="57"/>
      <c r="D421" s="57"/>
      <c r="E421" s="57"/>
      <c r="F421" s="57"/>
      <c r="G421" s="57"/>
      <c r="H421" s="57"/>
      <c r="I421" s="57"/>
      <c r="J421" s="57"/>
      <c r="K421" s="57"/>
    </row>
    <row r="422" spans="1:11" ht="14.25" customHeight="1">
      <c r="A422" s="74"/>
      <c r="C422" s="57"/>
      <c r="D422" s="57"/>
      <c r="E422" s="57"/>
      <c r="F422" s="57"/>
      <c r="G422" s="57"/>
      <c r="H422" s="57"/>
      <c r="I422" s="57"/>
      <c r="J422" s="57"/>
      <c r="K422" s="57"/>
    </row>
    <row r="423" spans="1:11" ht="14.25" customHeight="1">
      <c r="A423" s="74"/>
      <c r="C423" s="57"/>
      <c r="D423" s="57"/>
      <c r="E423" s="57"/>
      <c r="F423" s="57"/>
      <c r="G423" s="57"/>
      <c r="H423" s="57"/>
      <c r="I423" s="57"/>
      <c r="J423" s="57"/>
      <c r="K423" s="57"/>
    </row>
    <row r="424" spans="1:11" ht="14.25" customHeight="1">
      <c r="A424" s="74"/>
      <c r="C424" s="57"/>
      <c r="D424" s="57"/>
      <c r="E424" s="57"/>
      <c r="F424" s="57"/>
      <c r="G424" s="57"/>
      <c r="H424" s="57"/>
      <c r="I424" s="57"/>
      <c r="J424" s="57"/>
      <c r="K424" s="57"/>
    </row>
    <row r="425" spans="1:11" ht="14.25" customHeight="1">
      <c r="A425" s="74"/>
      <c r="C425" s="57"/>
      <c r="D425" s="57"/>
      <c r="E425" s="57"/>
      <c r="F425" s="57"/>
      <c r="G425" s="57"/>
      <c r="H425" s="57"/>
      <c r="I425" s="57"/>
      <c r="J425" s="57"/>
      <c r="K425" s="57"/>
    </row>
    <row r="426" spans="1:11" ht="14.25" customHeight="1">
      <c r="A426" s="74"/>
      <c r="C426" s="57"/>
      <c r="D426" s="57"/>
      <c r="E426" s="57"/>
      <c r="F426" s="57"/>
      <c r="G426" s="57"/>
      <c r="H426" s="57"/>
      <c r="I426" s="57"/>
      <c r="J426" s="57"/>
      <c r="K426" s="57"/>
    </row>
    <row r="427" spans="1:11" ht="14.25" customHeight="1">
      <c r="A427" s="74"/>
      <c r="C427" s="57"/>
      <c r="D427" s="57"/>
      <c r="E427" s="57"/>
      <c r="F427" s="57"/>
      <c r="G427" s="57"/>
      <c r="H427" s="57"/>
      <c r="I427" s="57"/>
      <c r="J427" s="57"/>
      <c r="K427" s="57"/>
    </row>
    <row r="428" spans="1:11" ht="14.25" customHeight="1">
      <c r="A428" s="74"/>
      <c r="C428" s="57"/>
      <c r="D428" s="57"/>
      <c r="E428" s="57"/>
      <c r="F428" s="57"/>
      <c r="G428" s="57"/>
      <c r="H428" s="57"/>
      <c r="I428" s="57"/>
      <c r="J428" s="57"/>
      <c r="K428" s="57"/>
    </row>
    <row r="429" spans="1:11" ht="14.25" customHeight="1">
      <c r="A429" s="74"/>
      <c r="C429" s="57"/>
      <c r="D429" s="57"/>
      <c r="E429" s="57"/>
      <c r="F429" s="57"/>
      <c r="G429" s="57"/>
      <c r="H429" s="57"/>
      <c r="I429" s="57"/>
      <c r="J429" s="57"/>
      <c r="K429" s="57"/>
    </row>
    <row r="430" spans="1:11" ht="14.25" customHeight="1">
      <c r="A430" s="74"/>
      <c r="C430" s="57"/>
      <c r="D430" s="57"/>
      <c r="E430" s="57"/>
      <c r="F430" s="57"/>
      <c r="G430" s="57"/>
      <c r="H430" s="57"/>
      <c r="I430" s="57"/>
      <c r="J430" s="57"/>
      <c r="K430" s="57"/>
    </row>
    <row r="431" spans="1:11" ht="14.25" customHeight="1">
      <c r="A431" s="74"/>
      <c r="C431" s="57"/>
      <c r="D431" s="57"/>
      <c r="E431" s="57"/>
      <c r="F431" s="57"/>
      <c r="G431" s="57"/>
      <c r="H431" s="57"/>
      <c r="I431" s="57"/>
      <c r="J431" s="57"/>
      <c r="K431" s="57"/>
    </row>
    <row r="432" spans="1:11" ht="14.25" customHeight="1">
      <c r="A432" s="74"/>
      <c r="C432" s="57"/>
      <c r="D432" s="57"/>
      <c r="E432" s="57"/>
      <c r="F432" s="57"/>
      <c r="G432" s="57"/>
      <c r="H432" s="57"/>
      <c r="I432" s="57"/>
      <c r="J432" s="57"/>
      <c r="K432" s="57"/>
    </row>
    <row r="433" spans="1:11" ht="14.25" customHeight="1">
      <c r="A433" s="74"/>
      <c r="C433" s="57"/>
      <c r="D433" s="57"/>
      <c r="E433" s="57"/>
      <c r="F433" s="57"/>
      <c r="G433" s="57"/>
      <c r="H433" s="57"/>
      <c r="I433" s="57"/>
      <c r="J433" s="57"/>
      <c r="K433" s="57"/>
    </row>
    <row r="434" spans="1:11" ht="14.25" customHeight="1">
      <c r="A434" s="74"/>
      <c r="C434" s="57"/>
      <c r="D434" s="57"/>
      <c r="E434" s="57"/>
      <c r="F434" s="57"/>
      <c r="G434" s="57"/>
      <c r="H434" s="57"/>
      <c r="I434" s="57"/>
      <c r="J434" s="57"/>
      <c r="K434" s="57"/>
    </row>
    <row r="435" spans="1:11" ht="14.25" customHeight="1">
      <c r="A435" s="74"/>
      <c r="C435" s="57"/>
      <c r="D435" s="57"/>
      <c r="E435" s="57"/>
      <c r="F435" s="57"/>
      <c r="G435" s="57"/>
      <c r="H435" s="57"/>
      <c r="I435" s="57"/>
      <c r="J435" s="57"/>
      <c r="K435" s="57"/>
    </row>
    <row r="436" spans="1:11" ht="14.25" customHeight="1">
      <c r="A436" s="74"/>
      <c r="C436" s="57"/>
      <c r="D436" s="57"/>
      <c r="E436" s="57"/>
      <c r="F436" s="57"/>
      <c r="G436" s="57"/>
      <c r="H436" s="57"/>
      <c r="I436" s="57"/>
      <c r="J436" s="57"/>
      <c r="K436" s="57"/>
    </row>
    <row r="437" spans="1:11" ht="14.25" customHeight="1">
      <c r="A437" s="74"/>
      <c r="C437" s="57"/>
      <c r="D437" s="57"/>
      <c r="E437" s="57"/>
      <c r="F437" s="57"/>
      <c r="G437" s="57"/>
      <c r="H437" s="57"/>
      <c r="I437" s="57"/>
      <c r="J437" s="57"/>
      <c r="K437" s="57"/>
    </row>
    <row r="438" spans="1:11" ht="14.25" customHeight="1">
      <c r="A438" s="74"/>
      <c r="C438" s="57"/>
      <c r="D438" s="57"/>
      <c r="E438" s="57"/>
      <c r="F438" s="57"/>
      <c r="G438" s="57"/>
      <c r="H438" s="57"/>
      <c r="I438" s="57"/>
      <c r="J438" s="57"/>
      <c r="K438" s="57"/>
    </row>
    <row r="439" spans="1:11" ht="14.25" customHeight="1">
      <c r="A439" s="74"/>
      <c r="C439" s="57"/>
      <c r="D439" s="57"/>
      <c r="E439" s="57"/>
      <c r="F439" s="57"/>
      <c r="G439" s="57"/>
      <c r="H439" s="57"/>
      <c r="I439" s="57"/>
      <c r="J439" s="57"/>
      <c r="K439" s="57"/>
    </row>
    <row r="440" spans="1:11" ht="14.25" customHeight="1">
      <c r="A440" s="74"/>
      <c r="C440" s="57"/>
      <c r="D440" s="57"/>
      <c r="E440" s="57"/>
      <c r="F440" s="57"/>
      <c r="G440" s="57"/>
      <c r="H440" s="57"/>
      <c r="I440" s="57"/>
      <c r="J440" s="57"/>
      <c r="K440" s="57"/>
    </row>
    <row r="441" spans="1:11" ht="14.25" customHeight="1">
      <c r="A441" s="74"/>
      <c r="C441" s="57"/>
      <c r="D441" s="57"/>
      <c r="E441" s="57"/>
      <c r="F441" s="57"/>
      <c r="G441" s="57"/>
      <c r="H441" s="57"/>
      <c r="I441" s="57"/>
      <c r="J441" s="57"/>
      <c r="K441" s="57"/>
    </row>
    <row r="442" spans="1:11" ht="14.25" customHeight="1">
      <c r="A442" s="74"/>
      <c r="C442" s="57"/>
      <c r="D442" s="57"/>
      <c r="E442" s="57"/>
      <c r="F442" s="57"/>
      <c r="G442" s="57"/>
      <c r="H442" s="57"/>
      <c r="I442" s="57"/>
      <c r="J442" s="57"/>
      <c r="K442" s="57"/>
    </row>
    <row r="443" spans="1:11" ht="14.25" customHeight="1">
      <c r="A443" s="74"/>
      <c r="C443" s="57"/>
      <c r="D443" s="57"/>
      <c r="E443" s="57"/>
      <c r="F443" s="57"/>
      <c r="G443" s="57"/>
      <c r="H443" s="57"/>
      <c r="I443" s="57"/>
      <c r="J443" s="57"/>
      <c r="K443" s="57"/>
    </row>
    <row r="444" spans="1:11" ht="14.25" customHeight="1">
      <c r="A444" s="74"/>
      <c r="C444" s="57"/>
      <c r="D444" s="57"/>
      <c r="E444" s="57"/>
      <c r="F444" s="57"/>
      <c r="G444" s="57"/>
      <c r="H444" s="57"/>
      <c r="I444" s="57"/>
      <c r="J444" s="57"/>
      <c r="K444" s="57"/>
    </row>
    <row r="445" spans="1:11" ht="14.25" customHeight="1">
      <c r="A445" s="74"/>
      <c r="C445" s="57"/>
      <c r="D445" s="57"/>
      <c r="E445" s="57"/>
      <c r="F445" s="57"/>
      <c r="G445" s="57"/>
      <c r="H445" s="57"/>
      <c r="I445" s="57"/>
      <c r="J445" s="57"/>
      <c r="K445" s="57"/>
    </row>
    <row r="446" spans="1:11" ht="14.25" customHeight="1">
      <c r="A446" s="74"/>
      <c r="C446" s="57"/>
      <c r="D446" s="57"/>
      <c r="E446" s="57"/>
      <c r="F446" s="57"/>
      <c r="G446" s="57"/>
      <c r="H446" s="57"/>
      <c r="I446" s="57"/>
      <c r="J446" s="57"/>
      <c r="K446" s="57"/>
    </row>
    <row r="447" spans="1:11" ht="14.25" customHeight="1">
      <c r="A447" s="74"/>
      <c r="C447" s="57"/>
      <c r="D447" s="57"/>
      <c r="E447" s="57"/>
      <c r="F447" s="57"/>
      <c r="G447" s="57"/>
      <c r="H447" s="57"/>
      <c r="I447" s="57"/>
      <c r="J447" s="57"/>
      <c r="K447" s="57"/>
    </row>
    <row r="448" spans="1:11" ht="14.25" customHeight="1">
      <c r="A448" s="74"/>
      <c r="C448" s="57"/>
      <c r="D448" s="57"/>
      <c r="E448" s="57"/>
      <c r="F448" s="57"/>
      <c r="G448" s="57"/>
      <c r="H448" s="57"/>
      <c r="I448" s="57"/>
      <c r="J448" s="57"/>
      <c r="K448" s="57"/>
    </row>
    <row r="449" spans="1:11" ht="14.25" customHeight="1">
      <c r="A449" s="74"/>
      <c r="C449" s="57"/>
      <c r="D449" s="57"/>
      <c r="E449" s="57"/>
      <c r="F449" s="57"/>
      <c r="G449" s="57"/>
      <c r="H449" s="57"/>
      <c r="I449" s="57"/>
      <c r="J449" s="57"/>
      <c r="K449" s="57"/>
    </row>
    <row r="450" spans="1:11" ht="14.25" customHeight="1">
      <c r="A450" s="74"/>
      <c r="C450" s="57"/>
      <c r="D450" s="57"/>
      <c r="E450" s="57"/>
      <c r="F450" s="57"/>
      <c r="G450" s="57"/>
      <c r="H450" s="57"/>
      <c r="I450" s="57"/>
      <c r="J450" s="57"/>
      <c r="K450" s="57"/>
    </row>
    <row r="451" spans="1:11" ht="14.25" customHeight="1">
      <c r="A451" s="74"/>
      <c r="C451" s="57"/>
      <c r="D451" s="57"/>
      <c r="E451" s="57"/>
      <c r="F451" s="57"/>
      <c r="G451" s="57"/>
      <c r="H451" s="57"/>
      <c r="I451" s="57"/>
      <c r="J451" s="57"/>
      <c r="K451" s="57"/>
    </row>
    <row r="452" spans="1:11" ht="14.25" customHeight="1">
      <c r="A452" s="74"/>
      <c r="C452" s="57"/>
      <c r="D452" s="57"/>
      <c r="E452" s="57"/>
      <c r="F452" s="57"/>
      <c r="G452" s="57"/>
      <c r="H452" s="57"/>
      <c r="I452" s="57"/>
      <c r="J452" s="57"/>
      <c r="K452" s="57"/>
    </row>
    <row r="453" spans="1:11" ht="14.25" customHeight="1">
      <c r="A453" s="74"/>
      <c r="C453" s="57"/>
      <c r="D453" s="57"/>
      <c r="E453" s="57"/>
      <c r="F453" s="57"/>
      <c r="G453" s="57"/>
      <c r="H453" s="57"/>
      <c r="I453" s="57"/>
      <c r="J453" s="57"/>
      <c r="K453" s="57"/>
    </row>
    <row r="454" spans="1:11" ht="14.25" customHeight="1">
      <c r="A454" s="74"/>
      <c r="C454" s="57"/>
      <c r="D454" s="57"/>
      <c r="E454" s="57"/>
      <c r="F454" s="57"/>
      <c r="G454" s="57"/>
      <c r="H454" s="57"/>
      <c r="I454" s="57"/>
      <c r="J454" s="57"/>
      <c r="K454" s="57"/>
    </row>
    <row r="455" spans="1:11" ht="14.25" customHeight="1">
      <c r="A455" s="74"/>
      <c r="C455" s="57"/>
      <c r="D455" s="57"/>
      <c r="E455" s="57"/>
      <c r="F455" s="57"/>
      <c r="G455" s="57"/>
      <c r="H455" s="57"/>
      <c r="I455" s="57"/>
      <c r="J455" s="57"/>
      <c r="K455" s="57"/>
    </row>
    <row r="456" spans="1:11" ht="14.25" customHeight="1">
      <c r="A456" s="74"/>
      <c r="C456" s="57"/>
      <c r="D456" s="57"/>
      <c r="E456" s="57"/>
      <c r="F456" s="57"/>
      <c r="G456" s="57"/>
      <c r="H456" s="57"/>
      <c r="I456" s="57"/>
      <c r="J456" s="57"/>
      <c r="K456" s="57"/>
    </row>
    <row r="457" spans="1:11" ht="14.25" customHeight="1">
      <c r="A457" s="74"/>
      <c r="C457" s="57"/>
      <c r="D457" s="57"/>
      <c r="E457" s="57"/>
      <c r="F457" s="57"/>
      <c r="G457" s="57"/>
      <c r="H457" s="57"/>
      <c r="I457" s="57"/>
      <c r="J457" s="57"/>
      <c r="K457" s="57"/>
    </row>
    <row r="458" spans="1:11" ht="14.25" customHeight="1">
      <c r="A458" s="74"/>
      <c r="C458" s="57"/>
      <c r="D458" s="57"/>
      <c r="E458" s="57"/>
      <c r="F458" s="57"/>
      <c r="G458" s="57"/>
      <c r="H458" s="57"/>
      <c r="I458" s="57"/>
      <c r="J458" s="57"/>
      <c r="K458" s="57"/>
    </row>
    <row r="459" spans="1:11" ht="14.25" customHeight="1">
      <c r="A459" s="74"/>
      <c r="C459" s="57"/>
      <c r="D459" s="57"/>
      <c r="E459" s="57"/>
      <c r="F459" s="57"/>
      <c r="G459" s="57"/>
      <c r="H459" s="57"/>
      <c r="I459" s="57"/>
      <c r="J459" s="57"/>
      <c r="K459" s="57"/>
    </row>
    <row r="460" spans="1:11" ht="14.25" customHeight="1">
      <c r="A460" s="74"/>
      <c r="C460" s="57"/>
      <c r="D460" s="57"/>
      <c r="E460" s="57"/>
      <c r="F460" s="57"/>
      <c r="G460" s="57"/>
      <c r="H460" s="57"/>
      <c r="I460" s="57"/>
      <c r="J460" s="57"/>
      <c r="K460" s="57"/>
    </row>
    <row r="461" spans="1:11" ht="14.25" customHeight="1">
      <c r="A461" s="74"/>
      <c r="C461" s="57"/>
      <c r="D461" s="57"/>
      <c r="E461" s="57"/>
      <c r="F461" s="57"/>
      <c r="G461" s="57"/>
      <c r="H461" s="57"/>
      <c r="I461" s="57"/>
      <c r="J461" s="57"/>
      <c r="K461" s="57"/>
    </row>
    <row r="462" spans="1:11" ht="14.25" customHeight="1">
      <c r="A462" s="74"/>
      <c r="C462" s="57"/>
      <c r="D462" s="57"/>
      <c r="E462" s="57"/>
      <c r="F462" s="57"/>
      <c r="G462" s="57"/>
      <c r="H462" s="57"/>
      <c r="I462" s="57"/>
      <c r="J462" s="57"/>
      <c r="K462" s="57"/>
    </row>
    <row r="463" spans="1:11" ht="14.25" customHeight="1">
      <c r="A463" s="74"/>
      <c r="C463" s="57"/>
      <c r="D463" s="57"/>
      <c r="E463" s="57"/>
      <c r="F463" s="57"/>
      <c r="G463" s="57"/>
      <c r="H463" s="57"/>
      <c r="I463" s="57"/>
      <c r="J463" s="57"/>
      <c r="K463" s="57"/>
    </row>
    <row r="464" spans="1:11" ht="14.25" customHeight="1">
      <c r="A464" s="74"/>
      <c r="C464" s="57"/>
      <c r="D464" s="57"/>
      <c r="E464" s="57"/>
      <c r="F464" s="57"/>
      <c r="G464" s="57"/>
      <c r="H464" s="57"/>
      <c r="I464" s="57"/>
      <c r="J464" s="57"/>
      <c r="K464" s="57"/>
    </row>
    <row r="465" spans="1:11" ht="14.25" customHeight="1">
      <c r="A465" s="74"/>
      <c r="C465" s="57"/>
      <c r="D465" s="57"/>
      <c r="E465" s="57"/>
      <c r="F465" s="57"/>
      <c r="G465" s="57"/>
      <c r="H465" s="57"/>
      <c r="I465" s="57"/>
      <c r="J465" s="57"/>
      <c r="K465" s="57"/>
    </row>
    <row r="466" spans="1:11" ht="14.25" customHeight="1">
      <c r="A466" s="74"/>
      <c r="C466" s="57"/>
      <c r="D466" s="57"/>
      <c r="E466" s="57"/>
      <c r="F466" s="57"/>
      <c r="G466" s="57"/>
      <c r="H466" s="57"/>
      <c r="I466" s="57"/>
      <c r="J466" s="57"/>
      <c r="K466" s="57"/>
    </row>
    <row r="467" spans="1:11" ht="14.25" customHeight="1">
      <c r="A467" s="74"/>
      <c r="C467" s="57"/>
      <c r="D467" s="57"/>
      <c r="E467" s="57"/>
      <c r="F467" s="57"/>
      <c r="G467" s="57"/>
      <c r="H467" s="57"/>
      <c r="I467" s="57"/>
      <c r="J467" s="57"/>
      <c r="K467" s="57"/>
    </row>
    <row r="468" spans="1:11" ht="14.25" customHeight="1">
      <c r="A468" s="74"/>
      <c r="C468" s="57"/>
      <c r="D468" s="57"/>
      <c r="E468" s="57"/>
      <c r="F468" s="57"/>
      <c r="G468" s="57"/>
      <c r="H468" s="57"/>
      <c r="I468" s="57"/>
      <c r="J468" s="57"/>
      <c r="K468" s="57"/>
    </row>
    <row r="469" spans="1:11" ht="14.25" customHeight="1">
      <c r="A469" s="74"/>
      <c r="C469" s="57"/>
      <c r="D469" s="57"/>
      <c r="E469" s="57"/>
      <c r="F469" s="57"/>
      <c r="G469" s="57"/>
      <c r="H469" s="57"/>
      <c r="I469" s="57"/>
      <c r="J469" s="57"/>
      <c r="K469" s="57"/>
    </row>
    <row r="470" spans="1:11" ht="14.25" customHeight="1">
      <c r="A470" s="74"/>
      <c r="C470" s="57"/>
      <c r="D470" s="57"/>
      <c r="E470" s="57"/>
      <c r="F470" s="57"/>
      <c r="G470" s="57"/>
      <c r="H470" s="57"/>
      <c r="I470" s="57"/>
      <c r="J470" s="57"/>
      <c r="K470" s="57"/>
    </row>
    <row r="471" spans="1:11" ht="14.25" customHeight="1">
      <c r="A471" s="74"/>
      <c r="C471" s="57"/>
      <c r="D471" s="57"/>
      <c r="E471" s="57"/>
      <c r="F471" s="57"/>
      <c r="G471" s="57"/>
      <c r="H471" s="57"/>
      <c r="I471" s="57"/>
      <c r="J471" s="57"/>
      <c r="K471" s="57"/>
    </row>
    <row r="472" spans="1:11" ht="14.25" customHeight="1">
      <c r="A472" s="74"/>
      <c r="C472" s="57"/>
      <c r="D472" s="57"/>
      <c r="E472" s="57"/>
      <c r="F472" s="57"/>
      <c r="G472" s="57"/>
      <c r="H472" s="57"/>
      <c r="I472" s="57"/>
      <c r="J472" s="57"/>
      <c r="K472" s="57"/>
    </row>
    <row r="473" spans="1:11" ht="14.25" customHeight="1">
      <c r="A473" s="74"/>
      <c r="C473" s="57"/>
      <c r="D473" s="57"/>
      <c r="E473" s="57"/>
      <c r="F473" s="57"/>
      <c r="G473" s="57"/>
      <c r="H473" s="57"/>
      <c r="I473" s="57"/>
      <c r="J473" s="57"/>
      <c r="K473" s="57"/>
    </row>
    <row r="474" spans="1:11" ht="14.25" customHeight="1">
      <c r="A474" s="74"/>
      <c r="C474" s="57"/>
      <c r="D474" s="57"/>
      <c r="E474" s="57"/>
      <c r="F474" s="57"/>
      <c r="G474" s="57"/>
      <c r="H474" s="57"/>
      <c r="I474" s="57"/>
      <c r="J474" s="57"/>
      <c r="K474" s="57"/>
    </row>
    <row r="475" spans="1:11" ht="14.25" customHeight="1">
      <c r="A475" s="74"/>
      <c r="C475" s="57"/>
      <c r="D475" s="57"/>
      <c r="E475" s="57"/>
      <c r="F475" s="57"/>
      <c r="G475" s="57"/>
      <c r="H475" s="57"/>
      <c r="I475" s="57"/>
      <c r="J475" s="57"/>
      <c r="K475" s="57"/>
    </row>
    <row r="476" spans="1:11" ht="14.25" customHeight="1">
      <c r="A476" s="74"/>
      <c r="C476" s="57"/>
      <c r="D476" s="57"/>
      <c r="E476" s="57"/>
      <c r="F476" s="57"/>
      <c r="G476" s="57"/>
      <c r="H476" s="57"/>
      <c r="I476" s="57"/>
      <c r="J476" s="57"/>
      <c r="K476" s="57"/>
    </row>
    <row r="477" spans="1:11" ht="14.25" customHeight="1">
      <c r="A477" s="74"/>
      <c r="C477" s="57"/>
      <c r="D477" s="57"/>
      <c r="E477" s="57"/>
      <c r="F477" s="57"/>
      <c r="G477" s="57"/>
      <c r="H477" s="57"/>
      <c r="I477" s="57"/>
      <c r="J477" s="57"/>
      <c r="K477" s="57"/>
    </row>
    <row r="478" spans="1:11" ht="14.25" customHeight="1">
      <c r="A478" s="74"/>
      <c r="C478" s="57"/>
      <c r="D478" s="57"/>
      <c r="E478" s="57"/>
      <c r="F478" s="57"/>
      <c r="G478" s="57"/>
      <c r="H478" s="57"/>
      <c r="I478" s="57"/>
      <c r="J478" s="57"/>
      <c r="K478" s="57"/>
    </row>
    <row r="479" spans="1:11" ht="14.25" customHeight="1">
      <c r="A479" s="74"/>
      <c r="C479" s="57"/>
      <c r="D479" s="57"/>
      <c r="E479" s="57"/>
      <c r="F479" s="57"/>
      <c r="G479" s="57"/>
      <c r="H479" s="57"/>
      <c r="I479" s="57"/>
      <c r="J479" s="57"/>
      <c r="K479" s="57"/>
    </row>
    <row r="480" spans="1:11" ht="14.25" customHeight="1">
      <c r="A480" s="74"/>
      <c r="C480" s="57"/>
      <c r="D480" s="57"/>
      <c r="E480" s="57"/>
      <c r="F480" s="57"/>
      <c r="G480" s="57"/>
      <c r="H480" s="57"/>
      <c r="I480" s="57"/>
      <c r="J480" s="57"/>
      <c r="K480" s="57"/>
    </row>
    <row r="481" spans="1:11" ht="14.25" customHeight="1">
      <c r="A481" s="74"/>
      <c r="C481" s="57"/>
      <c r="D481" s="57"/>
      <c r="E481" s="57"/>
      <c r="F481" s="57"/>
      <c r="G481" s="57"/>
      <c r="H481" s="57"/>
      <c r="I481" s="57"/>
      <c r="J481" s="57"/>
      <c r="K481" s="57"/>
    </row>
    <row r="482" spans="1:11" ht="14.25" customHeight="1">
      <c r="A482" s="74"/>
    </row>
    <row r="483" spans="1:11" ht="14.25" customHeight="1">
      <c r="A483" s="74"/>
    </row>
    <row r="484" spans="1:11" ht="14.25" customHeight="1">
      <c r="A484" s="74"/>
    </row>
    <row r="485" spans="1:11" ht="14.25" customHeight="1">
      <c r="A485" s="74"/>
    </row>
    <row r="486" spans="1:11" ht="14.25" customHeight="1">
      <c r="A486" s="74"/>
    </row>
    <row r="487" spans="1:11" ht="14.25" customHeight="1">
      <c r="A487" s="74"/>
    </row>
    <row r="488" spans="1:11" ht="14.25" customHeight="1">
      <c r="A488" s="74"/>
    </row>
    <row r="489" spans="1:11" ht="14.25" customHeight="1">
      <c r="A489" s="74"/>
    </row>
    <row r="490" spans="1:11" ht="14.25" customHeight="1">
      <c r="A490" s="74"/>
    </row>
    <row r="491" spans="1:11" ht="14.25" customHeight="1">
      <c r="A491" s="74"/>
    </row>
    <row r="492" spans="1:11" ht="14.25" customHeight="1">
      <c r="A492" s="74"/>
    </row>
    <row r="493" spans="1:11" ht="14.25" customHeight="1">
      <c r="A493" s="74"/>
    </row>
    <row r="494" spans="1:11" ht="14.25" customHeight="1">
      <c r="A494" s="74"/>
    </row>
    <row r="495" spans="1:11" ht="14.25" customHeight="1">
      <c r="A495" s="74"/>
    </row>
    <row r="496" spans="1:11" ht="14.25" customHeight="1">
      <c r="A496" s="74"/>
    </row>
    <row r="497" spans="1:1" ht="14.25" customHeight="1">
      <c r="A497" s="74"/>
    </row>
    <row r="498" spans="1:1" ht="14.25" customHeight="1">
      <c r="A498" s="74"/>
    </row>
    <row r="499" spans="1:1" ht="14.25" customHeight="1">
      <c r="A499" s="74"/>
    </row>
    <row r="500" spans="1:1" ht="14.25" customHeight="1">
      <c r="A500" s="74"/>
    </row>
    <row r="501" spans="1:1" ht="14.25" customHeight="1">
      <c r="A501" s="74"/>
    </row>
    <row r="502" spans="1:1" ht="14.25" customHeight="1">
      <c r="A502" s="74"/>
    </row>
    <row r="503" spans="1:1" ht="14.25" customHeight="1">
      <c r="A503" s="74"/>
    </row>
    <row r="504" spans="1:1" ht="14.25" customHeight="1">
      <c r="A504" s="74"/>
    </row>
    <row r="505" spans="1:1" ht="14.25" customHeight="1">
      <c r="A505" s="74"/>
    </row>
    <row r="506" spans="1:1" ht="14.25" customHeight="1">
      <c r="A506" s="74"/>
    </row>
    <row r="507" spans="1:1" ht="14.25" customHeight="1">
      <c r="A507" s="74"/>
    </row>
    <row r="508" spans="1:1" ht="14.25" customHeight="1">
      <c r="A508" s="74"/>
    </row>
    <row r="509" spans="1:1" ht="14.25" customHeight="1">
      <c r="A509" s="74"/>
    </row>
    <row r="510" spans="1:1" ht="14.25" customHeight="1">
      <c r="A510" s="74"/>
    </row>
    <row r="511" spans="1:1" ht="14.25" customHeight="1">
      <c r="A511" s="74"/>
    </row>
    <row r="512" spans="1:1" ht="14.25" customHeight="1">
      <c r="A512" s="74"/>
    </row>
    <row r="513" spans="1:1" ht="14.25" customHeight="1">
      <c r="A513" s="74"/>
    </row>
    <row r="514" spans="1:1" ht="14.25" customHeight="1">
      <c r="A514" s="74"/>
    </row>
    <row r="515" spans="1:1" ht="14.25" customHeight="1">
      <c r="A515" s="74"/>
    </row>
    <row r="516" spans="1:1" ht="14.25" customHeight="1">
      <c r="A516" s="74"/>
    </row>
    <row r="517" spans="1:1" ht="14.25" customHeight="1">
      <c r="A517" s="74"/>
    </row>
    <row r="518" spans="1:1" ht="14.25" customHeight="1">
      <c r="A518" s="74"/>
    </row>
    <row r="519" spans="1:1" ht="14.25" customHeight="1">
      <c r="A519" s="74"/>
    </row>
    <row r="520" spans="1:1" ht="14.25" customHeight="1">
      <c r="A520" s="74"/>
    </row>
    <row r="521" spans="1:1" ht="14.25" customHeight="1">
      <c r="A521" s="74"/>
    </row>
    <row r="522" spans="1:1" ht="14.25" customHeight="1">
      <c r="A522" s="74"/>
    </row>
    <row r="523" spans="1:1" ht="14.25" customHeight="1">
      <c r="A523" s="74"/>
    </row>
    <row r="524" spans="1:1" ht="14.25" customHeight="1">
      <c r="A524" s="74"/>
    </row>
    <row r="525" spans="1:1" ht="14.25" customHeight="1">
      <c r="A525" s="74"/>
    </row>
    <row r="526" spans="1:1" ht="14.25" customHeight="1">
      <c r="A526" s="74"/>
    </row>
    <row r="527" spans="1:1" ht="14.25" customHeight="1">
      <c r="A527" s="74"/>
    </row>
    <row r="528" spans="1:1" ht="14.25" customHeight="1">
      <c r="A528" s="74"/>
    </row>
    <row r="529" spans="1:1" ht="14.25" customHeight="1">
      <c r="A529" s="74"/>
    </row>
    <row r="530" spans="1:1" ht="14.25" customHeight="1">
      <c r="A530" s="74"/>
    </row>
    <row r="531" spans="1:1" ht="14.25" customHeight="1">
      <c r="A531" s="74"/>
    </row>
    <row r="532" spans="1:1" ht="14.25" customHeight="1">
      <c r="A532" s="74"/>
    </row>
    <row r="533" spans="1:1" ht="14.25" customHeight="1">
      <c r="A533" s="74"/>
    </row>
    <row r="534" spans="1:1" ht="14.25" customHeight="1">
      <c r="A534" s="74"/>
    </row>
    <row r="535" spans="1:1" ht="14.25" customHeight="1">
      <c r="A535" s="74"/>
    </row>
    <row r="536" spans="1:1" ht="14.25" customHeight="1">
      <c r="A536" s="74"/>
    </row>
    <row r="537" spans="1:1" ht="14.25" customHeight="1">
      <c r="A537" s="74"/>
    </row>
    <row r="538" spans="1:1" ht="14.25" customHeight="1">
      <c r="A538" s="74"/>
    </row>
    <row r="539" spans="1:1" ht="14.25" customHeight="1">
      <c r="A539" s="74"/>
    </row>
    <row r="540" spans="1:1" ht="14.25" customHeight="1">
      <c r="A540" s="74"/>
    </row>
    <row r="541" spans="1:1" ht="14.25" customHeight="1">
      <c r="A541" s="74"/>
    </row>
    <row r="542" spans="1:1" ht="14.25" customHeight="1">
      <c r="A542" s="74"/>
    </row>
    <row r="543" spans="1:1" ht="14.25" customHeight="1">
      <c r="A543" s="74"/>
    </row>
    <row r="544" spans="1:1" ht="14.25" customHeight="1">
      <c r="A544" s="74"/>
    </row>
    <row r="545" spans="1:1" ht="14.25" customHeight="1">
      <c r="A545" s="74"/>
    </row>
    <row r="546" spans="1:1" ht="14.25" customHeight="1">
      <c r="A546" s="74"/>
    </row>
    <row r="547" spans="1:1" ht="14.25" customHeight="1">
      <c r="A547" s="74"/>
    </row>
    <row r="548" spans="1:1" ht="14.25" customHeight="1">
      <c r="A548" s="74"/>
    </row>
    <row r="549" spans="1:1" ht="14.25" customHeight="1">
      <c r="A549" s="74"/>
    </row>
    <row r="550" spans="1:1" ht="14.25" customHeight="1">
      <c r="A550" s="74"/>
    </row>
    <row r="551" spans="1:1" ht="14.25" customHeight="1">
      <c r="A551" s="74"/>
    </row>
    <row r="552" spans="1:1" ht="14.25" customHeight="1">
      <c r="A552" s="74"/>
    </row>
    <row r="553" spans="1:1" ht="14.25" customHeight="1">
      <c r="A553" s="74"/>
    </row>
    <row r="554" spans="1:1" ht="14.25" customHeight="1">
      <c r="A554" s="74"/>
    </row>
    <row r="555" spans="1:1" ht="14.25" customHeight="1">
      <c r="A555" s="74"/>
    </row>
    <row r="556" spans="1:1" ht="14.25" customHeight="1">
      <c r="A556" s="74"/>
    </row>
    <row r="557" spans="1:1" ht="14.25" customHeight="1">
      <c r="A557" s="74"/>
    </row>
    <row r="558" spans="1:1" ht="14.25" customHeight="1">
      <c r="A558" s="74"/>
    </row>
    <row r="559" spans="1:1" ht="14.25" customHeight="1">
      <c r="A559" s="74"/>
    </row>
    <row r="560" spans="1:1" ht="14.25" customHeight="1">
      <c r="A560" s="74"/>
    </row>
    <row r="561" spans="1:1" ht="14.25" customHeight="1">
      <c r="A561" s="74"/>
    </row>
    <row r="562" spans="1:1" ht="14.25" customHeight="1">
      <c r="A562" s="74"/>
    </row>
    <row r="563" spans="1:1" ht="14.25" customHeight="1">
      <c r="A563" s="74"/>
    </row>
    <row r="564" spans="1:1" ht="14.25" customHeight="1">
      <c r="A564" s="74"/>
    </row>
    <row r="565" spans="1:1" ht="14.25" customHeight="1">
      <c r="A565" s="74"/>
    </row>
    <row r="566" spans="1:1" ht="14.25" customHeight="1">
      <c r="A566" s="74"/>
    </row>
    <row r="567" spans="1:1" ht="14.25" customHeight="1">
      <c r="A567" s="74"/>
    </row>
    <row r="568" spans="1:1" ht="14.25" customHeight="1">
      <c r="A568" s="74"/>
    </row>
    <row r="569" spans="1:1" ht="14.25" customHeight="1">
      <c r="A569" s="74"/>
    </row>
    <row r="570" spans="1:1" ht="14.25" customHeight="1">
      <c r="A570" s="74"/>
    </row>
    <row r="571" spans="1:1" ht="14.25" customHeight="1">
      <c r="A571" s="74"/>
    </row>
    <row r="572" spans="1:1" ht="14.25" customHeight="1">
      <c r="A572" s="74"/>
    </row>
    <row r="573" spans="1:1" ht="14.25" customHeight="1">
      <c r="A573" s="74"/>
    </row>
    <row r="574" spans="1:1" ht="14.25" customHeight="1">
      <c r="A574" s="74"/>
    </row>
    <row r="575" spans="1:1" ht="14.25" customHeight="1">
      <c r="A575" s="74"/>
    </row>
    <row r="576" spans="1:1" ht="14.25" customHeight="1">
      <c r="A576" s="74"/>
    </row>
    <row r="577" spans="1:1" ht="14.25" customHeight="1">
      <c r="A577" s="74"/>
    </row>
    <row r="578" spans="1:1" ht="14.25" customHeight="1">
      <c r="A578" s="74"/>
    </row>
    <row r="579" spans="1:1" ht="14.25" customHeight="1">
      <c r="A579" s="74"/>
    </row>
    <row r="580" spans="1:1" ht="14.25" customHeight="1">
      <c r="A580" s="74"/>
    </row>
    <row r="581" spans="1:1" ht="14.25" customHeight="1">
      <c r="A581" s="74"/>
    </row>
    <row r="582" spans="1:1" ht="14.25" customHeight="1">
      <c r="A582" s="74"/>
    </row>
    <row r="583" spans="1:1" ht="14.25" customHeight="1">
      <c r="A583" s="74"/>
    </row>
    <row r="584" spans="1:1" ht="14.25" customHeight="1">
      <c r="A584" s="74"/>
    </row>
    <row r="585" spans="1:1" ht="14.25" customHeight="1">
      <c r="A585" s="74"/>
    </row>
    <row r="586" spans="1:1" ht="14.25" customHeight="1">
      <c r="A586" s="74"/>
    </row>
    <row r="587" spans="1:1" ht="14.25" customHeight="1">
      <c r="A587" s="74"/>
    </row>
    <row r="588" spans="1:1" ht="14.25" customHeight="1">
      <c r="A588" s="74"/>
    </row>
    <row r="589" spans="1:1" ht="14.25" customHeight="1">
      <c r="A589" s="74"/>
    </row>
    <row r="590" spans="1:1" ht="14.25" customHeight="1">
      <c r="A590" s="74"/>
    </row>
    <row r="591" spans="1:1" ht="14.25" customHeight="1">
      <c r="A591" s="74"/>
    </row>
    <row r="592" spans="1:1" ht="14.25" customHeight="1">
      <c r="A592" s="74"/>
    </row>
    <row r="593" spans="1:1" ht="14.25" customHeight="1">
      <c r="A593" s="74"/>
    </row>
    <row r="594" spans="1:1" ht="14.25" customHeight="1">
      <c r="A594" s="74"/>
    </row>
    <row r="595" spans="1:1" ht="14.25" customHeight="1">
      <c r="A595" s="74"/>
    </row>
    <row r="596" spans="1:1" ht="14.25" customHeight="1">
      <c r="A596" s="74"/>
    </row>
    <row r="597" spans="1:1" ht="14.25" customHeight="1">
      <c r="A597" s="74"/>
    </row>
    <row r="598" spans="1:1" ht="14.25" customHeight="1">
      <c r="A598" s="74"/>
    </row>
    <row r="599" spans="1:1" ht="14.25" customHeight="1">
      <c r="A599" s="74"/>
    </row>
    <row r="600" spans="1:1" ht="14.25" customHeight="1">
      <c r="A600" s="74"/>
    </row>
    <row r="601" spans="1:1" ht="14.25" customHeight="1">
      <c r="A601" s="74"/>
    </row>
    <row r="602" spans="1:1" ht="14.25" customHeight="1">
      <c r="A602" s="74"/>
    </row>
    <row r="603" spans="1:1" ht="14.25" customHeight="1">
      <c r="A603" s="74"/>
    </row>
    <row r="604" spans="1:1" ht="14.25" customHeight="1">
      <c r="A604" s="74"/>
    </row>
    <row r="605" spans="1:1" ht="14.25" customHeight="1">
      <c r="A605" s="74"/>
    </row>
    <row r="606" spans="1:1" ht="14.25" customHeight="1">
      <c r="A606" s="74"/>
    </row>
    <row r="607" spans="1:1" ht="14.25" customHeight="1">
      <c r="A607" s="74"/>
    </row>
    <row r="608" spans="1:1" ht="14.25" customHeight="1">
      <c r="A608" s="74"/>
    </row>
    <row r="609" spans="1:1" ht="14.25" customHeight="1">
      <c r="A609" s="74"/>
    </row>
    <row r="610" spans="1:1" ht="14.25" customHeight="1">
      <c r="A610" s="74"/>
    </row>
    <row r="611" spans="1:1" ht="14.25" customHeight="1">
      <c r="A611" s="74"/>
    </row>
    <row r="612" spans="1:1" ht="14.25" customHeight="1">
      <c r="A612" s="74"/>
    </row>
    <row r="613" spans="1:1" ht="14.25" customHeight="1">
      <c r="A613" s="74"/>
    </row>
    <row r="614" spans="1:1" ht="14.25" customHeight="1">
      <c r="A614" s="74"/>
    </row>
    <row r="615" spans="1:1" ht="14.25" customHeight="1">
      <c r="A615" s="74"/>
    </row>
    <row r="616" spans="1:1" ht="14.25" customHeight="1">
      <c r="A616" s="74"/>
    </row>
    <row r="617" spans="1:1" ht="14.25" customHeight="1">
      <c r="A617" s="74"/>
    </row>
    <row r="618" spans="1:1" ht="14.25" customHeight="1">
      <c r="A618" s="74"/>
    </row>
    <row r="619" spans="1:1" ht="14.25" customHeight="1">
      <c r="A619" s="74"/>
    </row>
    <row r="620" spans="1:1" ht="14.25" customHeight="1">
      <c r="A620" s="74"/>
    </row>
    <row r="621" spans="1:1" ht="14.25" customHeight="1">
      <c r="A621" s="74"/>
    </row>
    <row r="622" spans="1:1" ht="14.25" customHeight="1">
      <c r="A622" s="74"/>
    </row>
    <row r="623" spans="1:1" ht="14.25" customHeight="1">
      <c r="A623" s="74"/>
    </row>
    <row r="624" spans="1:1" ht="14.25" customHeight="1">
      <c r="A624" s="74"/>
    </row>
    <row r="625" spans="1:1" ht="14.25" customHeight="1">
      <c r="A625" s="74"/>
    </row>
    <row r="626" spans="1:1" ht="14.25" customHeight="1">
      <c r="A626" s="74"/>
    </row>
    <row r="627" spans="1:1" ht="14.25" customHeight="1">
      <c r="A627" s="74"/>
    </row>
    <row r="628" spans="1:1" ht="14.25" customHeight="1">
      <c r="A628" s="74"/>
    </row>
    <row r="629" spans="1:1" ht="14.25" customHeight="1">
      <c r="A629" s="74"/>
    </row>
    <row r="630" spans="1:1" ht="14.25" customHeight="1">
      <c r="A630" s="74"/>
    </row>
    <row r="631" spans="1:1" ht="14.25" customHeight="1">
      <c r="A631" s="74"/>
    </row>
    <row r="632" spans="1:1" ht="14.25" customHeight="1">
      <c r="A632" s="74"/>
    </row>
    <row r="633" spans="1:1" ht="14.25" customHeight="1">
      <c r="A633" s="74"/>
    </row>
    <row r="634" spans="1:1" ht="14.25" customHeight="1">
      <c r="A634" s="74"/>
    </row>
    <row r="635" spans="1:1" ht="14.25" customHeight="1">
      <c r="A635" s="74"/>
    </row>
    <row r="636" spans="1:1" ht="14.25" customHeight="1">
      <c r="A636" s="74"/>
    </row>
    <row r="637" spans="1:1" ht="14.25" customHeight="1">
      <c r="A637" s="74"/>
    </row>
    <row r="638" spans="1:1" ht="14.25" customHeight="1">
      <c r="A638" s="74"/>
    </row>
    <row r="639" spans="1:1" ht="14.25" customHeight="1">
      <c r="A639" s="74"/>
    </row>
    <row r="640" spans="1:1" ht="14.25" customHeight="1">
      <c r="A640" s="74"/>
    </row>
    <row r="641" spans="1:1" ht="14.25" customHeight="1">
      <c r="A641" s="74"/>
    </row>
    <row r="642" spans="1:1" ht="14.25" customHeight="1">
      <c r="A642" s="74"/>
    </row>
    <row r="643" spans="1:1" ht="14.25" customHeight="1">
      <c r="A643" s="74"/>
    </row>
    <row r="644" spans="1:1" ht="14.25" customHeight="1">
      <c r="A644" s="74"/>
    </row>
    <row r="645" spans="1:1" ht="14.25" customHeight="1">
      <c r="A645" s="74"/>
    </row>
    <row r="646" spans="1:1" ht="14.25" customHeight="1">
      <c r="A646" s="74"/>
    </row>
    <row r="647" spans="1:1" ht="14.25" customHeight="1">
      <c r="A647" s="74"/>
    </row>
    <row r="648" spans="1:1" ht="14.25" customHeight="1">
      <c r="A648" s="74"/>
    </row>
    <row r="649" spans="1:1" ht="14.25" customHeight="1">
      <c r="A649" s="74"/>
    </row>
    <row r="650" spans="1:1" ht="14.25" customHeight="1">
      <c r="A650" s="74"/>
    </row>
    <row r="651" spans="1:1" ht="14.25" customHeight="1">
      <c r="A651" s="74"/>
    </row>
    <row r="652" spans="1:1" ht="14.25" customHeight="1">
      <c r="A652" s="74"/>
    </row>
    <row r="653" spans="1:1" ht="14.25" customHeight="1">
      <c r="A653" s="74"/>
    </row>
    <row r="654" spans="1:1" ht="14.25" customHeight="1">
      <c r="A654" s="74"/>
    </row>
    <row r="655" spans="1:1" ht="14.25" customHeight="1">
      <c r="A655" s="74"/>
    </row>
    <row r="656" spans="1:1" ht="14.25" customHeight="1">
      <c r="A656" s="74"/>
    </row>
    <row r="657" spans="1:1" ht="14.25" customHeight="1">
      <c r="A657" s="74"/>
    </row>
    <row r="658" spans="1:1" ht="14.25" customHeight="1">
      <c r="A658" s="74"/>
    </row>
    <row r="659" spans="1:1" ht="14.25" customHeight="1">
      <c r="A659" s="74"/>
    </row>
    <row r="660" spans="1:1" ht="14.25" customHeight="1">
      <c r="A660" s="74"/>
    </row>
    <row r="661" spans="1:1" ht="14.25" customHeight="1">
      <c r="A661" s="74"/>
    </row>
    <row r="662" spans="1:1" ht="14.25" customHeight="1">
      <c r="A662" s="74"/>
    </row>
    <row r="663" spans="1:1" ht="14.25" customHeight="1">
      <c r="A663" s="74"/>
    </row>
    <row r="664" spans="1:1" ht="14.25" customHeight="1">
      <c r="A664" s="74"/>
    </row>
    <row r="665" spans="1:1" ht="14.25" customHeight="1">
      <c r="A665" s="74"/>
    </row>
    <row r="666" spans="1:1" ht="14.25" customHeight="1">
      <c r="A666" s="74"/>
    </row>
    <row r="667" spans="1:1" ht="14.25" customHeight="1">
      <c r="A667" s="74"/>
    </row>
    <row r="668" spans="1:1" ht="14.25" customHeight="1">
      <c r="A668" s="74"/>
    </row>
    <row r="669" spans="1:1" ht="14.25" customHeight="1">
      <c r="A669" s="74"/>
    </row>
    <row r="670" spans="1:1" ht="14.25" customHeight="1">
      <c r="A670" s="74"/>
    </row>
    <row r="671" spans="1:1" ht="14.25" customHeight="1">
      <c r="A671" s="74"/>
    </row>
    <row r="672" spans="1:1" ht="14.25" customHeight="1">
      <c r="A672" s="74"/>
    </row>
    <row r="673" spans="1:1" ht="14.25" customHeight="1">
      <c r="A673" s="74"/>
    </row>
    <row r="674" spans="1:1" ht="14.25" customHeight="1">
      <c r="A674" s="74"/>
    </row>
    <row r="675" spans="1:1" ht="14.25" customHeight="1">
      <c r="A675" s="74"/>
    </row>
    <row r="676" spans="1:1" ht="14.25" customHeight="1">
      <c r="A676" s="74"/>
    </row>
    <row r="677" spans="1:1" ht="14.25" customHeight="1">
      <c r="A677" s="74"/>
    </row>
    <row r="678" spans="1:1" ht="14.25" customHeight="1">
      <c r="A678" s="74"/>
    </row>
    <row r="679" spans="1:1" ht="14.25" customHeight="1">
      <c r="A679" s="74"/>
    </row>
    <row r="680" spans="1:1" ht="14.25" customHeight="1">
      <c r="A680" s="74"/>
    </row>
    <row r="681" spans="1:1" ht="14.25" customHeight="1">
      <c r="A681" s="74"/>
    </row>
    <row r="682" spans="1:1" ht="14.25" customHeight="1">
      <c r="A682" s="74"/>
    </row>
    <row r="683" spans="1:1" ht="14.25" customHeight="1">
      <c r="A683" s="74"/>
    </row>
    <row r="684" spans="1:1" ht="14.25" customHeight="1">
      <c r="A684" s="74"/>
    </row>
    <row r="685" spans="1:1" ht="14.25" customHeight="1">
      <c r="A685" s="74"/>
    </row>
    <row r="686" spans="1:1" ht="14.25" customHeight="1">
      <c r="A686" s="74"/>
    </row>
    <row r="687" spans="1:1" ht="14.25" customHeight="1">
      <c r="A687" s="74"/>
    </row>
    <row r="688" spans="1:1" ht="14.25" customHeight="1">
      <c r="A688" s="74"/>
    </row>
    <row r="689" spans="1:1" ht="14.25" customHeight="1">
      <c r="A689" s="74"/>
    </row>
    <row r="690" spans="1:1" ht="14.25" customHeight="1">
      <c r="A690" s="74"/>
    </row>
    <row r="691" spans="1:1" ht="14.25" customHeight="1">
      <c r="A691" s="74"/>
    </row>
    <row r="692" spans="1:1" ht="14.25" customHeight="1">
      <c r="A692" s="74"/>
    </row>
    <row r="693" spans="1:1" ht="14.25" customHeight="1">
      <c r="A693" s="74"/>
    </row>
    <row r="694" spans="1:1" ht="14.25" customHeight="1">
      <c r="A694" s="74"/>
    </row>
    <row r="695" spans="1:1" ht="14.25" customHeight="1">
      <c r="A695" s="74"/>
    </row>
    <row r="696" spans="1:1" ht="14.25" customHeight="1">
      <c r="A696" s="74"/>
    </row>
    <row r="697" spans="1:1" ht="14.25" customHeight="1">
      <c r="A697" s="74"/>
    </row>
    <row r="698" spans="1:1" ht="14.25" customHeight="1">
      <c r="A698" s="74"/>
    </row>
    <row r="699" spans="1:1" ht="14.25" customHeight="1">
      <c r="A699" s="74"/>
    </row>
    <row r="700" spans="1:1" ht="14.25" customHeight="1">
      <c r="A700" s="74"/>
    </row>
    <row r="701" spans="1:1" ht="14.25" customHeight="1">
      <c r="A701" s="74"/>
    </row>
    <row r="702" spans="1:1" ht="14.25" customHeight="1">
      <c r="A702" s="74"/>
    </row>
    <row r="703" spans="1:1" ht="14.25" customHeight="1">
      <c r="A703" s="74"/>
    </row>
    <row r="704" spans="1:1" ht="14.25" customHeight="1">
      <c r="A704" s="74"/>
    </row>
    <row r="705" spans="1:1" ht="14.25" customHeight="1">
      <c r="A705" s="74"/>
    </row>
    <row r="706" spans="1:1" ht="14.25" customHeight="1">
      <c r="A706" s="74"/>
    </row>
    <row r="707" spans="1:1" ht="14.25" customHeight="1">
      <c r="A707" s="74"/>
    </row>
    <row r="708" spans="1:1" ht="14.25" customHeight="1">
      <c r="A708" s="74"/>
    </row>
    <row r="709" spans="1:1" ht="14.25" customHeight="1">
      <c r="A709" s="74"/>
    </row>
    <row r="710" spans="1:1" ht="14.25" customHeight="1">
      <c r="A710" s="74"/>
    </row>
    <row r="711" spans="1:1" ht="14.25" customHeight="1">
      <c r="A711" s="74"/>
    </row>
    <row r="712" spans="1:1" ht="14.25" customHeight="1">
      <c r="A712" s="74"/>
    </row>
    <row r="713" spans="1:1" ht="14.25" customHeight="1">
      <c r="A713" s="74"/>
    </row>
    <row r="714" spans="1:1" ht="14.25" customHeight="1">
      <c r="A714" s="74"/>
    </row>
    <row r="715" spans="1:1" ht="14.25" customHeight="1">
      <c r="A715" s="74"/>
    </row>
    <row r="716" spans="1:1" ht="14.25" customHeight="1">
      <c r="A716" s="74"/>
    </row>
    <row r="717" spans="1:1" ht="14.25" customHeight="1">
      <c r="A717" s="74"/>
    </row>
    <row r="718" spans="1:1" ht="14.25" customHeight="1">
      <c r="A718" s="74"/>
    </row>
    <row r="719" spans="1:1" ht="14.25" customHeight="1">
      <c r="A719" s="74"/>
    </row>
    <row r="720" spans="1:1" ht="14.25" customHeight="1">
      <c r="A720" s="74"/>
    </row>
    <row r="721" spans="1:1" ht="14.25" customHeight="1">
      <c r="A721" s="74"/>
    </row>
    <row r="722" spans="1:1" ht="14.25" customHeight="1">
      <c r="A722" s="74"/>
    </row>
    <row r="723" spans="1:1" ht="14.25" customHeight="1">
      <c r="A723" s="74"/>
    </row>
    <row r="724" spans="1:1" ht="14.25" customHeight="1">
      <c r="A724" s="74"/>
    </row>
    <row r="725" spans="1:1" ht="14.25" customHeight="1">
      <c r="A725" s="74"/>
    </row>
    <row r="726" spans="1:1" ht="14.25" customHeight="1">
      <c r="A726" s="74"/>
    </row>
    <row r="727" spans="1:1" ht="14.25" customHeight="1">
      <c r="A727" s="74"/>
    </row>
    <row r="728" spans="1:1" ht="14.25" customHeight="1">
      <c r="A728" s="74"/>
    </row>
    <row r="729" spans="1:1" ht="14.25" customHeight="1">
      <c r="A729" s="74"/>
    </row>
    <row r="730" spans="1:1" ht="14.25" customHeight="1">
      <c r="A730" s="74"/>
    </row>
    <row r="731" spans="1:1" ht="14.25" customHeight="1">
      <c r="A731" s="74"/>
    </row>
    <row r="732" spans="1:1" ht="14.25" customHeight="1">
      <c r="A732" s="74"/>
    </row>
    <row r="733" spans="1:1" ht="14.25" customHeight="1">
      <c r="A733" s="74"/>
    </row>
    <row r="734" spans="1:1" ht="14.25" customHeight="1">
      <c r="A734" s="74"/>
    </row>
    <row r="735" spans="1:1" ht="14.25" customHeight="1">
      <c r="A735" s="74"/>
    </row>
    <row r="736" spans="1:1" ht="14.25" customHeight="1">
      <c r="A736" s="74"/>
    </row>
    <row r="737" spans="1:1" ht="14.25" customHeight="1">
      <c r="A737" s="74"/>
    </row>
    <row r="738" spans="1:1" ht="14.25" customHeight="1">
      <c r="A738" s="74"/>
    </row>
    <row r="739" spans="1:1" ht="14.25" customHeight="1">
      <c r="A739" s="74"/>
    </row>
    <row r="740" spans="1:1" ht="14.25" customHeight="1">
      <c r="A740" s="74"/>
    </row>
    <row r="741" spans="1:1" ht="14.25" customHeight="1">
      <c r="A741" s="74"/>
    </row>
    <row r="742" spans="1:1" ht="14.25" customHeight="1">
      <c r="A742" s="74"/>
    </row>
    <row r="743" spans="1:1" ht="14.25" customHeight="1">
      <c r="A743" s="74"/>
    </row>
    <row r="744" spans="1:1" ht="14.25" customHeight="1">
      <c r="A744" s="74"/>
    </row>
    <row r="745" spans="1:1" ht="14.25" customHeight="1">
      <c r="A745" s="74"/>
    </row>
    <row r="746" spans="1:1" ht="14.25" customHeight="1">
      <c r="A746" s="74"/>
    </row>
    <row r="747" spans="1:1" ht="14.25" customHeight="1">
      <c r="A747" s="74"/>
    </row>
    <row r="748" spans="1:1" ht="14.25" customHeight="1">
      <c r="A748" s="74"/>
    </row>
    <row r="749" spans="1:1" ht="14.25" customHeight="1">
      <c r="A749" s="74"/>
    </row>
    <row r="750" spans="1:1" ht="14.25" customHeight="1">
      <c r="A750" s="74"/>
    </row>
    <row r="751" spans="1:1" ht="14.25" customHeight="1">
      <c r="A751" s="74"/>
    </row>
    <row r="752" spans="1:1" ht="14.25" customHeight="1">
      <c r="A752" s="74"/>
    </row>
    <row r="753" spans="1:1" ht="14.25" customHeight="1">
      <c r="A753" s="74"/>
    </row>
    <row r="754" spans="1:1" ht="14.25" customHeight="1">
      <c r="A754" s="74"/>
    </row>
    <row r="755" spans="1:1" ht="14.25" customHeight="1">
      <c r="A755" s="74"/>
    </row>
    <row r="756" spans="1:1" ht="14.25" customHeight="1">
      <c r="A756" s="74"/>
    </row>
    <row r="757" spans="1:1" ht="14.25" customHeight="1">
      <c r="A757" s="74"/>
    </row>
    <row r="758" spans="1:1" ht="14.25" customHeight="1">
      <c r="A758" s="74"/>
    </row>
    <row r="759" spans="1:1" ht="14.25" customHeight="1">
      <c r="A759" s="74"/>
    </row>
    <row r="760" spans="1:1" ht="14.25" customHeight="1">
      <c r="A760" s="74"/>
    </row>
    <row r="761" spans="1:1" ht="14.25" customHeight="1">
      <c r="A761" s="74"/>
    </row>
    <row r="762" spans="1:1" ht="14.25" customHeight="1">
      <c r="A762" s="74"/>
    </row>
    <row r="763" spans="1:1" ht="14.25" customHeight="1">
      <c r="A763" s="74"/>
    </row>
    <row r="764" spans="1:1" ht="14.25" customHeight="1">
      <c r="A764" s="74"/>
    </row>
    <row r="765" spans="1:1" ht="14.25" customHeight="1">
      <c r="A765" s="74"/>
    </row>
    <row r="766" spans="1:1" ht="14.25" customHeight="1">
      <c r="A766" s="74"/>
    </row>
    <row r="767" spans="1:1" ht="14.25" customHeight="1">
      <c r="A767" s="74"/>
    </row>
    <row r="768" spans="1:1" ht="14.25" customHeight="1">
      <c r="A768" s="74"/>
    </row>
    <row r="769" spans="1:1" ht="14.25" customHeight="1">
      <c r="A769" s="74"/>
    </row>
    <row r="770" spans="1:1" ht="14.25" customHeight="1">
      <c r="A770" s="74"/>
    </row>
    <row r="771" spans="1:1" ht="14.25" customHeight="1">
      <c r="A771" s="74"/>
    </row>
    <row r="772" spans="1:1" ht="14.25" customHeight="1">
      <c r="A772" s="74"/>
    </row>
    <row r="773" spans="1:1" ht="14.25" customHeight="1">
      <c r="A773" s="74"/>
    </row>
    <row r="774" spans="1:1" ht="14.25" customHeight="1">
      <c r="A774" s="74"/>
    </row>
    <row r="775" spans="1:1" ht="14.25" customHeight="1">
      <c r="A775" s="74"/>
    </row>
    <row r="776" spans="1:1" ht="14.25" customHeight="1">
      <c r="A776" s="74"/>
    </row>
    <row r="777" spans="1:1" ht="14.25" customHeight="1">
      <c r="A777" s="74"/>
    </row>
    <row r="778" spans="1:1" ht="14.25" customHeight="1">
      <c r="A778" s="74"/>
    </row>
    <row r="779" spans="1:1" ht="14.25" customHeight="1">
      <c r="A779" s="74"/>
    </row>
    <row r="780" spans="1:1" ht="14.25" customHeight="1">
      <c r="A780" s="74"/>
    </row>
    <row r="781" spans="1:1" ht="14.25" customHeight="1">
      <c r="A781" s="74"/>
    </row>
    <row r="782" spans="1:1" ht="14.25" customHeight="1">
      <c r="A782" s="74"/>
    </row>
    <row r="783" spans="1:1" ht="14.25" customHeight="1">
      <c r="A783" s="74"/>
    </row>
    <row r="784" spans="1:1" ht="14.25" customHeight="1">
      <c r="A784" s="74"/>
    </row>
    <row r="785" spans="1:1" ht="14.25" customHeight="1">
      <c r="A785" s="74"/>
    </row>
    <row r="786" spans="1:1" ht="14.25" customHeight="1">
      <c r="A786" s="74"/>
    </row>
    <row r="787" spans="1:1" ht="14.25" customHeight="1">
      <c r="A787" s="74"/>
    </row>
    <row r="788" spans="1:1" ht="14.25" customHeight="1">
      <c r="A788" s="74"/>
    </row>
    <row r="789" spans="1:1" ht="14.25" customHeight="1">
      <c r="A789" s="74"/>
    </row>
    <row r="790" spans="1:1" ht="14.25" customHeight="1">
      <c r="A790" s="74"/>
    </row>
    <row r="791" spans="1:1" ht="14.25" customHeight="1">
      <c r="A791" s="74"/>
    </row>
    <row r="792" spans="1:1" ht="14.25" customHeight="1">
      <c r="A792" s="74"/>
    </row>
    <row r="793" spans="1:1" ht="14.25" customHeight="1">
      <c r="A793" s="74"/>
    </row>
    <row r="794" spans="1:1" ht="14.25" customHeight="1">
      <c r="A794" s="74"/>
    </row>
    <row r="795" spans="1:1" ht="14.25" customHeight="1">
      <c r="A795" s="74"/>
    </row>
    <row r="796" spans="1:1" ht="14.25" customHeight="1">
      <c r="A796" s="74"/>
    </row>
    <row r="797" spans="1:1" ht="14.25" customHeight="1">
      <c r="A797" s="74"/>
    </row>
    <row r="798" spans="1:1" ht="14.25" customHeight="1">
      <c r="A798" s="74"/>
    </row>
    <row r="799" spans="1:1" ht="14.25" customHeight="1">
      <c r="A799" s="74"/>
    </row>
    <row r="800" spans="1:1" ht="14.25" customHeight="1">
      <c r="A800" s="74"/>
    </row>
    <row r="801" spans="1:1" ht="14.25" customHeight="1">
      <c r="A801" s="74"/>
    </row>
    <row r="802" spans="1:1" ht="14.25" customHeight="1">
      <c r="A802" s="74"/>
    </row>
    <row r="803" spans="1:1" ht="14.25" customHeight="1">
      <c r="A803" s="74"/>
    </row>
    <row r="804" spans="1:1" ht="14.25" customHeight="1">
      <c r="A804" s="74"/>
    </row>
    <row r="805" spans="1:1" ht="14.25" customHeight="1">
      <c r="A805" s="74"/>
    </row>
    <row r="806" spans="1:1" ht="14.25" customHeight="1">
      <c r="A806" s="74"/>
    </row>
    <row r="807" spans="1:1" ht="14.25" customHeight="1">
      <c r="A807" s="74"/>
    </row>
    <row r="808" spans="1:1" ht="14.25" customHeight="1">
      <c r="A808" s="74"/>
    </row>
    <row r="809" spans="1:1" ht="14.25" customHeight="1">
      <c r="A809" s="74"/>
    </row>
    <row r="810" spans="1:1" ht="14.25" customHeight="1">
      <c r="A810" s="74"/>
    </row>
    <row r="811" spans="1:1" ht="14.25" customHeight="1">
      <c r="A811" s="74"/>
    </row>
    <row r="812" spans="1:1" ht="14.25" customHeight="1">
      <c r="A812" s="74"/>
    </row>
    <row r="813" spans="1:1" ht="14.25" customHeight="1">
      <c r="A813" s="74"/>
    </row>
    <row r="814" spans="1:1" ht="14.25" customHeight="1">
      <c r="A814" s="74"/>
    </row>
    <row r="815" spans="1:1" ht="14.25" customHeight="1">
      <c r="A815" s="74"/>
    </row>
    <row r="816" spans="1:1" ht="14.25" customHeight="1">
      <c r="A816" s="74"/>
    </row>
    <row r="817" spans="1:1" ht="14.25" customHeight="1">
      <c r="A817" s="74"/>
    </row>
    <row r="818" spans="1:1" ht="14.25" customHeight="1">
      <c r="A818" s="74"/>
    </row>
    <row r="819" spans="1:1" ht="14.25" customHeight="1">
      <c r="A819" s="74"/>
    </row>
    <row r="820" spans="1:1" ht="14.25" customHeight="1">
      <c r="A820" s="74"/>
    </row>
    <row r="821" spans="1:1" ht="14.25" customHeight="1">
      <c r="A821" s="74"/>
    </row>
    <row r="822" spans="1:1" ht="14.25" customHeight="1">
      <c r="A822" s="74"/>
    </row>
    <row r="823" spans="1:1" ht="14.25" customHeight="1">
      <c r="A823" s="74"/>
    </row>
    <row r="824" spans="1:1" ht="14.25" customHeight="1">
      <c r="A824" s="74"/>
    </row>
    <row r="825" spans="1:1" ht="14.25" customHeight="1">
      <c r="A825" s="74"/>
    </row>
    <row r="826" spans="1:1" ht="14.25" customHeight="1">
      <c r="A826" s="74"/>
    </row>
    <row r="827" spans="1:1" ht="14.25" customHeight="1">
      <c r="A827" s="74"/>
    </row>
    <row r="828" spans="1:1" ht="14.25" customHeight="1">
      <c r="A828" s="74"/>
    </row>
    <row r="829" spans="1:1" ht="14.25" customHeight="1">
      <c r="A829" s="74"/>
    </row>
    <row r="830" spans="1:1" ht="14.25" customHeight="1">
      <c r="A830" s="74"/>
    </row>
    <row r="831" spans="1:1" ht="14.25" customHeight="1">
      <c r="A831" s="74"/>
    </row>
    <row r="832" spans="1:1" ht="14.25" customHeight="1">
      <c r="A832" s="74"/>
    </row>
    <row r="833" spans="1:1" ht="14.25" customHeight="1">
      <c r="A833" s="74"/>
    </row>
    <row r="834" spans="1:1" ht="14.25" customHeight="1">
      <c r="A834" s="74"/>
    </row>
    <row r="835" spans="1:1" ht="14.25" customHeight="1">
      <c r="A835" s="74"/>
    </row>
    <row r="836" spans="1:1" ht="14.25" customHeight="1">
      <c r="A836" s="74"/>
    </row>
    <row r="837" spans="1:1" ht="14.25" customHeight="1">
      <c r="A837" s="74"/>
    </row>
    <row r="838" spans="1:1" ht="14.25" customHeight="1">
      <c r="A838" s="74"/>
    </row>
    <row r="839" spans="1:1" ht="14.25" customHeight="1">
      <c r="A839" s="74"/>
    </row>
    <row r="840" spans="1:1" ht="14.25" customHeight="1">
      <c r="A840" s="74"/>
    </row>
    <row r="841" spans="1:1" ht="14.25" customHeight="1">
      <c r="A841" s="74"/>
    </row>
    <row r="842" spans="1:1" ht="14.25" customHeight="1">
      <c r="A842" s="74"/>
    </row>
    <row r="843" spans="1:1" ht="14.25" customHeight="1">
      <c r="A843" s="74"/>
    </row>
    <row r="844" spans="1:1" ht="14.25" customHeight="1">
      <c r="A844" s="74"/>
    </row>
    <row r="845" spans="1:1" ht="14.25" customHeight="1">
      <c r="A845" s="74"/>
    </row>
    <row r="846" spans="1:1" ht="14.25" customHeight="1">
      <c r="A846" s="74"/>
    </row>
    <row r="847" spans="1:1" ht="14.25" customHeight="1">
      <c r="A847" s="74"/>
    </row>
    <row r="848" spans="1:1" ht="14.25" customHeight="1">
      <c r="A848" s="74"/>
    </row>
    <row r="849" spans="1:1" ht="14.25" customHeight="1">
      <c r="A849" s="74"/>
    </row>
    <row r="850" spans="1:1" ht="14.25" customHeight="1">
      <c r="A850" s="74"/>
    </row>
    <row r="851" spans="1:1" ht="14.25" customHeight="1">
      <c r="A851" s="74"/>
    </row>
    <row r="852" spans="1:1" ht="14.25" customHeight="1">
      <c r="A852" s="74"/>
    </row>
    <row r="853" spans="1:1" ht="14.25" customHeight="1">
      <c r="A853" s="74"/>
    </row>
    <row r="854" spans="1:1" ht="14.25" customHeight="1">
      <c r="A854" s="74"/>
    </row>
    <row r="855" spans="1:1" ht="14.25" customHeight="1">
      <c r="A855" s="74"/>
    </row>
    <row r="856" spans="1:1" ht="14.25" customHeight="1">
      <c r="A856" s="74"/>
    </row>
    <row r="857" spans="1:1" ht="14.25" customHeight="1">
      <c r="A857" s="74"/>
    </row>
    <row r="858" spans="1:1" ht="14.25" customHeight="1">
      <c r="A858" s="74"/>
    </row>
    <row r="859" spans="1:1" ht="14.25" customHeight="1">
      <c r="A859" s="74"/>
    </row>
    <row r="860" spans="1:1" ht="14.25" customHeight="1">
      <c r="A860" s="74"/>
    </row>
    <row r="861" spans="1:1" ht="14.25" customHeight="1">
      <c r="A861" s="74"/>
    </row>
    <row r="862" spans="1:1" ht="14.25" customHeight="1">
      <c r="A862" s="74"/>
    </row>
    <row r="863" spans="1:1" ht="14.25" customHeight="1">
      <c r="A863" s="74"/>
    </row>
    <row r="864" spans="1:1" ht="14.25" customHeight="1">
      <c r="A864" s="74"/>
    </row>
    <row r="865" spans="1:1" ht="14.25" customHeight="1">
      <c r="A865" s="74"/>
    </row>
    <row r="866" spans="1:1" ht="14.25" customHeight="1">
      <c r="A866" s="74"/>
    </row>
    <row r="867" spans="1:1" ht="14.25" customHeight="1">
      <c r="A867" s="74"/>
    </row>
    <row r="868" spans="1:1" ht="14.25" customHeight="1">
      <c r="A868" s="74"/>
    </row>
    <row r="869" spans="1:1" ht="14.25" customHeight="1">
      <c r="A869" s="74"/>
    </row>
    <row r="870" spans="1:1" ht="14.25" customHeight="1">
      <c r="A870" s="74"/>
    </row>
    <row r="871" spans="1:1" ht="14.25" customHeight="1">
      <c r="A871" s="74"/>
    </row>
    <row r="872" spans="1:1" ht="14.25" customHeight="1">
      <c r="A872" s="74"/>
    </row>
    <row r="873" spans="1:1" ht="14.25" customHeight="1">
      <c r="A873" s="74"/>
    </row>
    <row r="874" spans="1:1" ht="14.25" customHeight="1">
      <c r="A874" s="74"/>
    </row>
    <row r="875" spans="1:1" ht="14.25" customHeight="1">
      <c r="A875" s="74"/>
    </row>
    <row r="876" spans="1:1" ht="14.25" customHeight="1">
      <c r="A876" s="74"/>
    </row>
    <row r="877" spans="1:1" ht="14.25" customHeight="1">
      <c r="A877" s="74"/>
    </row>
    <row r="878" spans="1:1" ht="14.25" customHeight="1">
      <c r="A878" s="74"/>
    </row>
    <row r="879" spans="1:1" ht="14.25" customHeight="1">
      <c r="A879" s="74"/>
    </row>
    <row r="880" spans="1:1" ht="14.25" customHeight="1">
      <c r="A880" s="74"/>
    </row>
    <row r="881" spans="1:1" ht="14.25" customHeight="1">
      <c r="A881" s="74"/>
    </row>
    <row r="882" spans="1:1" ht="14.25" customHeight="1">
      <c r="A882" s="74"/>
    </row>
    <row r="883" spans="1:1" ht="14.25" customHeight="1">
      <c r="A883" s="74"/>
    </row>
    <row r="884" spans="1:1" ht="14.25" customHeight="1">
      <c r="A884" s="74"/>
    </row>
    <row r="885" spans="1:1" ht="14.25" customHeight="1">
      <c r="A885" s="74"/>
    </row>
    <row r="886" spans="1:1" ht="14.25" customHeight="1">
      <c r="A886" s="74"/>
    </row>
    <row r="887" spans="1:1" ht="14.25" customHeight="1">
      <c r="A887" s="74"/>
    </row>
    <row r="888" spans="1:1" ht="14.25" customHeight="1">
      <c r="A888" s="74"/>
    </row>
    <row r="889" spans="1:1" ht="14.25" customHeight="1">
      <c r="A889" s="74"/>
    </row>
    <row r="890" spans="1:1" ht="14.25" customHeight="1">
      <c r="A890" s="74"/>
    </row>
    <row r="891" spans="1:1" ht="14.25" customHeight="1">
      <c r="A891" s="74"/>
    </row>
    <row r="892" spans="1:1" ht="14.25" customHeight="1">
      <c r="A892" s="74"/>
    </row>
    <row r="893" spans="1:1" ht="14.25" customHeight="1">
      <c r="A893" s="74"/>
    </row>
    <row r="894" spans="1:1" ht="14.25" customHeight="1">
      <c r="A894" s="74"/>
    </row>
    <row r="895" spans="1:1" ht="14.25" customHeight="1">
      <c r="A895" s="74"/>
    </row>
    <row r="896" spans="1:1" ht="14.25" customHeight="1">
      <c r="A896" s="74"/>
    </row>
    <row r="897" spans="1:1" ht="14.25" customHeight="1">
      <c r="A897" s="74"/>
    </row>
    <row r="898" spans="1:1" ht="14.25" customHeight="1">
      <c r="A898" s="74"/>
    </row>
    <row r="899" spans="1:1" ht="14.25" customHeight="1">
      <c r="A899" s="74"/>
    </row>
    <row r="900" spans="1:1" ht="14.25" customHeight="1">
      <c r="A900" s="74"/>
    </row>
    <row r="901" spans="1:1" ht="14.25" customHeight="1">
      <c r="A901" s="74"/>
    </row>
    <row r="902" spans="1:1" ht="14.25" customHeight="1">
      <c r="A902" s="74"/>
    </row>
    <row r="903" spans="1:1" ht="14.25" customHeight="1">
      <c r="A903" s="74"/>
    </row>
    <row r="904" spans="1:1" ht="14.25" customHeight="1">
      <c r="A904" s="74"/>
    </row>
    <row r="905" spans="1:1" ht="14.25" customHeight="1">
      <c r="A905" s="74"/>
    </row>
    <row r="906" spans="1:1" ht="14.25" customHeight="1">
      <c r="A906" s="74"/>
    </row>
    <row r="907" spans="1:1" ht="14.25" customHeight="1">
      <c r="A907" s="74"/>
    </row>
    <row r="908" spans="1:1" ht="14.25" customHeight="1">
      <c r="A908" s="74"/>
    </row>
    <row r="909" spans="1:1" ht="14.25" customHeight="1">
      <c r="A909" s="74"/>
    </row>
    <row r="910" spans="1:1" ht="14.25" customHeight="1">
      <c r="A910" s="74"/>
    </row>
    <row r="911" spans="1:1" ht="14.25" customHeight="1">
      <c r="A911" s="74"/>
    </row>
    <row r="912" spans="1:1" ht="14.25" customHeight="1">
      <c r="A912" s="74"/>
    </row>
    <row r="913" spans="1:1" ht="14.25" customHeight="1">
      <c r="A913" s="74"/>
    </row>
    <row r="914" spans="1:1" ht="14.25" customHeight="1">
      <c r="A914" s="74"/>
    </row>
    <row r="915" spans="1:1" ht="14.25" customHeight="1">
      <c r="A915" s="74"/>
    </row>
    <row r="916" spans="1:1" ht="14.25" customHeight="1">
      <c r="A916" s="74"/>
    </row>
    <row r="917" spans="1:1" ht="14.25" customHeight="1">
      <c r="A917" s="74"/>
    </row>
    <row r="918" spans="1:1" ht="14.25" customHeight="1">
      <c r="A918" s="74"/>
    </row>
    <row r="919" spans="1:1" ht="14.25" customHeight="1">
      <c r="A919" s="74"/>
    </row>
    <row r="920" spans="1:1" ht="14.25" customHeight="1">
      <c r="A920" s="74"/>
    </row>
    <row r="921" spans="1:1" ht="14.25" customHeight="1">
      <c r="A921" s="74"/>
    </row>
    <row r="922" spans="1:1" ht="14.25" customHeight="1">
      <c r="A922" s="74"/>
    </row>
    <row r="923" spans="1:1" ht="14.25" customHeight="1">
      <c r="A923" s="74"/>
    </row>
    <row r="924" spans="1:1" ht="14.25" customHeight="1">
      <c r="A924" s="74"/>
    </row>
    <row r="925" spans="1:1" ht="14.25" customHeight="1">
      <c r="A925" s="74"/>
    </row>
    <row r="926" spans="1:1" ht="14.25" customHeight="1">
      <c r="A926" s="74"/>
    </row>
    <row r="927" spans="1:1" ht="14.25" customHeight="1">
      <c r="A927" s="74"/>
    </row>
    <row r="928" spans="1:1" ht="14.25" customHeight="1">
      <c r="A928" s="74"/>
    </row>
    <row r="929" spans="1:1" ht="14.25" customHeight="1">
      <c r="A929" s="74"/>
    </row>
    <row r="930" spans="1:1" ht="14.25" customHeight="1">
      <c r="A930" s="74"/>
    </row>
    <row r="931" spans="1:1" ht="14.25" customHeight="1">
      <c r="A931" s="74"/>
    </row>
    <row r="932" spans="1:1" ht="14.25" customHeight="1">
      <c r="A932" s="74"/>
    </row>
    <row r="933" spans="1:1" ht="14.25" customHeight="1">
      <c r="A933" s="74"/>
    </row>
    <row r="934" spans="1:1" ht="14.25" customHeight="1">
      <c r="A934" s="74"/>
    </row>
    <row r="935" spans="1:1" ht="14.25" customHeight="1">
      <c r="A935" s="74"/>
    </row>
    <row r="936" spans="1:1" ht="14.25" customHeight="1">
      <c r="A936" s="74"/>
    </row>
    <row r="937" spans="1:1" ht="14.25" customHeight="1">
      <c r="A937" s="74"/>
    </row>
    <row r="938" spans="1:1" ht="14.25" customHeight="1">
      <c r="A938" s="74"/>
    </row>
    <row r="939" spans="1:1" ht="14.25" customHeight="1">
      <c r="A939" s="74"/>
    </row>
    <row r="940" spans="1:1" ht="14.25" customHeight="1">
      <c r="A940" s="74"/>
    </row>
    <row r="941" spans="1:1" ht="14.25" customHeight="1">
      <c r="A941" s="74"/>
    </row>
    <row r="942" spans="1:1" ht="14.25" customHeight="1">
      <c r="A942" s="74"/>
    </row>
    <row r="943" spans="1:1" ht="14.25" customHeight="1">
      <c r="A943" s="74"/>
    </row>
    <row r="944" spans="1:1" ht="14.25" customHeight="1">
      <c r="A944" s="74"/>
    </row>
    <row r="945" spans="1:1" ht="14.25" customHeight="1">
      <c r="A945" s="74"/>
    </row>
    <row r="946" spans="1:1" ht="14.25" customHeight="1">
      <c r="A946" s="74"/>
    </row>
    <row r="947" spans="1:1" ht="14.25" customHeight="1">
      <c r="A947" s="74"/>
    </row>
    <row r="948" spans="1:1" ht="14.25" customHeight="1">
      <c r="A948" s="74"/>
    </row>
    <row r="949" spans="1:1" ht="14.25" customHeight="1">
      <c r="A949" s="74"/>
    </row>
    <row r="950" spans="1:1" ht="14.25" customHeight="1">
      <c r="A950" s="74"/>
    </row>
    <row r="951" spans="1:1" ht="14.25" customHeight="1">
      <c r="A951" s="74"/>
    </row>
    <row r="952" spans="1:1" ht="14.25" customHeight="1">
      <c r="A952" s="74"/>
    </row>
    <row r="953" spans="1:1" ht="14.25" customHeight="1">
      <c r="A953" s="74"/>
    </row>
    <row r="954" spans="1:1" ht="14.25" customHeight="1">
      <c r="A954" s="74"/>
    </row>
    <row r="955" spans="1:1" ht="14.25" customHeight="1">
      <c r="A955" s="74"/>
    </row>
    <row r="956" spans="1:1" ht="14.25" customHeight="1">
      <c r="A956" s="74"/>
    </row>
    <row r="957" spans="1:1" ht="14.25" customHeight="1">
      <c r="A957" s="74"/>
    </row>
    <row r="958" spans="1:1" ht="14.25" customHeight="1">
      <c r="A958" s="74"/>
    </row>
    <row r="959" spans="1:1" ht="14.25" customHeight="1">
      <c r="A959" s="74"/>
    </row>
    <row r="960" spans="1:1" ht="14.25" customHeight="1">
      <c r="A960" s="74"/>
    </row>
    <row r="961" spans="1:1" ht="14.25" customHeight="1">
      <c r="A961" s="74"/>
    </row>
    <row r="962" spans="1:1" ht="14.25" customHeight="1">
      <c r="A962" s="74"/>
    </row>
    <row r="963" spans="1:1" ht="14.25" customHeight="1">
      <c r="A963" s="74"/>
    </row>
    <row r="964" spans="1:1" ht="14.25" customHeight="1">
      <c r="A964" s="74"/>
    </row>
    <row r="965" spans="1:1" ht="14.25" customHeight="1">
      <c r="A965" s="74"/>
    </row>
    <row r="966" spans="1:1" ht="14.25" customHeight="1">
      <c r="A966" s="74"/>
    </row>
    <row r="967" spans="1:1" ht="14.25" customHeight="1">
      <c r="A967" s="74"/>
    </row>
    <row r="968" spans="1:1" ht="14.25" customHeight="1">
      <c r="A968" s="74"/>
    </row>
    <row r="969" spans="1:1" ht="14.25" customHeight="1">
      <c r="A969" s="74"/>
    </row>
    <row r="970" spans="1:1" ht="14.25" customHeight="1">
      <c r="A970" s="74"/>
    </row>
    <row r="971" spans="1:1" ht="14.25" customHeight="1">
      <c r="A971" s="74"/>
    </row>
    <row r="972" spans="1:1" ht="14.25" customHeight="1">
      <c r="A972" s="74"/>
    </row>
    <row r="973" spans="1:1" ht="14.25" customHeight="1">
      <c r="A973" s="74"/>
    </row>
    <row r="974" spans="1:1" ht="14.25" customHeight="1">
      <c r="A974" s="74"/>
    </row>
    <row r="975" spans="1:1" ht="14.25" customHeight="1">
      <c r="A975" s="74"/>
    </row>
    <row r="976" spans="1:1" ht="14.25" customHeight="1">
      <c r="A976" s="74"/>
    </row>
    <row r="977" spans="1:1" ht="14.25" customHeight="1">
      <c r="A977" s="74"/>
    </row>
    <row r="978" spans="1:1" ht="14.25" customHeight="1">
      <c r="A978" s="74"/>
    </row>
    <row r="979" spans="1:1" ht="14.25" customHeight="1">
      <c r="A979" s="74"/>
    </row>
    <row r="980" spans="1:1" ht="14.25" customHeight="1">
      <c r="A980" s="74"/>
    </row>
    <row r="981" spans="1:1" ht="14.25" customHeight="1">
      <c r="A981" s="74"/>
    </row>
    <row r="982" spans="1:1" ht="14.25" customHeight="1">
      <c r="A982" s="74"/>
    </row>
    <row r="983" spans="1:1" ht="14.25" customHeight="1">
      <c r="A983" s="74"/>
    </row>
    <row r="984" spans="1:1" ht="14.25" customHeight="1">
      <c r="A984" s="74"/>
    </row>
    <row r="985" spans="1:1" ht="14.25" customHeight="1">
      <c r="A985" s="74"/>
    </row>
    <row r="986" spans="1:1" ht="14.25" customHeight="1">
      <c r="A986" s="74"/>
    </row>
    <row r="987" spans="1:1" ht="14.25" customHeight="1">
      <c r="A987" s="74"/>
    </row>
    <row r="988" spans="1:1" ht="14.25" customHeight="1">
      <c r="A988" s="74"/>
    </row>
    <row r="989" spans="1:1" ht="14.25" customHeight="1">
      <c r="A989" s="74"/>
    </row>
    <row r="990" spans="1:1" ht="14.25" customHeight="1">
      <c r="A990" s="74"/>
    </row>
    <row r="991" spans="1:1" ht="14.25" customHeight="1">
      <c r="A991" s="74"/>
    </row>
    <row r="992" spans="1:1" ht="14.25" customHeight="1">
      <c r="A992" s="74"/>
    </row>
    <row r="993" spans="1:1" ht="14.25" customHeight="1">
      <c r="A993" s="74"/>
    </row>
    <row r="994" spans="1:1" ht="14.25" customHeight="1">
      <c r="A994" s="74"/>
    </row>
    <row r="995" spans="1:1" ht="14.25" customHeight="1">
      <c r="A995" s="74"/>
    </row>
    <row r="996" spans="1:1" ht="14.25" customHeight="1">
      <c r="A996" s="74"/>
    </row>
    <row r="997" spans="1:1" ht="14.25" customHeight="1">
      <c r="A997" s="74"/>
    </row>
    <row r="998" spans="1:1" ht="14.25" customHeight="1">
      <c r="A998" s="74"/>
    </row>
    <row r="999" spans="1:1" ht="14.25" customHeight="1">
      <c r="A999" s="74"/>
    </row>
  </sheetData>
  <autoFilter ref="A1:Z999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4"/>
  <sheetViews>
    <sheetView workbookViewId="0"/>
  </sheetViews>
  <sheetFormatPr baseColWidth="10" defaultColWidth="12.6640625" defaultRowHeight="15" customHeight="1"/>
  <cols>
    <col min="1" max="1" width="4.6640625" customWidth="1"/>
    <col min="6" max="6" width="34" customWidth="1"/>
  </cols>
  <sheetData>
    <row r="1" spans="1:6">
      <c r="A1" s="75" t="s">
        <v>465</v>
      </c>
      <c r="B1" s="75" t="s">
        <v>466</v>
      </c>
      <c r="E1" s="57" t="s">
        <v>467</v>
      </c>
    </row>
    <row r="2" spans="1:6">
      <c r="A2" s="76">
        <v>1</v>
      </c>
      <c r="B2" s="20" t="s">
        <v>29</v>
      </c>
      <c r="E2" s="57" t="s">
        <v>468</v>
      </c>
      <c r="F2" s="77" t="s">
        <v>469</v>
      </c>
    </row>
    <row r="3" spans="1:6">
      <c r="A3" s="76">
        <v>2</v>
      </c>
      <c r="B3" s="20" t="s">
        <v>33</v>
      </c>
    </row>
    <row r="4" spans="1:6">
      <c r="A4" s="76">
        <v>3</v>
      </c>
      <c r="B4" s="20" t="s">
        <v>35</v>
      </c>
    </row>
    <row r="5" spans="1:6">
      <c r="A5" s="76">
        <v>4</v>
      </c>
      <c r="B5" s="20" t="s">
        <v>36</v>
      </c>
    </row>
    <row r="6" spans="1:6">
      <c r="A6" s="76">
        <v>5</v>
      </c>
      <c r="B6" s="20" t="s">
        <v>38</v>
      </c>
    </row>
    <row r="7" spans="1:6">
      <c r="A7" s="76">
        <v>6</v>
      </c>
      <c r="B7" s="20" t="s">
        <v>39</v>
      </c>
    </row>
    <row r="8" spans="1:6">
      <c r="A8" s="76">
        <v>7</v>
      </c>
      <c r="B8" s="20" t="s">
        <v>40</v>
      </c>
    </row>
    <row r="9" spans="1:6">
      <c r="A9" s="76">
        <v>8</v>
      </c>
      <c r="B9" s="20" t="s">
        <v>41</v>
      </c>
    </row>
    <row r="10" spans="1:6">
      <c r="A10" s="76">
        <v>9</v>
      </c>
      <c r="B10" s="20" t="s">
        <v>42</v>
      </c>
    </row>
    <row r="11" spans="1:6">
      <c r="A11" s="76">
        <v>10</v>
      </c>
      <c r="B11" s="20" t="s">
        <v>43</v>
      </c>
    </row>
    <row r="12" spans="1:6">
      <c r="A12" s="76">
        <v>11</v>
      </c>
      <c r="B12" s="20" t="s">
        <v>44</v>
      </c>
    </row>
    <row r="13" spans="1:6">
      <c r="A13" s="76">
        <v>12</v>
      </c>
      <c r="B13" s="20" t="s">
        <v>45</v>
      </c>
    </row>
    <row r="14" spans="1:6">
      <c r="A14" s="76">
        <v>13</v>
      </c>
      <c r="B14" s="20" t="s">
        <v>46</v>
      </c>
    </row>
    <row r="15" spans="1:6">
      <c r="A15" s="76">
        <v>14</v>
      </c>
      <c r="B15" s="20" t="s">
        <v>47</v>
      </c>
    </row>
    <row r="16" spans="1:6">
      <c r="A16" s="76">
        <v>15</v>
      </c>
      <c r="B16" s="20" t="s">
        <v>48</v>
      </c>
    </row>
    <row r="17" spans="1:2">
      <c r="A17" s="76">
        <v>16</v>
      </c>
      <c r="B17" s="20" t="s">
        <v>49</v>
      </c>
    </row>
    <row r="18" spans="1:2">
      <c r="A18" s="76">
        <v>17</v>
      </c>
      <c r="B18" s="20" t="s">
        <v>50</v>
      </c>
    </row>
    <row r="19" spans="1:2">
      <c r="A19" s="76">
        <v>18</v>
      </c>
      <c r="B19" s="20" t="s">
        <v>51</v>
      </c>
    </row>
    <row r="20" spans="1:2">
      <c r="A20" s="76">
        <v>19</v>
      </c>
      <c r="B20" s="20" t="s">
        <v>52</v>
      </c>
    </row>
    <row r="21" spans="1:2">
      <c r="A21" s="76">
        <v>20</v>
      </c>
      <c r="B21" s="20" t="s">
        <v>53</v>
      </c>
    </row>
    <row r="22" spans="1:2">
      <c r="A22" s="76">
        <v>21</v>
      </c>
      <c r="B22" s="20" t="s">
        <v>54</v>
      </c>
    </row>
    <row r="23" spans="1:2">
      <c r="A23" s="76">
        <v>22</v>
      </c>
      <c r="B23" s="20" t="s">
        <v>55</v>
      </c>
    </row>
    <row r="24" spans="1:2">
      <c r="A24" s="76">
        <v>23</v>
      </c>
      <c r="B24" s="20" t="s">
        <v>56</v>
      </c>
    </row>
    <row r="25" spans="1:2">
      <c r="A25" s="76">
        <v>24</v>
      </c>
      <c r="B25" s="20" t="s">
        <v>57</v>
      </c>
    </row>
    <row r="26" spans="1:2">
      <c r="A26" s="76">
        <v>25</v>
      </c>
      <c r="B26" s="20" t="s">
        <v>59</v>
      </c>
    </row>
    <row r="27" spans="1:2">
      <c r="A27" s="76">
        <v>26</v>
      </c>
      <c r="B27" s="20" t="s">
        <v>60</v>
      </c>
    </row>
    <row r="28" spans="1:2">
      <c r="A28" s="76">
        <v>27</v>
      </c>
      <c r="B28" s="20" t="s">
        <v>61</v>
      </c>
    </row>
    <row r="29" spans="1:2">
      <c r="A29" s="76">
        <v>28</v>
      </c>
      <c r="B29" s="20" t="s">
        <v>62</v>
      </c>
    </row>
    <row r="30" spans="1:2">
      <c r="A30" s="76">
        <v>29</v>
      </c>
      <c r="B30" s="20" t="s">
        <v>63</v>
      </c>
    </row>
    <row r="31" spans="1:2">
      <c r="A31" s="76">
        <v>30</v>
      </c>
      <c r="B31" s="20" t="s">
        <v>470</v>
      </c>
    </row>
    <row r="32" spans="1:2">
      <c r="A32" s="76">
        <v>31</v>
      </c>
      <c r="B32" s="20" t="s">
        <v>68</v>
      </c>
    </row>
    <row r="33" spans="1:2">
      <c r="A33" s="76">
        <v>32</v>
      </c>
      <c r="B33" s="20" t="s">
        <v>70</v>
      </c>
    </row>
    <row r="34" spans="1:2">
      <c r="A34" s="76">
        <v>33</v>
      </c>
      <c r="B34" s="20" t="s">
        <v>71</v>
      </c>
    </row>
    <row r="35" spans="1:2">
      <c r="A35" s="76">
        <v>34</v>
      </c>
      <c r="B35" s="20" t="s">
        <v>72</v>
      </c>
    </row>
    <row r="36" spans="1:2">
      <c r="A36" s="76">
        <v>35</v>
      </c>
      <c r="B36" s="20" t="s">
        <v>73</v>
      </c>
    </row>
    <row r="37" spans="1:2">
      <c r="A37" s="76">
        <v>36</v>
      </c>
      <c r="B37" s="20" t="s">
        <v>75</v>
      </c>
    </row>
    <row r="38" spans="1:2">
      <c r="A38" s="76">
        <v>37</v>
      </c>
      <c r="B38" s="20" t="s">
        <v>76</v>
      </c>
    </row>
    <row r="39" spans="1:2">
      <c r="A39" s="76">
        <v>38</v>
      </c>
      <c r="B39" s="20" t="s">
        <v>77</v>
      </c>
    </row>
    <row r="40" spans="1:2">
      <c r="A40" s="76">
        <v>39</v>
      </c>
      <c r="B40" s="20" t="s">
        <v>78</v>
      </c>
    </row>
    <row r="41" spans="1:2">
      <c r="A41" s="76">
        <v>40</v>
      </c>
      <c r="B41" s="20" t="s">
        <v>79</v>
      </c>
    </row>
    <row r="42" spans="1:2">
      <c r="A42" s="76">
        <v>41</v>
      </c>
      <c r="B42" s="20" t="s">
        <v>81</v>
      </c>
    </row>
    <row r="43" spans="1:2">
      <c r="A43" s="76">
        <v>42</v>
      </c>
      <c r="B43" s="20" t="s">
        <v>82</v>
      </c>
    </row>
    <row r="44" spans="1:2">
      <c r="A44" s="76">
        <v>43</v>
      </c>
      <c r="B44" s="20" t="s">
        <v>83</v>
      </c>
    </row>
    <row r="45" spans="1:2">
      <c r="A45" s="76">
        <v>44</v>
      </c>
      <c r="B45" s="20" t="s">
        <v>84</v>
      </c>
    </row>
    <row r="46" spans="1:2">
      <c r="A46" s="76">
        <v>45</v>
      </c>
      <c r="B46" s="20" t="s">
        <v>85</v>
      </c>
    </row>
    <row r="47" spans="1:2">
      <c r="A47" s="76">
        <v>46</v>
      </c>
      <c r="B47" s="20" t="s">
        <v>86</v>
      </c>
    </row>
    <row r="48" spans="1:2">
      <c r="A48" s="76">
        <v>47</v>
      </c>
      <c r="B48" s="20" t="s">
        <v>87</v>
      </c>
    </row>
    <row r="49" spans="1:2">
      <c r="A49" s="76">
        <v>48</v>
      </c>
      <c r="B49" s="20" t="s">
        <v>88</v>
      </c>
    </row>
    <row r="50" spans="1:2">
      <c r="A50" s="76">
        <v>49</v>
      </c>
      <c r="B50" s="20" t="s">
        <v>89</v>
      </c>
    </row>
    <row r="51" spans="1:2">
      <c r="A51" s="76">
        <v>50</v>
      </c>
      <c r="B51" s="20" t="s">
        <v>90</v>
      </c>
    </row>
    <row r="52" spans="1:2">
      <c r="A52" s="76">
        <v>51</v>
      </c>
      <c r="B52" s="20" t="s">
        <v>91</v>
      </c>
    </row>
    <row r="53" spans="1:2">
      <c r="A53" s="76">
        <v>52</v>
      </c>
      <c r="B53" s="20" t="s">
        <v>92</v>
      </c>
    </row>
    <row r="54" spans="1:2">
      <c r="A54" s="76">
        <v>53</v>
      </c>
      <c r="B54" s="20" t="s">
        <v>93</v>
      </c>
    </row>
    <row r="55" spans="1:2">
      <c r="A55" s="76">
        <v>54</v>
      </c>
      <c r="B55" s="20" t="s">
        <v>95</v>
      </c>
    </row>
    <row r="56" spans="1:2">
      <c r="A56" s="76">
        <v>55</v>
      </c>
      <c r="B56" s="20" t="s">
        <v>96</v>
      </c>
    </row>
    <row r="57" spans="1:2">
      <c r="A57" s="76">
        <v>56</v>
      </c>
      <c r="B57" s="20" t="s">
        <v>97</v>
      </c>
    </row>
    <row r="58" spans="1:2">
      <c r="A58" s="76">
        <v>57</v>
      </c>
      <c r="B58" s="20" t="s">
        <v>98</v>
      </c>
    </row>
    <row r="59" spans="1:2">
      <c r="A59" s="76">
        <v>58</v>
      </c>
      <c r="B59" s="20" t="s">
        <v>99</v>
      </c>
    </row>
    <row r="60" spans="1:2">
      <c r="A60" s="76">
        <v>59</v>
      </c>
      <c r="B60" s="20" t="s">
        <v>101</v>
      </c>
    </row>
    <row r="61" spans="1:2">
      <c r="A61" s="76">
        <v>60</v>
      </c>
      <c r="B61" s="20" t="s">
        <v>102</v>
      </c>
    </row>
    <row r="62" spans="1:2">
      <c r="A62" s="76">
        <v>61</v>
      </c>
      <c r="B62" s="20" t="s">
        <v>103</v>
      </c>
    </row>
    <row r="63" spans="1:2">
      <c r="A63" s="76">
        <v>62</v>
      </c>
      <c r="B63" s="20" t="s">
        <v>104</v>
      </c>
    </row>
    <row r="64" spans="1:2">
      <c r="A64" s="76">
        <v>63</v>
      </c>
      <c r="B64" s="20" t="s">
        <v>106</v>
      </c>
    </row>
    <row r="65" spans="1:2">
      <c r="A65" s="76">
        <v>64</v>
      </c>
      <c r="B65" s="20" t="s">
        <v>107</v>
      </c>
    </row>
    <row r="66" spans="1:2">
      <c r="A66" s="76">
        <v>65</v>
      </c>
      <c r="B66" s="20" t="s">
        <v>108</v>
      </c>
    </row>
    <row r="67" spans="1:2">
      <c r="A67" s="76">
        <v>66</v>
      </c>
      <c r="B67" s="20" t="s">
        <v>109</v>
      </c>
    </row>
    <row r="68" spans="1:2">
      <c r="A68" s="76">
        <v>67</v>
      </c>
      <c r="B68" s="20" t="s">
        <v>471</v>
      </c>
    </row>
    <row r="69" spans="1:2">
      <c r="A69" s="76">
        <v>68</v>
      </c>
      <c r="B69" s="20" t="s">
        <v>112</v>
      </c>
    </row>
    <row r="70" spans="1:2">
      <c r="A70" s="76">
        <v>69</v>
      </c>
      <c r="B70" s="20" t="s">
        <v>113</v>
      </c>
    </row>
    <row r="71" spans="1:2">
      <c r="A71" s="76">
        <v>70</v>
      </c>
      <c r="B71" s="20" t="s">
        <v>114</v>
      </c>
    </row>
    <row r="72" spans="1:2">
      <c r="A72" s="76">
        <v>71</v>
      </c>
      <c r="B72" s="20" t="s">
        <v>115</v>
      </c>
    </row>
    <row r="73" spans="1:2">
      <c r="A73" s="76">
        <v>72</v>
      </c>
      <c r="B73" s="20" t="s">
        <v>116</v>
      </c>
    </row>
    <row r="74" spans="1:2">
      <c r="A74" s="76">
        <v>73</v>
      </c>
      <c r="B74" s="20" t="s">
        <v>117</v>
      </c>
    </row>
    <row r="75" spans="1:2">
      <c r="A75" s="76">
        <v>74</v>
      </c>
      <c r="B75" s="20" t="s">
        <v>119</v>
      </c>
    </row>
    <row r="76" spans="1:2">
      <c r="A76" s="76">
        <v>75</v>
      </c>
      <c r="B76" s="20" t="s">
        <v>120</v>
      </c>
    </row>
    <row r="77" spans="1:2">
      <c r="A77" s="76">
        <v>76</v>
      </c>
      <c r="B77" s="20" t="s">
        <v>121</v>
      </c>
    </row>
    <row r="78" spans="1:2">
      <c r="A78" s="76">
        <v>77</v>
      </c>
      <c r="B78" s="20" t="s">
        <v>123</v>
      </c>
    </row>
    <row r="79" spans="1:2">
      <c r="A79" s="76">
        <v>78</v>
      </c>
      <c r="B79" s="20" t="s">
        <v>124</v>
      </c>
    </row>
    <row r="80" spans="1:2">
      <c r="A80" s="76">
        <v>79</v>
      </c>
      <c r="B80" s="20" t="s">
        <v>125</v>
      </c>
    </row>
    <row r="81" spans="1:2">
      <c r="A81" s="76">
        <v>80</v>
      </c>
      <c r="B81" s="20" t="s">
        <v>126</v>
      </c>
    </row>
    <row r="82" spans="1:2">
      <c r="A82" s="76">
        <v>81</v>
      </c>
      <c r="B82" s="20" t="s">
        <v>127</v>
      </c>
    </row>
    <row r="83" spans="1:2">
      <c r="A83" s="76">
        <v>82</v>
      </c>
      <c r="B83" s="20" t="s">
        <v>129</v>
      </c>
    </row>
    <row r="84" spans="1:2">
      <c r="A84" s="76">
        <v>83</v>
      </c>
      <c r="B84" s="20" t="s">
        <v>130</v>
      </c>
    </row>
    <row r="85" spans="1:2">
      <c r="A85" s="76">
        <v>84</v>
      </c>
      <c r="B85" s="20" t="s">
        <v>131</v>
      </c>
    </row>
    <row r="86" spans="1:2">
      <c r="A86" s="76">
        <v>85</v>
      </c>
      <c r="B86" s="20" t="s">
        <v>133</v>
      </c>
    </row>
    <row r="87" spans="1:2">
      <c r="A87" s="76">
        <v>86</v>
      </c>
      <c r="B87" s="20" t="s">
        <v>134</v>
      </c>
    </row>
    <row r="88" spans="1:2">
      <c r="A88" s="76">
        <v>87</v>
      </c>
      <c r="B88" s="20" t="s">
        <v>135</v>
      </c>
    </row>
    <row r="89" spans="1:2">
      <c r="A89" s="76">
        <v>88</v>
      </c>
      <c r="B89" s="20" t="s">
        <v>136</v>
      </c>
    </row>
    <row r="90" spans="1:2">
      <c r="A90" s="76">
        <v>89</v>
      </c>
      <c r="B90" s="20" t="s">
        <v>137</v>
      </c>
    </row>
    <row r="91" spans="1:2">
      <c r="A91" s="76">
        <v>90</v>
      </c>
      <c r="B91" s="20" t="s">
        <v>138</v>
      </c>
    </row>
    <row r="92" spans="1:2">
      <c r="A92" s="76">
        <v>91</v>
      </c>
      <c r="B92" s="20" t="s">
        <v>139</v>
      </c>
    </row>
    <row r="93" spans="1:2">
      <c r="A93" s="76">
        <v>92</v>
      </c>
      <c r="B93" s="20" t="s">
        <v>140</v>
      </c>
    </row>
    <row r="94" spans="1:2">
      <c r="A94" s="76">
        <v>93</v>
      </c>
      <c r="B94" s="20" t="s">
        <v>141</v>
      </c>
    </row>
    <row r="95" spans="1:2">
      <c r="A95" s="76">
        <v>94</v>
      </c>
      <c r="B95" s="20" t="s">
        <v>142</v>
      </c>
    </row>
    <row r="96" spans="1:2">
      <c r="A96" s="76">
        <v>95</v>
      </c>
      <c r="B96" s="20" t="s">
        <v>143</v>
      </c>
    </row>
    <row r="97" spans="1:2">
      <c r="A97" s="76">
        <v>96</v>
      </c>
      <c r="B97" s="20" t="s">
        <v>144</v>
      </c>
    </row>
    <row r="98" spans="1:2">
      <c r="A98" s="76">
        <v>97</v>
      </c>
      <c r="B98" s="20" t="s">
        <v>145</v>
      </c>
    </row>
    <row r="99" spans="1:2">
      <c r="A99" s="76">
        <v>98</v>
      </c>
      <c r="B99" s="20" t="s">
        <v>146</v>
      </c>
    </row>
    <row r="100" spans="1:2">
      <c r="A100" s="76">
        <v>99</v>
      </c>
      <c r="B100" s="20" t="s">
        <v>147</v>
      </c>
    </row>
    <row r="101" spans="1:2">
      <c r="A101" s="76">
        <v>100</v>
      </c>
      <c r="B101" s="20" t="s">
        <v>148</v>
      </c>
    </row>
    <row r="102" spans="1:2">
      <c r="A102" s="76">
        <v>101</v>
      </c>
      <c r="B102" s="20" t="s">
        <v>149</v>
      </c>
    </row>
    <row r="103" spans="1:2">
      <c r="A103" s="76">
        <v>102</v>
      </c>
      <c r="B103" s="20" t="s">
        <v>150</v>
      </c>
    </row>
    <row r="104" spans="1:2">
      <c r="A104" s="76">
        <v>103</v>
      </c>
      <c r="B104" s="20" t="s">
        <v>151</v>
      </c>
    </row>
    <row r="105" spans="1:2">
      <c r="A105" s="76">
        <v>104</v>
      </c>
      <c r="B105" s="20" t="s">
        <v>152</v>
      </c>
    </row>
    <row r="106" spans="1:2">
      <c r="A106" s="76">
        <v>105</v>
      </c>
      <c r="B106" s="20" t="s">
        <v>153</v>
      </c>
    </row>
    <row r="107" spans="1:2">
      <c r="A107" s="76">
        <v>106</v>
      </c>
      <c r="B107" s="20" t="s">
        <v>154</v>
      </c>
    </row>
    <row r="108" spans="1:2">
      <c r="A108" s="76">
        <v>107</v>
      </c>
      <c r="B108" s="20" t="s">
        <v>155</v>
      </c>
    </row>
    <row r="109" spans="1:2">
      <c r="A109" s="76">
        <v>108</v>
      </c>
      <c r="B109" s="20" t="s">
        <v>157</v>
      </c>
    </row>
    <row r="110" spans="1:2">
      <c r="A110" s="76">
        <v>109</v>
      </c>
      <c r="B110" s="20" t="s">
        <v>158</v>
      </c>
    </row>
    <row r="111" spans="1:2">
      <c r="A111" s="76">
        <v>110</v>
      </c>
      <c r="B111" s="20" t="s">
        <v>159</v>
      </c>
    </row>
    <row r="112" spans="1:2">
      <c r="A112" s="76">
        <v>111</v>
      </c>
      <c r="B112" s="20" t="s">
        <v>160</v>
      </c>
    </row>
    <row r="113" spans="1:2">
      <c r="A113" s="76">
        <v>112</v>
      </c>
      <c r="B113" s="20" t="s">
        <v>161</v>
      </c>
    </row>
    <row r="114" spans="1:2">
      <c r="A114" s="76">
        <v>113</v>
      </c>
      <c r="B114" s="20" t="s">
        <v>162</v>
      </c>
    </row>
    <row r="115" spans="1:2">
      <c r="A115" s="76">
        <v>114</v>
      </c>
      <c r="B115" s="20" t="s">
        <v>163</v>
      </c>
    </row>
    <row r="116" spans="1:2">
      <c r="A116" s="76">
        <v>115</v>
      </c>
      <c r="B116" s="20" t="s">
        <v>164</v>
      </c>
    </row>
    <row r="117" spans="1:2">
      <c r="A117" s="76">
        <v>116</v>
      </c>
      <c r="B117" s="20" t="s">
        <v>165</v>
      </c>
    </row>
    <row r="118" spans="1:2">
      <c r="A118" s="76">
        <v>117</v>
      </c>
      <c r="B118" s="20" t="s">
        <v>166</v>
      </c>
    </row>
    <row r="119" spans="1:2">
      <c r="A119" s="76">
        <v>118</v>
      </c>
      <c r="B119" s="20" t="s">
        <v>167</v>
      </c>
    </row>
    <row r="120" spans="1:2">
      <c r="A120" s="76">
        <v>119</v>
      </c>
      <c r="B120" s="20" t="s">
        <v>168</v>
      </c>
    </row>
    <row r="121" spans="1:2">
      <c r="A121" s="76">
        <v>120</v>
      </c>
      <c r="B121" s="20" t="s">
        <v>170</v>
      </c>
    </row>
    <row r="122" spans="1:2">
      <c r="A122" s="76">
        <v>121</v>
      </c>
      <c r="B122" s="20" t="s">
        <v>171</v>
      </c>
    </row>
    <row r="123" spans="1:2">
      <c r="A123" s="76">
        <v>122</v>
      </c>
      <c r="B123" s="20" t="s">
        <v>172</v>
      </c>
    </row>
    <row r="124" spans="1:2">
      <c r="A124" s="76">
        <v>123</v>
      </c>
      <c r="B124" s="20" t="s">
        <v>173</v>
      </c>
    </row>
    <row r="125" spans="1:2">
      <c r="A125" s="76">
        <v>124</v>
      </c>
      <c r="B125" s="20" t="s">
        <v>174</v>
      </c>
    </row>
    <row r="126" spans="1:2">
      <c r="A126" s="76">
        <v>125</v>
      </c>
      <c r="B126" s="20" t="s">
        <v>175</v>
      </c>
    </row>
    <row r="127" spans="1:2">
      <c r="A127" s="76">
        <v>126</v>
      </c>
      <c r="B127" s="20" t="s">
        <v>176</v>
      </c>
    </row>
    <row r="128" spans="1:2">
      <c r="A128" s="76">
        <v>127</v>
      </c>
      <c r="B128" s="20" t="s">
        <v>177</v>
      </c>
    </row>
    <row r="129" spans="1:2">
      <c r="A129" s="76">
        <v>128</v>
      </c>
      <c r="B129" s="20" t="s">
        <v>178</v>
      </c>
    </row>
    <row r="130" spans="1:2">
      <c r="A130" s="76">
        <v>129</v>
      </c>
      <c r="B130" s="20" t="s">
        <v>179</v>
      </c>
    </row>
    <row r="131" spans="1:2">
      <c r="A131" s="76">
        <v>130</v>
      </c>
      <c r="B131" s="20" t="s">
        <v>180</v>
      </c>
    </row>
    <row r="132" spans="1:2">
      <c r="A132" s="76">
        <v>131</v>
      </c>
      <c r="B132" s="20" t="s">
        <v>181</v>
      </c>
    </row>
    <row r="133" spans="1:2">
      <c r="A133" s="76">
        <v>132</v>
      </c>
      <c r="B133" s="20" t="s">
        <v>182</v>
      </c>
    </row>
    <row r="134" spans="1:2">
      <c r="A134" s="76">
        <v>133</v>
      </c>
      <c r="B134" s="20" t="s">
        <v>183</v>
      </c>
    </row>
    <row r="135" spans="1:2">
      <c r="A135" s="76">
        <v>134</v>
      </c>
      <c r="B135" s="20" t="s">
        <v>184</v>
      </c>
    </row>
    <row r="136" spans="1:2">
      <c r="A136" s="76">
        <v>135</v>
      </c>
      <c r="B136" s="20" t="s">
        <v>185</v>
      </c>
    </row>
    <row r="137" spans="1:2">
      <c r="A137" s="76">
        <v>136</v>
      </c>
      <c r="B137" s="20" t="s">
        <v>186</v>
      </c>
    </row>
    <row r="138" spans="1:2">
      <c r="A138" s="76">
        <v>137</v>
      </c>
      <c r="B138" s="20" t="s">
        <v>187</v>
      </c>
    </row>
    <row r="139" spans="1:2">
      <c r="A139" s="76">
        <v>138</v>
      </c>
      <c r="B139" s="20" t="s">
        <v>188</v>
      </c>
    </row>
    <row r="140" spans="1:2">
      <c r="A140" s="76">
        <v>139</v>
      </c>
      <c r="B140" s="20" t="s">
        <v>189</v>
      </c>
    </row>
    <row r="141" spans="1:2">
      <c r="A141" s="76">
        <v>140</v>
      </c>
      <c r="B141" s="20" t="s">
        <v>190</v>
      </c>
    </row>
    <row r="142" spans="1:2">
      <c r="A142" s="76">
        <v>141</v>
      </c>
      <c r="B142" s="20" t="s">
        <v>191</v>
      </c>
    </row>
    <row r="143" spans="1:2">
      <c r="A143" s="76">
        <v>142</v>
      </c>
      <c r="B143" s="20" t="s">
        <v>193</v>
      </c>
    </row>
    <row r="144" spans="1:2">
      <c r="A144" s="76">
        <v>143</v>
      </c>
      <c r="B144" s="20" t="s">
        <v>194</v>
      </c>
    </row>
    <row r="145" spans="1:2">
      <c r="A145" s="76">
        <v>144</v>
      </c>
      <c r="B145" s="20" t="s">
        <v>195</v>
      </c>
    </row>
    <row r="146" spans="1:2">
      <c r="A146" s="76">
        <v>145</v>
      </c>
      <c r="B146" s="20" t="s">
        <v>196</v>
      </c>
    </row>
    <row r="147" spans="1:2">
      <c r="A147" s="76">
        <v>146</v>
      </c>
      <c r="B147" s="20" t="s">
        <v>197</v>
      </c>
    </row>
    <row r="148" spans="1:2">
      <c r="A148" s="76">
        <v>147</v>
      </c>
      <c r="B148" s="20" t="s">
        <v>198</v>
      </c>
    </row>
    <row r="149" spans="1:2">
      <c r="A149" s="76">
        <v>148</v>
      </c>
      <c r="B149" s="20" t="s">
        <v>199</v>
      </c>
    </row>
    <row r="150" spans="1:2">
      <c r="A150" s="76">
        <v>149</v>
      </c>
      <c r="B150" s="20" t="s">
        <v>200</v>
      </c>
    </row>
    <row r="151" spans="1:2">
      <c r="A151" s="76">
        <v>150</v>
      </c>
      <c r="B151" s="20" t="s">
        <v>201</v>
      </c>
    </row>
    <row r="152" spans="1:2">
      <c r="A152" s="76">
        <v>151</v>
      </c>
      <c r="B152" s="20" t="s">
        <v>202</v>
      </c>
    </row>
    <row r="153" spans="1:2">
      <c r="A153" s="76">
        <v>152</v>
      </c>
      <c r="B153" s="20" t="s">
        <v>203</v>
      </c>
    </row>
    <row r="154" spans="1:2">
      <c r="A154" s="76">
        <v>153</v>
      </c>
      <c r="B154" s="20" t="s">
        <v>204</v>
      </c>
    </row>
    <row r="155" spans="1:2">
      <c r="A155" s="76">
        <v>154</v>
      </c>
      <c r="B155" s="20" t="s">
        <v>205</v>
      </c>
    </row>
    <row r="156" spans="1:2">
      <c r="A156" s="76">
        <v>155</v>
      </c>
      <c r="B156" s="20" t="s">
        <v>206</v>
      </c>
    </row>
    <row r="157" spans="1:2">
      <c r="A157" s="76">
        <v>156</v>
      </c>
      <c r="B157" s="20" t="s">
        <v>207</v>
      </c>
    </row>
    <row r="158" spans="1:2">
      <c r="A158" s="76">
        <v>157</v>
      </c>
      <c r="B158" s="20" t="s">
        <v>208</v>
      </c>
    </row>
    <row r="159" spans="1:2">
      <c r="A159" s="76">
        <v>158</v>
      </c>
      <c r="B159" s="20" t="s">
        <v>209</v>
      </c>
    </row>
    <row r="160" spans="1:2">
      <c r="A160" s="76">
        <v>159</v>
      </c>
      <c r="B160" s="20" t="s">
        <v>210</v>
      </c>
    </row>
    <row r="161" spans="1:2">
      <c r="A161" s="76">
        <v>160</v>
      </c>
      <c r="B161" s="20" t="s">
        <v>211</v>
      </c>
    </row>
    <row r="162" spans="1:2">
      <c r="A162" s="76">
        <v>161</v>
      </c>
      <c r="B162" s="20" t="s">
        <v>212</v>
      </c>
    </row>
    <row r="163" spans="1:2">
      <c r="A163" s="76">
        <v>162</v>
      </c>
      <c r="B163" s="20" t="s">
        <v>213</v>
      </c>
    </row>
    <row r="164" spans="1:2">
      <c r="A164" s="76">
        <v>163</v>
      </c>
      <c r="B164" s="20" t="s">
        <v>214</v>
      </c>
    </row>
    <row r="165" spans="1:2">
      <c r="A165" s="76">
        <v>164</v>
      </c>
      <c r="B165" s="20" t="s">
        <v>215</v>
      </c>
    </row>
    <row r="166" spans="1:2">
      <c r="A166" s="76">
        <v>165</v>
      </c>
      <c r="B166" s="20" t="s">
        <v>216</v>
      </c>
    </row>
    <row r="167" spans="1:2">
      <c r="A167" s="76">
        <v>166</v>
      </c>
      <c r="B167" s="20" t="s">
        <v>217</v>
      </c>
    </row>
    <row r="168" spans="1:2">
      <c r="A168" s="76">
        <v>167</v>
      </c>
      <c r="B168" s="20" t="s">
        <v>218</v>
      </c>
    </row>
    <row r="169" spans="1:2">
      <c r="A169" s="76">
        <v>168</v>
      </c>
      <c r="B169" s="20" t="s">
        <v>219</v>
      </c>
    </row>
    <row r="170" spans="1:2">
      <c r="A170" s="76">
        <v>169</v>
      </c>
      <c r="B170" s="20" t="s">
        <v>220</v>
      </c>
    </row>
    <row r="171" spans="1:2">
      <c r="A171" s="76">
        <v>170</v>
      </c>
      <c r="B171" s="20" t="s">
        <v>221</v>
      </c>
    </row>
    <row r="172" spans="1:2">
      <c r="A172" s="76">
        <v>171</v>
      </c>
      <c r="B172" s="20" t="s">
        <v>222</v>
      </c>
    </row>
    <row r="173" spans="1:2">
      <c r="A173" s="76">
        <v>172</v>
      </c>
      <c r="B173" s="20" t="s">
        <v>472</v>
      </c>
    </row>
    <row r="174" spans="1:2">
      <c r="A174" s="76">
        <v>173</v>
      </c>
      <c r="B174" s="20" t="s">
        <v>224</v>
      </c>
    </row>
    <row r="175" spans="1:2">
      <c r="A175" s="76">
        <v>174</v>
      </c>
      <c r="B175" s="20" t="s">
        <v>225</v>
      </c>
    </row>
    <row r="176" spans="1:2">
      <c r="A176" s="76">
        <v>175</v>
      </c>
      <c r="B176" s="20" t="s">
        <v>226</v>
      </c>
    </row>
    <row r="177" spans="1:2">
      <c r="A177" s="76">
        <v>176</v>
      </c>
      <c r="B177" s="20" t="s">
        <v>227</v>
      </c>
    </row>
    <row r="178" spans="1:2">
      <c r="A178" s="76">
        <v>177</v>
      </c>
      <c r="B178" s="20" t="s">
        <v>228</v>
      </c>
    </row>
    <row r="179" spans="1:2">
      <c r="A179" s="76">
        <v>178</v>
      </c>
      <c r="B179" s="20" t="s">
        <v>229</v>
      </c>
    </row>
    <row r="180" spans="1:2">
      <c r="A180" s="76">
        <v>179</v>
      </c>
      <c r="B180" s="20" t="s">
        <v>230</v>
      </c>
    </row>
    <row r="181" spans="1:2">
      <c r="A181" s="76">
        <v>180</v>
      </c>
      <c r="B181" s="20" t="s">
        <v>231</v>
      </c>
    </row>
    <row r="182" spans="1:2">
      <c r="A182" s="76">
        <v>181</v>
      </c>
      <c r="B182" s="20" t="s">
        <v>232</v>
      </c>
    </row>
    <row r="183" spans="1:2">
      <c r="A183" s="76">
        <v>182</v>
      </c>
      <c r="B183" s="20" t="s">
        <v>233</v>
      </c>
    </row>
    <row r="184" spans="1:2">
      <c r="A184" s="76">
        <v>183</v>
      </c>
      <c r="B184" s="20" t="s">
        <v>234</v>
      </c>
    </row>
    <row r="185" spans="1:2">
      <c r="A185" s="76">
        <v>184</v>
      </c>
      <c r="B185" s="20" t="s">
        <v>235</v>
      </c>
    </row>
    <row r="186" spans="1:2">
      <c r="A186" s="76">
        <v>185</v>
      </c>
      <c r="B186" s="20" t="s">
        <v>236</v>
      </c>
    </row>
    <row r="187" spans="1:2">
      <c r="A187" s="76">
        <v>186</v>
      </c>
      <c r="B187" s="20" t="s">
        <v>237</v>
      </c>
    </row>
    <row r="188" spans="1:2">
      <c r="A188" s="76">
        <v>187</v>
      </c>
      <c r="B188" s="20" t="s">
        <v>238</v>
      </c>
    </row>
    <row r="189" spans="1:2">
      <c r="A189" s="76">
        <v>188</v>
      </c>
      <c r="B189" s="20" t="s">
        <v>239</v>
      </c>
    </row>
    <row r="190" spans="1:2">
      <c r="A190" s="76">
        <v>189</v>
      </c>
      <c r="B190" s="20" t="s">
        <v>240</v>
      </c>
    </row>
    <row r="191" spans="1:2">
      <c r="A191" s="76">
        <v>190</v>
      </c>
      <c r="B191" s="20" t="s">
        <v>241</v>
      </c>
    </row>
    <row r="192" spans="1:2">
      <c r="A192" s="76">
        <v>191</v>
      </c>
      <c r="B192" s="20" t="s">
        <v>242</v>
      </c>
    </row>
    <row r="193" spans="1:2">
      <c r="A193" s="76">
        <v>192</v>
      </c>
      <c r="B193" s="20" t="s">
        <v>243</v>
      </c>
    </row>
    <row r="194" spans="1:2">
      <c r="A194" s="76">
        <v>193</v>
      </c>
      <c r="B194" s="20" t="s">
        <v>244</v>
      </c>
    </row>
    <row r="195" spans="1:2">
      <c r="A195" s="76">
        <v>194</v>
      </c>
      <c r="B195" s="20" t="s">
        <v>246</v>
      </c>
    </row>
    <row r="196" spans="1:2">
      <c r="A196" s="76">
        <v>195</v>
      </c>
      <c r="B196" s="20" t="s">
        <v>247</v>
      </c>
    </row>
    <row r="197" spans="1:2">
      <c r="A197" s="76">
        <v>196</v>
      </c>
      <c r="B197" s="20" t="s">
        <v>248</v>
      </c>
    </row>
    <row r="198" spans="1:2">
      <c r="A198" s="76">
        <v>197</v>
      </c>
      <c r="B198" s="20" t="s">
        <v>249</v>
      </c>
    </row>
    <row r="199" spans="1:2">
      <c r="A199" s="76">
        <v>198</v>
      </c>
      <c r="B199" s="20" t="s">
        <v>250</v>
      </c>
    </row>
    <row r="200" spans="1:2">
      <c r="A200" s="76">
        <v>199</v>
      </c>
      <c r="B200" s="20" t="s">
        <v>251</v>
      </c>
    </row>
    <row r="201" spans="1:2">
      <c r="A201" s="76">
        <v>200</v>
      </c>
      <c r="B201" s="20" t="s">
        <v>252</v>
      </c>
    </row>
    <row r="202" spans="1:2">
      <c r="A202" s="76">
        <v>201</v>
      </c>
      <c r="B202" s="20" t="s">
        <v>253</v>
      </c>
    </row>
    <row r="203" spans="1:2">
      <c r="A203" s="76">
        <v>202</v>
      </c>
      <c r="B203" s="20" t="s">
        <v>254</v>
      </c>
    </row>
    <row r="204" spans="1:2">
      <c r="A204" s="76">
        <v>203</v>
      </c>
      <c r="B204" s="20" t="s">
        <v>255</v>
      </c>
    </row>
    <row r="205" spans="1:2">
      <c r="A205" s="76">
        <v>204</v>
      </c>
      <c r="B205" s="20" t="s">
        <v>256</v>
      </c>
    </row>
    <row r="206" spans="1:2">
      <c r="A206" s="76">
        <v>205</v>
      </c>
      <c r="B206" s="20" t="s">
        <v>257</v>
      </c>
    </row>
    <row r="207" spans="1:2">
      <c r="A207" s="76">
        <v>206</v>
      </c>
      <c r="B207" s="20" t="s">
        <v>258</v>
      </c>
    </row>
    <row r="208" spans="1:2">
      <c r="A208" s="76">
        <v>207</v>
      </c>
      <c r="B208" s="20" t="s">
        <v>259</v>
      </c>
    </row>
    <row r="209" spans="1:2">
      <c r="A209" s="76">
        <v>208</v>
      </c>
      <c r="B209" s="20" t="s">
        <v>260</v>
      </c>
    </row>
    <row r="210" spans="1:2">
      <c r="A210" s="76">
        <v>209</v>
      </c>
      <c r="B210" s="20" t="s">
        <v>261</v>
      </c>
    </row>
    <row r="211" spans="1:2">
      <c r="A211" s="76">
        <v>210</v>
      </c>
      <c r="B211" s="20" t="s">
        <v>262</v>
      </c>
    </row>
    <row r="212" spans="1:2">
      <c r="A212" s="76">
        <v>211</v>
      </c>
      <c r="B212" s="20" t="s">
        <v>263</v>
      </c>
    </row>
    <row r="213" spans="1:2">
      <c r="A213" s="76">
        <v>212</v>
      </c>
      <c r="B213" s="20" t="s">
        <v>264</v>
      </c>
    </row>
    <row r="214" spans="1:2">
      <c r="A214" s="76">
        <v>213</v>
      </c>
      <c r="B214" s="20" t="s">
        <v>265</v>
      </c>
    </row>
    <row r="215" spans="1:2">
      <c r="A215" s="76">
        <v>214</v>
      </c>
      <c r="B215" s="20" t="s">
        <v>266</v>
      </c>
    </row>
    <row r="216" spans="1:2">
      <c r="A216" s="76">
        <v>215</v>
      </c>
      <c r="B216" s="20" t="s">
        <v>267</v>
      </c>
    </row>
    <row r="217" spans="1:2">
      <c r="A217" s="76">
        <v>216</v>
      </c>
      <c r="B217" s="20" t="s">
        <v>268</v>
      </c>
    </row>
    <row r="218" spans="1:2">
      <c r="A218" s="76">
        <v>217</v>
      </c>
      <c r="B218" s="20" t="s">
        <v>269</v>
      </c>
    </row>
    <row r="219" spans="1:2">
      <c r="A219" s="76">
        <v>218</v>
      </c>
      <c r="B219" s="20" t="s">
        <v>270</v>
      </c>
    </row>
    <row r="220" spans="1:2">
      <c r="A220" s="76">
        <v>219</v>
      </c>
      <c r="B220" s="20" t="s">
        <v>271</v>
      </c>
    </row>
    <row r="221" spans="1:2">
      <c r="A221" s="76">
        <v>220</v>
      </c>
      <c r="B221" s="20" t="s">
        <v>272</v>
      </c>
    </row>
    <row r="222" spans="1:2">
      <c r="A222" s="76">
        <v>221</v>
      </c>
      <c r="B222" s="20" t="s">
        <v>273</v>
      </c>
    </row>
    <row r="223" spans="1:2">
      <c r="A223" s="76">
        <v>222</v>
      </c>
      <c r="B223" s="20" t="s">
        <v>274</v>
      </c>
    </row>
    <row r="224" spans="1:2">
      <c r="A224" s="76">
        <v>223</v>
      </c>
      <c r="B224" s="20" t="s">
        <v>276</v>
      </c>
    </row>
    <row r="225" spans="1:2">
      <c r="A225" s="76">
        <v>224</v>
      </c>
      <c r="B225" s="20" t="s">
        <v>277</v>
      </c>
    </row>
    <row r="226" spans="1:2">
      <c r="A226" s="76">
        <v>225</v>
      </c>
      <c r="B226" s="20" t="s">
        <v>278</v>
      </c>
    </row>
    <row r="227" spans="1:2">
      <c r="A227" s="76">
        <v>226</v>
      </c>
      <c r="B227" s="20" t="s">
        <v>279</v>
      </c>
    </row>
    <row r="228" spans="1:2">
      <c r="A228" s="76">
        <v>227</v>
      </c>
      <c r="B228" s="20" t="s">
        <v>280</v>
      </c>
    </row>
    <row r="229" spans="1:2">
      <c r="A229" s="76">
        <v>228</v>
      </c>
      <c r="B229" s="20" t="s">
        <v>281</v>
      </c>
    </row>
    <row r="230" spans="1:2">
      <c r="A230" s="76">
        <v>229</v>
      </c>
      <c r="B230" s="20" t="s">
        <v>282</v>
      </c>
    </row>
    <row r="231" spans="1:2">
      <c r="A231" s="76">
        <v>230</v>
      </c>
      <c r="B231" s="20" t="s">
        <v>283</v>
      </c>
    </row>
    <row r="232" spans="1:2">
      <c r="A232" s="76">
        <v>231</v>
      </c>
      <c r="B232" s="20" t="s">
        <v>284</v>
      </c>
    </row>
    <row r="233" spans="1:2">
      <c r="A233" s="76">
        <v>232</v>
      </c>
      <c r="B233" s="20" t="s">
        <v>285</v>
      </c>
    </row>
    <row r="234" spans="1:2">
      <c r="A234" s="76">
        <v>233</v>
      </c>
      <c r="B234" s="20" t="s">
        <v>286</v>
      </c>
    </row>
    <row r="235" spans="1:2">
      <c r="A235" s="76">
        <v>234</v>
      </c>
      <c r="B235" s="20" t="s">
        <v>287</v>
      </c>
    </row>
    <row r="236" spans="1:2">
      <c r="A236" s="76">
        <v>235</v>
      </c>
      <c r="B236" s="20" t="s">
        <v>288</v>
      </c>
    </row>
    <row r="237" spans="1:2">
      <c r="A237" s="76">
        <v>236</v>
      </c>
      <c r="B237" s="20" t="s">
        <v>289</v>
      </c>
    </row>
    <row r="238" spans="1:2">
      <c r="A238" s="76">
        <v>237</v>
      </c>
      <c r="B238" s="20" t="s">
        <v>290</v>
      </c>
    </row>
    <row r="239" spans="1:2">
      <c r="A239" s="76">
        <v>238</v>
      </c>
      <c r="B239" s="20" t="s">
        <v>291</v>
      </c>
    </row>
    <row r="240" spans="1:2">
      <c r="A240" s="76">
        <v>239</v>
      </c>
      <c r="B240" s="20" t="s">
        <v>292</v>
      </c>
    </row>
    <row r="241" spans="1:2">
      <c r="A241" s="76">
        <v>240</v>
      </c>
      <c r="B241" s="20" t="s">
        <v>293</v>
      </c>
    </row>
    <row r="242" spans="1:2">
      <c r="A242" s="76">
        <v>241</v>
      </c>
      <c r="B242" s="20" t="s">
        <v>294</v>
      </c>
    </row>
    <row r="243" spans="1:2">
      <c r="A243" s="76">
        <v>242</v>
      </c>
      <c r="B243" s="20" t="s">
        <v>295</v>
      </c>
    </row>
    <row r="244" spans="1:2">
      <c r="A244" s="76">
        <v>243</v>
      </c>
      <c r="B244" s="20" t="s">
        <v>296</v>
      </c>
    </row>
    <row r="245" spans="1:2">
      <c r="A245" s="76">
        <v>244</v>
      </c>
      <c r="B245" s="20" t="s">
        <v>297</v>
      </c>
    </row>
    <row r="246" spans="1:2">
      <c r="A246" s="76">
        <v>245</v>
      </c>
      <c r="B246" s="20" t="s">
        <v>298</v>
      </c>
    </row>
    <row r="247" spans="1:2">
      <c r="A247" s="76">
        <v>246</v>
      </c>
      <c r="B247" s="20" t="s">
        <v>299</v>
      </c>
    </row>
    <row r="248" spans="1:2">
      <c r="A248" s="76">
        <v>247</v>
      </c>
      <c r="B248" s="20" t="s">
        <v>300</v>
      </c>
    </row>
    <row r="249" spans="1:2">
      <c r="A249" s="76">
        <v>248</v>
      </c>
      <c r="B249" s="20" t="s">
        <v>301</v>
      </c>
    </row>
    <row r="250" spans="1:2">
      <c r="A250" s="76">
        <v>249</v>
      </c>
      <c r="B250" s="20" t="s">
        <v>302</v>
      </c>
    </row>
    <row r="251" spans="1:2">
      <c r="A251" s="76">
        <v>250</v>
      </c>
      <c r="B251" s="20" t="s">
        <v>303</v>
      </c>
    </row>
    <row r="252" spans="1:2">
      <c r="A252" s="76">
        <v>251</v>
      </c>
      <c r="B252" s="20" t="s">
        <v>304</v>
      </c>
    </row>
    <row r="253" spans="1:2">
      <c r="A253" s="76">
        <v>252</v>
      </c>
      <c r="B253" s="20" t="s">
        <v>305</v>
      </c>
    </row>
    <row r="254" spans="1:2">
      <c r="A254" s="76">
        <v>253</v>
      </c>
      <c r="B254" s="20" t="s">
        <v>306</v>
      </c>
    </row>
    <row r="255" spans="1:2">
      <c r="A255" s="76">
        <v>254</v>
      </c>
      <c r="B255" s="20" t="s">
        <v>307</v>
      </c>
    </row>
    <row r="256" spans="1:2">
      <c r="A256" s="76">
        <v>255</v>
      </c>
      <c r="B256" s="20" t="s">
        <v>308</v>
      </c>
    </row>
    <row r="257" spans="1:2">
      <c r="A257" s="76">
        <v>256</v>
      </c>
      <c r="B257" s="20" t="s">
        <v>309</v>
      </c>
    </row>
    <row r="258" spans="1:2">
      <c r="A258" s="76">
        <v>257</v>
      </c>
      <c r="B258" s="20" t="s">
        <v>310</v>
      </c>
    </row>
    <row r="259" spans="1:2">
      <c r="A259" s="76">
        <v>258</v>
      </c>
      <c r="B259" s="20" t="s">
        <v>312</v>
      </c>
    </row>
    <row r="260" spans="1:2">
      <c r="A260" s="76">
        <v>259</v>
      </c>
      <c r="B260" s="20" t="s">
        <v>313</v>
      </c>
    </row>
    <row r="261" spans="1:2">
      <c r="A261" s="76">
        <v>260</v>
      </c>
      <c r="B261" s="20" t="s">
        <v>314</v>
      </c>
    </row>
    <row r="262" spans="1:2">
      <c r="A262" s="76">
        <v>261</v>
      </c>
      <c r="B262" s="20" t="s">
        <v>315</v>
      </c>
    </row>
    <row r="263" spans="1:2">
      <c r="A263" s="76">
        <v>262</v>
      </c>
      <c r="B263" s="20" t="s">
        <v>316</v>
      </c>
    </row>
    <row r="264" spans="1:2">
      <c r="A264" s="76">
        <v>263</v>
      </c>
      <c r="B264" s="20" t="s">
        <v>317</v>
      </c>
    </row>
    <row r="265" spans="1:2">
      <c r="A265" s="76">
        <v>264</v>
      </c>
      <c r="B265" s="20" t="s">
        <v>318</v>
      </c>
    </row>
    <row r="266" spans="1:2">
      <c r="A266" s="76">
        <v>265</v>
      </c>
      <c r="B266" s="20" t="s">
        <v>319</v>
      </c>
    </row>
    <row r="267" spans="1:2">
      <c r="A267" s="76">
        <v>266</v>
      </c>
      <c r="B267" s="20" t="s">
        <v>321</v>
      </c>
    </row>
    <row r="268" spans="1:2">
      <c r="A268" s="76">
        <v>267</v>
      </c>
      <c r="B268" s="20" t="s">
        <v>322</v>
      </c>
    </row>
    <row r="269" spans="1:2">
      <c r="A269" s="76">
        <v>268</v>
      </c>
      <c r="B269" s="20" t="s">
        <v>323</v>
      </c>
    </row>
    <row r="270" spans="1:2">
      <c r="A270" s="76">
        <v>269</v>
      </c>
      <c r="B270" s="20" t="s">
        <v>324</v>
      </c>
    </row>
    <row r="271" spans="1:2">
      <c r="A271" s="76">
        <v>270</v>
      </c>
      <c r="B271" s="20" t="s">
        <v>325</v>
      </c>
    </row>
    <row r="272" spans="1:2">
      <c r="A272" s="76">
        <v>271</v>
      </c>
      <c r="B272" s="20" t="s">
        <v>326</v>
      </c>
    </row>
    <row r="273" spans="1:2">
      <c r="A273" s="76">
        <v>272</v>
      </c>
      <c r="B273" s="20" t="s">
        <v>327</v>
      </c>
    </row>
    <row r="274" spans="1:2">
      <c r="A274" s="76">
        <v>273</v>
      </c>
      <c r="B274" s="20" t="s">
        <v>328</v>
      </c>
    </row>
    <row r="275" spans="1:2">
      <c r="A275" s="76">
        <v>274</v>
      </c>
      <c r="B275" s="20" t="s">
        <v>329</v>
      </c>
    </row>
    <row r="276" spans="1:2">
      <c r="A276" s="76">
        <v>275</v>
      </c>
      <c r="B276" s="20" t="s">
        <v>330</v>
      </c>
    </row>
    <row r="277" spans="1:2">
      <c r="A277" s="76">
        <v>276</v>
      </c>
      <c r="B277" s="20" t="s">
        <v>331</v>
      </c>
    </row>
    <row r="278" spans="1:2">
      <c r="A278" s="76">
        <v>277</v>
      </c>
      <c r="B278" s="20" t="s">
        <v>332</v>
      </c>
    </row>
    <row r="279" spans="1:2">
      <c r="A279" s="76">
        <v>278</v>
      </c>
      <c r="B279" s="20" t="s">
        <v>333</v>
      </c>
    </row>
    <row r="280" spans="1:2">
      <c r="A280" s="76">
        <v>279</v>
      </c>
      <c r="B280" s="20" t="s">
        <v>334</v>
      </c>
    </row>
    <row r="281" spans="1:2">
      <c r="A281" s="76">
        <v>280</v>
      </c>
      <c r="B281" s="20" t="s">
        <v>335</v>
      </c>
    </row>
    <row r="282" spans="1:2">
      <c r="A282" s="76">
        <v>281</v>
      </c>
      <c r="B282" s="20" t="s">
        <v>336</v>
      </c>
    </row>
    <row r="283" spans="1:2">
      <c r="A283" s="76">
        <v>282</v>
      </c>
      <c r="B283" s="20" t="s">
        <v>337</v>
      </c>
    </row>
    <row r="284" spans="1:2">
      <c r="A284" s="76">
        <v>283</v>
      </c>
      <c r="B284" s="20" t="s">
        <v>338</v>
      </c>
    </row>
    <row r="285" spans="1:2">
      <c r="A285" s="76">
        <v>284</v>
      </c>
      <c r="B285" s="20" t="s">
        <v>339</v>
      </c>
    </row>
    <row r="286" spans="1:2">
      <c r="A286" s="76">
        <v>285</v>
      </c>
      <c r="B286" s="20" t="s">
        <v>340</v>
      </c>
    </row>
    <row r="287" spans="1:2">
      <c r="A287" s="76">
        <v>286</v>
      </c>
      <c r="B287" s="20" t="s">
        <v>342</v>
      </c>
    </row>
    <row r="288" spans="1:2">
      <c r="A288" s="76">
        <v>287</v>
      </c>
      <c r="B288" s="20" t="s">
        <v>343</v>
      </c>
    </row>
    <row r="289" spans="1:2">
      <c r="A289" s="76">
        <v>288</v>
      </c>
      <c r="B289" s="20" t="s">
        <v>344</v>
      </c>
    </row>
    <row r="290" spans="1:2">
      <c r="A290" s="76">
        <v>289</v>
      </c>
      <c r="B290" s="20" t="s">
        <v>345</v>
      </c>
    </row>
    <row r="291" spans="1:2">
      <c r="A291" s="76">
        <v>290</v>
      </c>
      <c r="B291" s="20" t="s">
        <v>346</v>
      </c>
    </row>
    <row r="292" spans="1:2">
      <c r="A292" s="76">
        <v>291</v>
      </c>
      <c r="B292" s="20" t="s">
        <v>347</v>
      </c>
    </row>
    <row r="293" spans="1:2">
      <c r="A293" s="76">
        <v>292</v>
      </c>
      <c r="B293" s="20" t="s">
        <v>348</v>
      </c>
    </row>
    <row r="294" spans="1:2">
      <c r="A294" s="76">
        <v>293</v>
      </c>
      <c r="B294" s="20" t="s">
        <v>349</v>
      </c>
    </row>
    <row r="295" spans="1:2">
      <c r="A295" s="76">
        <v>294</v>
      </c>
      <c r="B295" s="20" t="s">
        <v>350</v>
      </c>
    </row>
    <row r="296" spans="1:2">
      <c r="A296" s="76">
        <v>295</v>
      </c>
      <c r="B296" s="20" t="s">
        <v>351</v>
      </c>
    </row>
    <row r="297" spans="1:2">
      <c r="A297" s="76">
        <v>296</v>
      </c>
      <c r="B297" s="20" t="s">
        <v>352</v>
      </c>
    </row>
    <row r="298" spans="1:2">
      <c r="A298" s="76">
        <v>297</v>
      </c>
      <c r="B298" s="20" t="s">
        <v>353</v>
      </c>
    </row>
    <row r="299" spans="1:2">
      <c r="A299" s="76">
        <v>298</v>
      </c>
      <c r="B299" s="20" t="s">
        <v>354</v>
      </c>
    </row>
    <row r="300" spans="1:2">
      <c r="A300" s="76">
        <v>299</v>
      </c>
      <c r="B300" s="20" t="s">
        <v>355</v>
      </c>
    </row>
    <row r="301" spans="1:2">
      <c r="A301" s="76">
        <v>300</v>
      </c>
      <c r="B301" s="20" t="s">
        <v>356</v>
      </c>
    </row>
    <row r="302" spans="1:2">
      <c r="A302" s="76">
        <v>301</v>
      </c>
      <c r="B302" s="20" t="s">
        <v>357</v>
      </c>
    </row>
    <row r="303" spans="1:2">
      <c r="A303" s="76">
        <v>302</v>
      </c>
      <c r="B303" s="20" t="s">
        <v>358</v>
      </c>
    </row>
    <row r="304" spans="1:2">
      <c r="A304" s="76">
        <v>303</v>
      </c>
      <c r="B304" s="20" t="s">
        <v>359</v>
      </c>
    </row>
    <row r="305" spans="1:2">
      <c r="A305" s="76">
        <v>304</v>
      </c>
      <c r="B305" s="20" t="s">
        <v>360</v>
      </c>
    </row>
    <row r="306" spans="1:2">
      <c r="A306" s="76">
        <v>305</v>
      </c>
      <c r="B306" s="20" t="s">
        <v>361</v>
      </c>
    </row>
    <row r="307" spans="1:2">
      <c r="A307" s="76">
        <v>306</v>
      </c>
      <c r="B307" s="20" t="s">
        <v>362</v>
      </c>
    </row>
    <row r="308" spans="1:2">
      <c r="A308" s="76">
        <v>307</v>
      </c>
      <c r="B308" s="20" t="s">
        <v>363</v>
      </c>
    </row>
    <row r="309" spans="1:2">
      <c r="A309" s="76">
        <v>308</v>
      </c>
      <c r="B309" s="20" t="s">
        <v>364</v>
      </c>
    </row>
    <row r="310" spans="1:2">
      <c r="A310" s="76">
        <v>309</v>
      </c>
      <c r="B310" s="20" t="s">
        <v>365</v>
      </c>
    </row>
    <row r="311" spans="1:2">
      <c r="A311" s="76">
        <v>310</v>
      </c>
      <c r="B311" s="20" t="s">
        <v>366</v>
      </c>
    </row>
    <row r="312" spans="1:2">
      <c r="A312" s="76">
        <v>311</v>
      </c>
      <c r="B312" s="20" t="s">
        <v>367</v>
      </c>
    </row>
    <row r="313" spans="1:2">
      <c r="A313" s="76">
        <v>312</v>
      </c>
      <c r="B313" s="20" t="s">
        <v>368</v>
      </c>
    </row>
    <row r="314" spans="1:2">
      <c r="A314" s="76">
        <v>313</v>
      </c>
      <c r="B314" s="20" t="s">
        <v>369</v>
      </c>
    </row>
    <row r="315" spans="1:2">
      <c r="A315" s="76">
        <v>314</v>
      </c>
      <c r="B315" s="20" t="s">
        <v>370</v>
      </c>
    </row>
    <row r="316" spans="1:2">
      <c r="A316" s="76">
        <v>315</v>
      </c>
      <c r="B316" s="20" t="s">
        <v>371</v>
      </c>
    </row>
    <row r="317" spans="1:2">
      <c r="A317" s="76">
        <v>316</v>
      </c>
      <c r="B317" s="20" t="s">
        <v>372</v>
      </c>
    </row>
    <row r="318" spans="1:2">
      <c r="A318" s="76">
        <v>317</v>
      </c>
      <c r="B318" s="20" t="s">
        <v>373</v>
      </c>
    </row>
    <row r="319" spans="1:2">
      <c r="A319" s="76">
        <v>318</v>
      </c>
      <c r="B319" s="20" t="s">
        <v>374</v>
      </c>
    </row>
    <row r="320" spans="1:2">
      <c r="A320" s="76">
        <v>319</v>
      </c>
      <c r="B320" s="20" t="s">
        <v>375</v>
      </c>
    </row>
    <row r="321" spans="1:2">
      <c r="A321" s="76">
        <v>320</v>
      </c>
      <c r="B321" s="20" t="s">
        <v>376</v>
      </c>
    </row>
    <row r="322" spans="1:2">
      <c r="A322" s="76">
        <v>321</v>
      </c>
      <c r="B322" s="20" t="s">
        <v>377</v>
      </c>
    </row>
    <row r="323" spans="1:2">
      <c r="A323" s="76">
        <v>322</v>
      </c>
      <c r="B323" s="20" t="s">
        <v>378</v>
      </c>
    </row>
    <row r="324" spans="1:2">
      <c r="A324" s="76">
        <v>323</v>
      </c>
      <c r="B324" s="20" t="s">
        <v>379</v>
      </c>
    </row>
    <row r="325" spans="1:2">
      <c r="A325" s="76">
        <v>324</v>
      </c>
      <c r="B325" s="20" t="s">
        <v>380</v>
      </c>
    </row>
    <row r="326" spans="1:2">
      <c r="A326" s="76">
        <v>325</v>
      </c>
      <c r="B326" s="20" t="s">
        <v>381</v>
      </c>
    </row>
    <row r="327" spans="1:2">
      <c r="A327" s="76">
        <v>326</v>
      </c>
      <c r="B327" s="20" t="s">
        <v>382</v>
      </c>
    </row>
    <row r="328" spans="1:2">
      <c r="A328" s="76">
        <v>327</v>
      </c>
      <c r="B328" s="20" t="s">
        <v>383</v>
      </c>
    </row>
    <row r="329" spans="1:2">
      <c r="A329" s="76">
        <v>328</v>
      </c>
      <c r="B329" s="20" t="s">
        <v>384</v>
      </c>
    </row>
    <row r="330" spans="1:2">
      <c r="A330" s="76">
        <v>329</v>
      </c>
      <c r="B330" s="20" t="s">
        <v>385</v>
      </c>
    </row>
    <row r="331" spans="1:2">
      <c r="A331" s="76">
        <v>330</v>
      </c>
      <c r="B331" s="20" t="s">
        <v>386</v>
      </c>
    </row>
    <row r="332" spans="1:2">
      <c r="A332" s="76">
        <v>331</v>
      </c>
      <c r="B332" s="20" t="s">
        <v>387</v>
      </c>
    </row>
    <row r="333" spans="1:2">
      <c r="A333" s="76">
        <v>332</v>
      </c>
      <c r="B333" s="20" t="s">
        <v>388</v>
      </c>
    </row>
    <row r="334" spans="1:2">
      <c r="A334" s="76">
        <v>333</v>
      </c>
      <c r="B334" s="20" t="s">
        <v>389</v>
      </c>
    </row>
    <row r="335" spans="1:2">
      <c r="A335" s="76">
        <v>334</v>
      </c>
      <c r="B335" s="20" t="s">
        <v>390</v>
      </c>
    </row>
    <row r="336" spans="1:2">
      <c r="A336" s="76">
        <v>335</v>
      </c>
      <c r="B336" s="20" t="s">
        <v>391</v>
      </c>
    </row>
    <row r="337" spans="1:2">
      <c r="A337" s="76">
        <v>336</v>
      </c>
      <c r="B337" s="20" t="s">
        <v>392</v>
      </c>
    </row>
    <row r="338" spans="1:2">
      <c r="A338" s="76">
        <v>337</v>
      </c>
      <c r="B338" s="20" t="s">
        <v>393</v>
      </c>
    </row>
    <row r="339" spans="1:2">
      <c r="A339" s="76">
        <v>338</v>
      </c>
      <c r="B339" s="20" t="s">
        <v>394</v>
      </c>
    </row>
    <row r="340" spans="1:2">
      <c r="A340" s="76">
        <v>339</v>
      </c>
      <c r="B340" s="20" t="s">
        <v>395</v>
      </c>
    </row>
    <row r="341" spans="1:2">
      <c r="A341" s="76">
        <v>340</v>
      </c>
      <c r="B341" s="20" t="s">
        <v>396</v>
      </c>
    </row>
    <row r="342" spans="1:2">
      <c r="A342" s="76">
        <v>341</v>
      </c>
      <c r="B342" s="20" t="s">
        <v>397</v>
      </c>
    </row>
    <row r="343" spans="1:2">
      <c r="A343" s="76">
        <v>342</v>
      </c>
      <c r="B343" s="20" t="s">
        <v>398</v>
      </c>
    </row>
    <row r="344" spans="1:2">
      <c r="A344" s="76">
        <v>343</v>
      </c>
      <c r="B344" s="20" t="s">
        <v>399</v>
      </c>
    </row>
    <row r="345" spans="1:2">
      <c r="A345" s="76">
        <v>344</v>
      </c>
      <c r="B345" s="20" t="s">
        <v>400</v>
      </c>
    </row>
    <row r="346" spans="1:2">
      <c r="A346" s="76">
        <v>345</v>
      </c>
      <c r="B346" s="20" t="s">
        <v>402</v>
      </c>
    </row>
    <row r="347" spans="1:2">
      <c r="A347" s="76">
        <v>346</v>
      </c>
      <c r="B347" s="20" t="s">
        <v>403</v>
      </c>
    </row>
    <row r="348" spans="1:2">
      <c r="A348" s="76">
        <v>347</v>
      </c>
      <c r="B348" s="20" t="s">
        <v>404</v>
      </c>
    </row>
    <row r="349" spans="1:2">
      <c r="A349" s="76">
        <v>348</v>
      </c>
      <c r="B349" s="20" t="s">
        <v>405</v>
      </c>
    </row>
    <row r="350" spans="1:2">
      <c r="A350" s="76">
        <v>349</v>
      </c>
      <c r="B350" s="20" t="s">
        <v>406</v>
      </c>
    </row>
    <row r="351" spans="1:2">
      <c r="A351" s="76">
        <v>350</v>
      </c>
      <c r="B351" s="20" t="s">
        <v>407</v>
      </c>
    </row>
    <row r="352" spans="1:2">
      <c r="A352" s="76">
        <v>351</v>
      </c>
      <c r="B352" s="20" t="s">
        <v>408</v>
      </c>
    </row>
    <row r="353" spans="1:2">
      <c r="A353" s="76">
        <v>352</v>
      </c>
      <c r="B353" s="20" t="s">
        <v>409</v>
      </c>
    </row>
    <row r="354" spans="1:2">
      <c r="A354" s="76">
        <v>353</v>
      </c>
      <c r="B354" s="20" t="s">
        <v>410</v>
      </c>
    </row>
    <row r="355" spans="1:2">
      <c r="A355" s="76">
        <v>354</v>
      </c>
      <c r="B355" s="20" t="s">
        <v>411</v>
      </c>
    </row>
    <row r="356" spans="1:2">
      <c r="A356" s="76">
        <v>355</v>
      </c>
      <c r="B356" s="20" t="s">
        <v>412</v>
      </c>
    </row>
    <row r="357" spans="1:2">
      <c r="A357" s="76">
        <v>356</v>
      </c>
      <c r="B357" s="20" t="s">
        <v>413</v>
      </c>
    </row>
    <row r="358" spans="1:2">
      <c r="A358" s="76">
        <v>357</v>
      </c>
      <c r="B358" s="20" t="s">
        <v>414</v>
      </c>
    </row>
    <row r="359" spans="1:2">
      <c r="A359" s="76">
        <v>358</v>
      </c>
      <c r="B359" s="20" t="s">
        <v>415</v>
      </c>
    </row>
    <row r="360" spans="1:2">
      <c r="A360" s="76">
        <v>359</v>
      </c>
      <c r="B360" s="20" t="s">
        <v>416</v>
      </c>
    </row>
    <row r="361" spans="1:2">
      <c r="A361" s="76">
        <v>360</v>
      </c>
      <c r="B361" s="20" t="s">
        <v>417</v>
      </c>
    </row>
    <row r="362" spans="1:2">
      <c r="A362" s="76">
        <v>361</v>
      </c>
      <c r="B362" s="20" t="s">
        <v>418</v>
      </c>
    </row>
    <row r="363" spans="1:2">
      <c r="A363" s="76">
        <v>362</v>
      </c>
      <c r="B363" s="20" t="s">
        <v>419</v>
      </c>
    </row>
    <row r="364" spans="1:2">
      <c r="A364" s="76">
        <v>363</v>
      </c>
      <c r="B364" s="20" t="s">
        <v>421</v>
      </c>
    </row>
    <row r="365" spans="1:2">
      <c r="A365" s="76">
        <v>364</v>
      </c>
      <c r="B365" s="20" t="s">
        <v>422</v>
      </c>
    </row>
    <row r="366" spans="1:2">
      <c r="A366" s="76">
        <v>365</v>
      </c>
      <c r="B366" s="20" t="s">
        <v>423</v>
      </c>
    </row>
    <row r="367" spans="1:2">
      <c r="A367" s="76">
        <v>366</v>
      </c>
      <c r="B367" s="20" t="s">
        <v>424</v>
      </c>
    </row>
    <row r="368" spans="1:2">
      <c r="A368" s="76">
        <v>367</v>
      </c>
      <c r="B368" s="20" t="s">
        <v>425</v>
      </c>
    </row>
    <row r="369" spans="1:2">
      <c r="A369" s="76">
        <v>368</v>
      </c>
      <c r="B369" s="20" t="s">
        <v>426</v>
      </c>
    </row>
    <row r="370" spans="1:2">
      <c r="A370" s="76">
        <v>369</v>
      </c>
      <c r="B370" s="20" t="s">
        <v>427</v>
      </c>
    </row>
    <row r="371" spans="1:2">
      <c r="A371" s="76">
        <v>370</v>
      </c>
      <c r="B371" s="20" t="s">
        <v>428</v>
      </c>
    </row>
    <row r="372" spans="1:2">
      <c r="A372" s="76">
        <v>371</v>
      </c>
      <c r="B372" s="20" t="s">
        <v>429</v>
      </c>
    </row>
    <row r="373" spans="1:2">
      <c r="A373" s="76">
        <v>372</v>
      </c>
      <c r="B373" s="20" t="s">
        <v>430</v>
      </c>
    </row>
    <row r="374" spans="1:2">
      <c r="A374" s="76">
        <v>373</v>
      </c>
      <c r="B374" s="20" t="s">
        <v>431</v>
      </c>
    </row>
    <row r="375" spans="1:2">
      <c r="A375" s="76">
        <v>374</v>
      </c>
      <c r="B375" s="20" t="s">
        <v>432</v>
      </c>
    </row>
    <row r="376" spans="1:2">
      <c r="A376" s="76">
        <v>375</v>
      </c>
      <c r="B376" s="20" t="s">
        <v>433</v>
      </c>
    </row>
    <row r="377" spans="1:2">
      <c r="A377" s="76">
        <v>376</v>
      </c>
      <c r="B377" s="20" t="s">
        <v>435</v>
      </c>
    </row>
    <row r="378" spans="1:2">
      <c r="A378" s="76">
        <v>377</v>
      </c>
      <c r="B378" s="20" t="s">
        <v>436</v>
      </c>
    </row>
    <row r="379" spans="1:2">
      <c r="A379" s="76">
        <v>378</v>
      </c>
      <c r="B379" s="20" t="s">
        <v>437</v>
      </c>
    </row>
    <row r="380" spans="1:2">
      <c r="A380" s="76">
        <v>379</v>
      </c>
      <c r="B380" s="20" t="s">
        <v>438</v>
      </c>
    </row>
    <row r="381" spans="1:2">
      <c r="A381" s="76">
        <v>380</v>
      </c>
      <c r="B381" s="20" t="s">
        <v>439</v>
      </c>
    </row>
    <row r="382" spans="1:2">
      <c r="A382" s="76">
        <v>381</v>
      </c>
      <c r="B382" s="20" t="s">
        <v>440</v>
      </c>
    </row>
    <row r="383" spans="1:2">
      <c r="A383" s="76">
        <v>382</v>
      </c>
      <c r="B383" s="20" t="s">
        <v>441</v>
      </c>
    </row>
    <row r="384" spans="1:2">
      <c r="A384" s="76">
        <v>383</v>
      </c>
      <c r="B384" s="20" t="s">
        <v>442</v>
      </c>
    </row>
    <row r="385" spans="1:2">
      <c r="A385" s="76">
        <v>384</v>
      </c>
      <c r="B385" s="20" t="s">
        <v>443</v>
      </c>
    </row>
    <row r="386" spans="1:2">
      <c r="A386" s="76">
        <v>385</v>
      </c>
      <c r="B386" s="20" t="s">
        <v>444</v>
      </c>
    </row>
    <row r="387" spans="1:2">
      <c r="A387" s="76">
        <v>386</v>
      </c>
      <c r="B387" s="20" t="s">
        <v>445</v>
      </c>
    </row>
    <row r="388" spans="1:2">
      <c r="A388" s="76">
        <v>387</v>
      </c>
      <c r="B388" s="20" t="s">
        <v>446</v>
      </c>
    </row>
    <row r="389" spans="1:2">
      <c r="A389" s="76">
        <v>388</v>
      </c>
      <c r="B389" s="20" t="s">
        <v>447</v>
      </c>
    </row>
    <row r="390" spans="1:2">
      <c r="A390" s="76">
        <v>389</v>
      </c>
      <c r="B390" s="20" t="s">
        <v>448</v>
      </c>
    </row>
    <row r="391" spans="1:2">
      <c r="A391" s="76">
        <v>390</v>
      </c>
      <c r="B391" s="20" t="s">
        <v>449</v>
      </c>
    </row>
    <row r="392" spans="1:2">
      <c r="A392" s="76">
        <v>391</v>
      </c>
      <c r="B392" s="20" t="s">
        <v>451</v>
      </c>
    </row>
    <row r="393" spans="1:2">
      <c r="A393" s="76">
        <v>392</v>
      </c>
      <c r="B393" s="20" t="s">
        <v>452</v>
      </c>
    </row>
    <row r="394" spans="1:2">
      <c r="A394" s="76">
        <v>393</v>
      </c>
      <c r="B394" s="20" t="s">
        <v>453</v>
      </c>
    </row>
    <row r="395" spans="1:2">
      <c r="A395" s="76">
        <v>394</v>
      </c>
      <c r="B395" s="20" t="s">
        <v>454</v>
      </c>
    </row>
    <row r="396" spans="1:2">
      <c r="A396" s="76">
        <v>395</v>
      </c>
      <c r="B396" s="20" t="s">
        <v>455</v>
      </c>
    </row>
    <row r="397" spans="1:2">
      <c r="A397" s="76">
        <v>396</v>
      </c>
      <c r="B397" s="20" t="s">
        <v>456</v>
      </c>
    </row>
    <row r="398" spans="1:2">
      <c r="A398" s="76">
        <v>397</v>
      </c>
      <c r="B398" s="20" t="s">
        <v>457</v>
      </c>
    </row>
    <row r="399" spans="1:2">
      <c r="A399" s="76">
        <v>398</v>
      </c>
      <c r="B399" s="20" t="s">
        <v>458</v>
      </c>
    </row>
    <row r="400" spans="1:2">
      <c r="A400" s="76">
        <v>399</v>
      </c>
      <c r="B400" s="20" t="s">
        <v>460</v>
      </c>
    </row>
    <row r="401" spans="1:2">
      <c r="A401" s="76">
        <v>400</v>
      </c>
      <c r="B401" s="20" t="s">
        <v>461</v>
      </c>
    </row>
    <row r="402" spans="1:2">
      <c r="A402" s="76">
        <v>401</v>
      </c>
      <c r="B402" s="20" t="s">
        <v>462</v>
      </c>
    </row>
    <row r="403" spans="1:2">
      <c r="A403" s="76">
        <v>402</v>
      </c>
      <c r="B403" s="20" t="s">
        <v>463</v>
      </c>
    </row>
    <row r="404" spans="1:2">
      <c r="A404" s="76">
        <v>403</v>
      </c>
      <c r="B404" s="20" t="s">
        <v>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9"/>
  <sheetViews>
    <sheetView workbookViewId="0"/>
  </sheetViews>
  <sheetFormatPr baseColWidth="10" defaultColWidth="12.6640625" defaultRowHeight="15" customHeight="1"/>
  <cols>
    <col min="1" max="1" width="57" customWidth="1"/>
    <col min="2" max="2" width="133.6640625" customWidth="1"/>
  </cols>
  <sheetData>
    <row r="1" spans="1:3" ht="22.5" customHeight="1">
      <c r="A1" s="78" t="s">
        <v>473</v>
      </c>
      <c r="B1" s="79" t="s">
        <v>18</v>
      </c>
      <c r="C1" s="80">
        <v>1</v>
      </c>
    </row>
    <row r="2" spans="1:3" ht="22.5" customHeight="1">
      <c r="A2" s="78" t="s">
        <v>474</v>
      </c>
      <c r="B2" s="79" t="s">
        <v>19</v>
      </c>
      <c r="C2" s="80">
        <v>2</v>
      </c>
    </row>
    <row r="3" spans="1:3" ht="22.5" customHeight="1">
      <c r="A3" s="78" t="s">
        <v>475</v>
      </c>
      <c r="B3" s="79" t="s">
        <v>20</v>
      </c>
      <c r="C3" s="80">
        <v>3</v>
      </c>
    </row>
    <row r="4" spans="1:3" ht="22.5" customHeight="1">
      <c r="A4" s="78" t="s">
        <v>476</v>
      </c>
      <c r="B4" s="79" t="s">
        <v>21</v>
      </c>
      <c r="C4" s="80">
        <v>4</v>
      </c>
    </row>
    <row r="5" spans="1:3" ht="22.5" customHeight="1">
      <c r="A5" s="78" t="s">
        <v>477</v>
      </c>
      <c r="B5" s="79" t="s">
        <v>22</v>
      </c>
      <c r="C5" s="80">
        <v>5</v>
      </c>
    </row>
    <row r="6" spans="1:3" ht="22.5" customHeight="1">
      <c r="A6" s="78" t="s">
        <v>478</v>
      </c>
      <c r="B6" s="79" t="s">
        <v>23</v>
      </c>
      <c r="C6" s="80">
        <v>6</v>
      </c>
    </row>
    <row r="7" spans="1:3" ht="22.5" customHeight="1">
      <c r="A7" s="78" t="s">
        <v>479</v>
      </c>
      <c r="B7" s="79" t="s">
        <v>24</v>
      </c>
      <c r="C7" s="80">
        <v>7</v>
      </c>
    </row>
    <row r="8" spans="1:3" ht="22.5" customHeight="1">
      <c r="A8" s="78" t="s">
        <v>480</v>
      </c>
      <c r="B8" s="79" t="s">
        <v>25</v>
      </c>
      <c r="C8" s="80">
        <v>8</v>
      </c>
    </row>
    <row r="9" spans="1:3" ht="22.5" customHeight="1">
      <c r="A9" s="78" t="s">
        <v>481</v>
      </c>
      <c r="B9" s="79" t="s">
        <v>26</v>
      </c>
      <c r="C9" s="80">
        <v>9</v>
      </c>
    </row>
    <row r="10" spans="1:3" ht="22.5" customHeight="1">
      <c r="A10" s="78" t="s">
        <v>482</v>
      </c>
      <c r="B10" s="79" t="s">
        <v>483</v>
      </c>
      <c r="C10" s="80">
        <v>10</v>
      </c>
    </row>
    <row r="11" spans="1:3" ht="22.5" customHeight="1">
      <c r="A11" s="57" t="s">
        <v>484</v>
      </c>
      <c r="B11" s="79" t="s">
        <v>485</v>
      </c>
      <c r="C11" s="80">
        <v>11</v>
      </c>
    </row>
    <row r="12" spans="1:3" ht="22.5" customHeight="1">
      <c r="A12" s="78" t="s">
        <v>486</v>
      </c>
      <c r="B12" s="79" t="s">
        <v>487</v>
      </c>
      <c r="C12" s="80">
        <v>12</v>
      </c>
    </row>
    <row r="13" spans="1:3" ht="22.5" customHeight="1">
      <c r="A13" s="78" t="s">
        <v>488</v>
      </c>
      <c r="B13" s="79" t="s">
        <v>489</v>
      </c>
      <c r="C13" s="80">
        <v>13</v>
      </c>
    </row>
    <row r="14" spans="1:3" ht="22.5" customHeight="1">
      <c r="A14" s="78" t="s">
        <v>490</v>
      </c>
      <c r="B14" s="79" t="s">
        <v>491</v>
      </c>
      <c r="C14" s="80">
        <v>14</v>
      </c>
    </row>
    <row r="15" spans="1:3" ht="22.5" customHeight="1">
      <c r="A15" s="78" t="s">
        <v>492</v>
      </c>
      <c r="B15" s="79" t="s">
        <v>493</v>
      </c>
      <c r="C15" s="80">
        <v>15</v>
      </c>
    </row>
    <row r="16" spans="1:3" ht="22.5" customHeight="1">
      <c r="A16" s="78" t="s">
        <v>494</v>
      </c>
      <c r="B16" s="79" t="s">
        <v>495</v>
      </c>
      <c r="C16" s="80">
        <v>16</v>
      </c>
    </row>
    <row r="17" spans="1:3" ht="22.5" customHeight="1">
      <c r="A17" s="78" t="s">
        <v>496</v>
      </c>
      <c r="B17" s="79" t="s">
        <v>497</v>
      </c>
      <c r="C17" s="80">
        <v>17</v>
      </c>
    </row>
    <row r="18" spans="1:3" ht="22.5" customHeight="1">
      <c r="A18" s="78" t="s">
        <v>498</v>
      </c>
      <c r="B18" s="79" t="s">
        <v>499</v>
      </c>
      <c r="C18" s="80">
        <v>18</v>
      </c>
    </row>
    <row r="19" spans="1:3" ht="22.5" customHeight="1">
      <c r="A19" s="57" t="s">
        <v>500</v>
      </c>
      <c r="B19" s="79" t="s">
        <v>501</v>
      </c>
      <c r="C19" s="80">
        <v>19</v>
      </c>
    </row>
    <row r="20" spans="1:3" ht="22.5" customHeight="1">
      <c r="A20" s="57" t="s">
        <v>502</v>
      </c>
      <c r="B20" s="79" t="s">
        <v>503</v>
      </c>
      <c r="C20" s="80">
        <v>20</v>
      </c>
    </row>
    <row r="21" spans="1:3" ht="22.5" customHeight="1">
      <c r="A21" s="78" t="s">
        <v>504</v>
      </c>
      <c r="B21" s="79" t="s">
        <v>505</v>
      </c>
      <c r="C21" s="80">
        <v>21</v>
      </c>
    </row>
    <row r="22" spans="1:3" ht="22.5" customHeight="1">
      <c r="A22" s="57" t="s">
        <v>506</v>
      </c>
      <c r="B22" s="79" t="s">
        <v>507</v>
      </c>
      <c r="C22" s="80">
        <v>22</v>
      </c>
    </row>
    <row r="23" spans="1:3" ht="22.5" customHeight="1">
      <c r="A23" s="57" t="s">
        <v>508</v>
      </c>
      <c r="B23" s="79" t="s">
        <v>509</v>
      </c>
      <c r="C23" s="80">
        <v>23</v>
      </c>
    </row>
    <row r="24" spans="1:3" ht="22.5" customHeight="1">
      <c r="A24" s="57" t="s">
        <v>510</v>
      </c>
      <c r="B24" s="79" t="s">
        <v>511</v>
      </c>
      <c r="C24" s="80">
        <v>24</v>
      </c>
    </row>
    <row r="25" spans="1:3" ht="22.5" customHeight="1">
      <c r="A25" s="78" t="s">
        <v>512</v>
      </c>
      <c r="B25" s="79" t="s">
        <v>513</v>
      </c>
      <c r="C25" s="80">
        <v>25</v>
      </c>
    </row>
    <row r="26" spans="1:3" ht="22.5" customHeight="1">
      <c r="A26" s="57" t="s">
        <v>514</v>
      </c>
      <c r="B26" s="79" t="s">
        <v>515</v>
      </c>
      <c r="C26" s="80">
        <v>26</v>
      </c>
    </row>
    <row r="27" spans="1:3" ht="22.5" customHeight="1">
      <c r="A27" s="57" t="s">
        <v>516</v>
      </c>
      <c r="B27" s="79" t="s">
        <v>517</v>
      </c>
      <c r="C27" s="80">
        <v>27</v>
      </c>
    </row>
    <row r="28" spans="1:3" ht="22.5" customHeight="1">
      <c r="A28" s="78" t="s">
        <v>518</v>
      </c>
      <c r="B28" s="79" t="s">
        <v>519</v>
      </c>
      <c r="C28" s="80">
        <v>28</v>
      </c>
    </row>
    <row r="29" spans="1:3" ht="22.5" customHeight="1">
      <c r="A29" s="57" t="s">
        <v>520</v>
      </c>
      <c r="B29" s="79" t="s">
        <v>521</v>
      </c>
      <c r="C29" s="80">
        <v>29</v>
      </c>
    </row>
    <row r="30" spans="1:3" ht="22.5" customHeight="1">
      <c r="A30" s="57" t="s">
        <v>522</v>
      </c>
      <c r="B30" s="79" t="s">
        <v>523</v>
      </c>
      <c r="C30" s="80">
        <v>30</v>
      </c>
    </row>
    <row r="31" spans="1:3" ht="22.5" customHeight="1">
      <c r="A31" s="57" t="s">
        <v>524</v>
      </c>
      <c r="B31" s="79" t="s">
        <v>525</v>
      </c>
      <c r="C31" s="80">
        <v>31</v>
      </c>
    </row>
    <row r="32" spans="1:3" ht="22.5" customHeight="1">
      <c r="A32" s="57" t="s">
        <v>526</v>
      </c>
      <c r="B32" s="79" t="s">
        <v>527</v>
      </c>
      <c r="C32" s="80">
        <v>32</v>
      </c>
    </row>
    <row r="33" spans="1:3" ht="22.5" customHeight="1">
      <c r="A33" s="57" t="s">
        <v>528</v>
      </c>
      <c r="B33" s="79" t="s">
        <v>529</v>
      </c>
      <c r="C33" s="80">
        <v>33</v>
      </c>
    </row>
    <row r="34" spans="1:3" ht="22.5" customHeight="1">
      <c r="A34" s="57" t="s">
        <v>530</v>
      </c>
      <c r="B34" s="79" t="s">
        <v>531</v>
      </c>
      <c r="C34" s="80">
        <v>34</v>
      </c>
    </row>
    <row r="35" spans="1:3" ht="22.5" customHeight="1">
      <c r="A35" s="57" t="s">
        <v>532</v>
      </c>
      <c r="B35" s="79" t="s">
        <v>533</v>
      </c>
      <c r="C35" s="80">
        <v>35</v>
      </c>
    </row>
    <row r="36" spans="1:3" ht="22.5" customHeight="1">
      <c r="A36" s="57" t="s">
        <v>534</v>
      </c>
      <c r="B36" s="79" t="s">
        <v>535</v>
      </c>
      <c r="C36" s="80">
        <v>36</v>
      </c>
    </row>
    <row r="37" spans="1:3" ht="22.5" customHeight="1">
      <c r="A37" s="57" t="s">
        <v>536</v>
      </c>
      <c r="B37" s="79" t="s">
        <v>537</v>
      </c>
      <c r="C37" s="80">
        <v>37</v>
      </c>
    </row>
    <row r="38" spans="1:3" ht="22.5" customHeight="1">
      <c r="A38" s="57" t="s">
        <v>538</v>
      </c>
      <c r="B38" s="79" t="s">
        <v>539</v>
      </c>
      <c r="C38" s="80">
        <v>38</v>
      </c>
    </row>
    <row r="39" spans="1:3" ht="22.5" customHeight="1">
      <c r="A39" s="57" t="s">
        <v>540</v>
      </c>
      <c r="B39" s="79" t="s">
        <v>541</v>
      </c>
      <c r="C39" s="80">
        <v>39</v>
      </c>
    </row>
    <row r="40" spans="1:3" ht="22.5" customHeight="1">
      <c r="A40" s="57" t="s">
        <v>542</v>
      </c>
      <c r="B40" s="79" t="s">
        <v>543</v>
      </c>
      <c r="C40" s="80">
        <v>40</v>
      </c>
    </row>
    <row r="41" spans="1:3" ht="22.5" customHeight="1">
      <c r="A41" s="57" t="s">
        <v>544</v>
      </c>
      <c r="B41" s="79" t="s">
        <v>545</v>
      </c>
      <c r="C41" s="80">
        <v>41</v>
      </c>
    </row>
    <row r="42" spans="1:3" ht="22.5" customHeight="1">
      <c r="A42" s="57" t="s">
        <v>546</v>
      </c>
      <c r="B42" s="79" t="s">
        <v>547</v>
      </c>
      <c r="C42" s="80">
        <v>42</v>
      </c>
    </row>
    <row r="43" spans="1:3" ht="22.5" customHeight="1">
      <c r="A43" s="78" t="s">
        <v>548</v>
      </c>
      <c r="B43" s="79" t="s">
        <v>549</v>
      </c>
      <c r="C43" s="80">
        <v>43</v>
      </c>
    </row>
    <row r="44" spans="1:3" ht="22.5" customHeight="1">
      <c r="A44" s="57" t="s">
        <v>550</v>
      </c>
      <c r="B44" s="79" t="s">
        <v>551</v>
      </c>
      <c r="C44" s="80">
        <v>44</v>
      </c>
    </row>
    <row r="45" spans="1:3" ht="22.5" customHeight="1">
      <c r="A45" s="57" t="s">
        <v>552</v>
      </c>
      <c r="B45" s="79" t="s">
        <v>553</v>
      </c>
      <c r="C45" s="80">
        <v>45</v>
      </c>
    </row>
    <row r="46" spans="1:3" ht="22.5" customHeight="1">
      <c r="A46" s="57" t="s">
        <v>554</v>
      </c>
      <c r="B46" s="79" t="s">
        <v>555</v>
      </c>
      <c r="C46" s="80">
        <v>46</v>
      </c>
    </row>
    <row r="47" spans="1:3" ht="22.5" customHeight="1">
      <c r="A47" s="57" t="s">
        <v>556</v>
      </c>
      <c r="B47" s="79" t="s">
        <v>557</v>
      </c>
      <c r="C47" s="80">
        <v>47</v>
      </c>
    </row>
    <row r="48" spans="1:3" ht="22.5" customHeight="1">
      <c r="A48" s="57" t="s">
        <v>558</v>
      </c>
      <c r="B48" s="79" t="s">
        <v>559</v>
      </c>
      <c r="C48" s="80">
        <v>48</v>
      </c>
    </row>
    <row r="49" spans="1:3" ht="22.5" customHeight="1">
      <c r="A49" s="57" t="s">
        <v>560</v>
      </c>
      <c r="B49" s="79" t="s">
        <v>561</v>
      </c>
      <c r="C49" s="80">
        <v>49</v>
      </c>
    </row>
    <row r="50" spans="1:3" ht="22.5" customHeight="1">
      <c r="A50" s="57" t="s">
        <v>562</v>
      </c>
      <c r="B50" s="79" t="s">
        <v>563</v>
      </c>
      <c r="C50" s="80">
        <v>50</v>
      </c>
    </row>
    <row r="51" spans="1:3" ht="22.5" customHeight="1">
      <c r="A51" s="57" t="s">
        <v>564</v>
      </c>
      <c r="B51" s="79" t="s">
        <v>565</v>
      </c>
      <c r="C51" s="80">
        <v>51</v>
      </c>
    </row>
    <row r="52" spans="1:3" ht="22.5" customHeight="1">
      <c r="A52" s="57" t="s">
        <v>566</v>
      </c>
      <c r="B52" s="79" t="s">
        <v>567</v>
      </c>
      <c r="C52" s="80">
        <v>52</v>
      </c>
    </row>
    <row r="53" spans="1:3" ht="22.5" customHeight="1">
      <c r="A53" s="57" t="s">
        <v>568</v>
      </c>
      <c r="B53" s="79" t="s">
        <v>569</v>
      </c>
      <c r="C53" s="80">
        <v>53</v>
      </c>
    </row>
    <row r="54" spans="1:3" ht="22.5" customHeight="1">
      <c r="A54" s="57" t="s">
        <v>570</v>
      </c>
      <c r="B54" s="79" t="s">
        <v>571</v>
      </c>
      <c r="C54" s="80">
        <v>54</v>
      </c>
    </row>
    <row r="55" spans="1:3" ht="22.5" customHeight="1">
      <c r="A55" s="57" t="s">
        <v>572</v>
      </c>
      <c r="B55" s="79" t="s">
        <v>573</v>
      </c>
      <c r="C55" s="80">
        <v>55</v>
      </c>
    </row>
    <row r="56" spans="1:3" ht="22.5" customHeight="1">
      <c r="A56" s="57" t="s">
        <v>574</v>
      </c>
      <c r="B56" s="79" t="s">
        <v>575</v>
      </c>
      <c r="C56" s="80">
        <v>56</v>
      </c>
    </row>
    <row r="57" spans="1:3" ht="22.5" customHeight="1">
      <c r="A57" s="78" t="s">
        <v>576</v>
      </c>
      <c r="B57" s="79" t="s">
        <v>577</v>
      </c>
      <c r="C57" s="80">
        <v>57</v>
      </c>
    </row>
    <row r="58" spans="1:3" ht="22.5" customHeight="1">
      <c r="A58" s="57" t="s">
        <v>578</v>
      </c>
      <c r="B58" s="79" t="s">
        <v>579</v>
      </c>
      <c r="C58" s="80">
        <v>58</v>
      </c>
    </row>
    <row r="59" spans="1:3" ht="22.5" customHeight="1">
      <c r="A59" s="57" t="s">
        <v>580</v>
      </c>
      <c r="B59" s="79" t="s">
        <v>581</v>
      </c>
      <c r="C59" s="80">
        <v>59</v>
      </c>
    </row>
    <row r="60" spans="1:3" ht="22.5" customHeight="1">
      <c r="A60" s="57" t="s">
        <v>582</v>
      </c>
      <c r="B60" s="79" t="s">
        <v>583</v>
      </c>
      <c r="C60" s="80">
        <v>60</v>
      </c>
    </row>
    <row r="61" spans="1:3" ht="22.5" customHeight="1">
      <c r="A61" s="57" t="s">
        <v>584</v>
      </c>
      <c r="B61" s="79" t="s">
        <v>585</v>
      </c>
      <c r="C61" s="80">
        <v>61</v>
      </c>
    </row>
    <row r="62" spans="1:3" ht="22.5" customHeight="1">
      <c r="A62" s="57" t="s">
        <v>586</v>
      </c>
      <c r="B62" s="79" t="s">
        <v>587</v>
      </c>
      <c r="C62" s="80">
        <v>62</v>
      </c>
    </row>
    <row r="63" spans="1:3" ht="22.5" customHeight="1">
      <c r="A63" s="57" t="s">
        <v>588</v>
      </c>
      <c r="B63" s="79" t="s">
        <v>589</v>
      </c>
      <c r="C63" s="80">
        <v>63</v>
      </c>
    </row>
    <row r="64" spans="1:3" ht="22.5" customHeight="1">
      <c r="A64" s="57" t="s">
        <v>590</v>
      </c>
      <c r="B64" s="79" t="s">
        <v>591</v>
      </c>
      <c r="C64" s="80">
        <v>64</v>
      </c>
    </row>
    <row r="65" spans="1:3" ht="22.5" customHeight="1">
      <c r="A65" s="57" t="s">
        <v>592</v>
      </c>
      <c r="B65" s="79" t="s">
        <v>593</v>
      </c>
      <c r="C65" s="80">
        <v>65</v>
      </c>
    </row>
    <row r="66" spans="1:3" ht="22.5" customHeight="1">
      <c r="A66" s="57" t="s">
        <v>594</v>
      </c>
      <c r="B66" s="79" t="s">
        <v>595</v>
      </c>
      <c r="C66" s="80">
        <v>66</v>
      </c>
    </row>
    <row r="67" spans="1:3" ht="22.5" customHeight="1">
      <c r="A67" s="57" t="s">
        <v>596</v>
      </c>
      <c r="B67" s="79" t="s">
        <v>597</v>
      </c>
      <c r="C67" s="80">
        <v>67</v>
      </c>
    </row>
    <row r="68" spans="1:3" ht="22.5" customHeight="1">
      <c r="A68" s="78" t="s">
        <v>598</v>
      </c>
      <c r="B68" s="79" t="s">
        <v>599</v>
      </c>
      <c r="C68" s="80">
        <v>68</v>
      </c>
    </row>
    <row r="69" spans="1:3" ht="22.5" customHeight="1">
      <c r="A69" s="57" t="s">
        <v>600</v>
      </c>
      <c r="B69" s="79" t="s">
        <v>601</v>
      </c>
      <c r="C69" s="80">
        <v>69</v>
      </c>
    </row>
    <row r="70" spans="1:3" ht="22.5" customHeight="1">
      <c r="A70" s="57" t="s">
        <v>602</v>
      </c>
      <c r="B70" s="79" t="s">
        <v>603</v>
      </c>
      <c r="C70" s="80">
        <v>70</v>
      </c>
    </row>
    <row r="71" spans="1:3" ht="22.5" customHeight="1">
      <c r="A71" s="57" t="s">
        <v>604</v>
      </c>
      <c r="B71" s="79" t="s">
        <v>605</v>
      </c>
      <c r="C71" s="80">
        <v>71</v>
      </c>
    </row>
    <row r="72" spans="1:3" ht="22.5" customHeight="1">
      <c r="A72" s="57" t="s">
        <v>606</v>
      </c>
      <c r="B72" s="81"/>
      <c r="C72" s="80">
        <v>72</v>
      </c>
    </row>
    <row r="73" spans="1:3" ht="22.5" customHeight="1">
      <c r="A73" s="57" t="s">
        <v>607</v>
      </c>
      <c r="B73" s="79" t="s">
        <v>608</v>
      </c>
      <c r="C73" s="80">
        <v>73</v>
      </c>
    </row>
    <row r="74" spans="1:3" ht="22.5" customHeight="1">
      <c r="A74" s="57" t="s">
        <v>609</v>
      </c>
      <c r="B74" s="79" t="s">
        <v>610</v>
      </c>
      <c r="C74" s="80">
        <v>74</v>
      </c>
    </row>
    <row r="75" spans="1:3" ht="22.5" customHeight="1">
      <c r="A75" s="78" t="s">
        <v>611</v>
      </c>
      <c r="B75" s="79" t="s">
        <v>612</v>
      </c>
      <c r="C75" s="80">
        <v>75</v>
      </c>
    </row>
    <row r="76" spans="1:3" ht="22.5" customHeight="1">
      <c r="A76" s="78" t="s">
        <v>613</v>
      </c>
      <c r="B76" s="79" t="s">
        <v>614</v>
      </c>
      <c r="C76" s="80">
        <v>76</v>
      </c>
    </row>
    <row r="77" spans="1:3" ht="22.5" customHeight="1">
      <c r="A77" s="57" t="s">
        <v>615</v>
      </c>
      <c r="B77" s="79" t="s">
        <v>616</v>
      </c>
      <c r="C77" s="80">
        <v>77</v>
      </c>
    </row>
    <row r="78" spans="1:3" ht="22.5" customHeight="1">
      <c r="A78" s="57" t="s">
        <v>617</v>
      </c>
      <c r="B78" s="79" t="s">
        <v>618</v>
      </c>
      <c r="C78" s="80">
        <v>78</v>
      </c>
    </row>
    <row r="79" spans="1:3" ht="22.5" customHeight="1">
      <c r="A79" s="57" t="s">
        <v>619</v>
      </c>
      <c r="B79" s="79" t="s">
        <v>620</v>
      </c>
      <c r="C79" s="80">
        <v>79</v>
      </c>
    </row>
    <row r="80" spans="1:3" ht="22.5" customHeight="1">
      <c r="A80" s="57" t="s">
        <v>621</v>
      </c>
      <c r="B80" s="79" t="s">
        <v>622</v>
      </c>
      <c r="C80" s="80">
        <v>80</v>
      </c>
    </row>
    <row r="81" spans="1:3" ht="22.5" customHeight="1">
      <c r="A81" s="57" t="s">
        <v>623</v>
      </c>
      <c r="B81" s="79" t="s">
        <v>624</v>
      </c>
      <c r="C81" s="80">
        <v>81</v>
      </c>
    </row>
    <row r="82" spans="1:3" ht="22.5" customHeight="1">
      <c r="A82" s="57" t="s">
        <v>625</v>
      </c>
      <c r="B82" s="79" t="s">
        <v>626</v>
      </c>
      <c r="C82" s="80">
        <v>82</v>
      </c>
    </row>
    <row r="83" spans="1:3" ht="22.5" customHeight="1">
      <c r="A83" s="57" t="s">
        <v>627</v>
      </c>
      <c r="B83" s="79" t="s">
        <v>628</v>
      </c>
      <c r="C83" s="80">
        <v>83</v>
      </c>
    </row>
    <row r="84" spans="1:3" ht="22.5" customHeight="1">
      <c r="A84" s="57" t="s">
        <v>629</v>
      </c>
      <c r="B84" s="79" t="s">
        <v>630</v>
      </c>
      <c r="C84" s="80">
        <v>84</v>
      </c>
    </row>
    <row r="85" spans="1:3" ht="22.5" customHeight="1">
      <c r="A85" s="57" t="s">
        <v>631</v>
      </c>
      <c r="B85" s="79" t="s">
        <v>632</v>
      </c>
      <c r="C85" s="80">
        <v>85</v>
      </c>
    </row>
    <row r="86" spans="1:3" ht="22.5" customHeight="1">
      <c r="A86" s="57" t="s">
        <v>633</v>
      </c>
      <c r="B86" s="81"/>
      <c r="C86" s="80">
        <v>86</v>
      </c>
    </row>
    <row r="87" spans="1:3" ht="22.5" customHeight="1">
      <c r="A87" s="57" t="s">
        <v>634</v>
      </c>
      <c r="B87" s="79" t="s">
        <v>635</v>
      </c>
      <c r="C87" s="80">
        <v>87</v>
      </c>
    </row>
    <row r="88" spans="1:3" ht="22.5" customHeight="1">
      <c r="A88" s="57" t="s">
        <v>636</v>
      </c>
      <c r="B88" s="79" t="s">
        <v>637</v>
      </c>
      <c r="C88" s="80">
        <v>88</v>
      </c>
    </row>
    <row r="89" spans="1:3" ht="22.5" customHeight="1">
      <c r="A89" s="78" t="s">
        <v>638</v>
      </c>
      <c r="B89" s="79" t="s">
        <v>639</v>
      </c>
      <c r="C89" s="80">
        <v>89</v>
      </c>
    </row>
    <row r="90" spans="1:3" ht="22.5" customHeight="1">
      <c r="A90" s="57" t="s">
        <v>640</v>
      </c>
      <c r="B90" s="79" t="s">
        <v>641</v>
      </c>
      <c r="C90" s="80">
        <v>90</v>
      </c>
    </row>
    <row r="91" spans="1:3" ht="22.5" customHeight="1">
      <c r="A91" s="78" t="s">
        <v>642</v>
      </c>
      <c r="B91" s="79" t="s">
        <v>643</v>
      </c>
      <c r="C91" s="80">
        <v>91</v>
      </c>
    </row>
    <row r="92" spans="1:3" ht="22.5" customHeight="1">
      <c r="A92" s="57" t="s">
        <v>644</v>
      </c>
      <c r="B92" s="79" t="s">
        <v>645</v>
      </c>
      <c r="C92" s="80">
        <v>92</v>
      </c>
    </row>
    <row r="93" spans="1:3" ht="22.5" customHeight="1">
      <c r="A93" s="57" t="s">
        <v>646</v>
      </c>
      <c r="B93" s="79" t="s">
        <v>647</v>
      </c>
      <c r="C93" s="80">
        <v>93</v>
      </c>
    </row>
    <row r="94" spans="1:3" ht="22.5" customHeight="1">
      <c r="A94" s="57" t="s">
        <v>648</v>
      </c>
      <c r="B94" s="79" t="s">
        <v>649</v>
      </c>
      <c r="C94" s="80">
        <v>94</v>
      </c>
    </row>
    <row r="95" spans="1:3" ht="22.5" customHeight="1">
      <c r="A95" s="78" t="s">
        <v>650</v>
      </c>
      <c r="B95" s="79" t="s">
        <v>651</v>
      </c>
      <c r="C95" s="80">
        <v>95</v>
      </c>
    </row>
    <row r="96" spans="1:3" ht="22.5" customHeight="1">
      <c r="A96" s="57" t="s">
        <v>652</v>
      </c>
      <c r="B96" s="79" t="s">
        <v>653</v>
      </c>
      <c r="C96" s="80">
        <v>96</v>
      </c>
    </row>
    <row r="97" spans="1:3" ht="22.5" customHeight="1">
      <c r="A97" s="57" t="s">
        <v>654</v>
      </c>
      <c r="B97" s="79" t="s">
        <v>655</v>
      </c>
      <c r="C97" s="80">
        <v>97</v>
      </c>
    </row>
    <row r="98" spans="1:3" ht="22.5" customHeight="1">
      <c r="A98" s="57" t="s">
        <v>656</v>
      </c>
      <c r="B98" s="79" t="s">
        <v>657</v>
      </c>
      <c r="C98" s="80">
        <v>98</v>
      </c>
    </row>
    <row r="99" spans="1:3" ht="22.5" customHeight="1">
      <c r="A99" s="57" t="s">
        <v>658</v>
      </c>
      <c r="B99" s="79" t="s">
        <v>659</v>
      </c>
      <c r="C99" s="80">
        <v>99</v>
      </c>
    </row>
    <row r="100" spans="1:3" ht="22.5" customHeight="1">
      <c r="A100" s="57" t="s">
        <v>660</v>
      </c>
      <c r="B100" s="79" t="s">
        <v>661</v>
      </c>
      <c r="C100" s="80">
        <v>100</v>
      </c>
    </row>
    <row r="101" spans="1:3" ht="22.5" customHeight="1">
      <c r="A101" s="57" t="s">
        <v>662</v>
      </c>
      <c r="B101" s="79" t="s">
        <v>663</v>
      </c>
      <c r="C101" s="80">
        <v>101</v>
      </c>
    </row>
    <row r="102" spans="1:3" ht="22.5" customHeight="1">
      <c r="A102" s="57" t="s">
        <v>664</v>
      </c>
      <c r="B102" s="79" t="s">
        <v>665</v>
      </c>
      <c r="C102" s="80">
        <v>102</v>
      </c>
    </row>
    <row r="103" spans="1:3" ht="22.5" customHeight="1">
      <c r="A103" s="57" t="s">
        <v>666</v>
      </c>
      <c r="B103" s="79" t="s">
        <v>667</v>
      </c>
      <c r="C103" s="80">
        <v>103</v>
      </c>
    </row>
    <row r="104" spans="1:3" ht="22.5" customHeight="1">
      <c r="A104" s="57" t="s">
        <v>668</v>
      </c>
      <c r="B104" s="79" t="s">
        <v>669</v>
      </c>
      <c r="C104" s="80">
        <v>104</v>
      </c>
    </row>
    <row r="105" spans="1:3" ht="22.5" customHeight="1">
      <c r="A105" s="57" t="s">
        <v>670</v>
      </c>
      <c r="B105" s="79" t="s">
        <v>671</v>
      </c>
      <c r="C105" s="80">
        <v>105</v>
      </c>
    </row>
    <row r="106" spans="1:3" ht="22.5" customHeight="1">
      <c r="A106" s="57" t="s">
        <v>672</v>
      </c>
      <c r="B106" s="79" t="s">
        <v>673</v>
      </c>
      <c r="C106" s="80">
        <v>106</v>
      </c>
    </row>
    <row r="107" spans="1:3" ht="22.5" customHeight="1">
      <c r="A107" s="57" t="s">
        <v>674</v>
      </c>
      <c r="B107" s="79" t="s">
        <v>675</v>
      </c>
      <c r="C107" s="80">
        <v>107</v>
      </c>
    </row>
    <row r="108" spans="1:3" ht="22.5" customHeight="1">
      <c r="A108" s="57" t="s">
        <v>676</v>
      </c>
      <c r="B108" s="79" t="s">
        <v>677</v>
      </c>
      <c r="C108" s="80">
        <v>108</v>
      </c>
    </row>
    <row r="109" spans="1:3" ht="22.5" customHeight="1">
      <c r="A109" s="57" t="s">
        <v>678</v>
      </c>
      <c r="B109" s="79" t="s">
        <v>679</v>
      </c>
      <c r="C109" s="80">
        <v>109</v>
      </c>
    </row>
    <row r="110" spans="1:3" ht="22.5" customHeight="1">
      <c r="A110" s="57" t="s">
        <v>680</v>
      </c>
      <c r="B110" s="79" t="s">
        <v>681</v>
      </c>
      <c r="C110" s="80">
        <v>110</v>
      </c>
    </row>
    <row r="111" spans="1:3" ht="22.5" customHeight="1">
      <c r="A111" s="57" t="s">
        <v>682</v>
      </c>
      <c r="B111" s="79" t="s">
        <v>683</v>
      </c>
      <c r="C111" s="80">
        <v>111</v>
      </c>
    </row>
    <row r="112" spans="1:3" ht="22.5" customHeight="1">
      <c r="A112" s="57" t="s">
        <v>684</v>
      </c>
      <c r="B112" s="79" t="s">
        <v>685</v>
      </c>
      <c r="C112" s="80">
        <v>112</v>
      </c>
    </row>
    <row r="113" spans="1:3" ht="22.5" customHeight="1">
      <c r="A113" s="57" t="s">
        <v>686</v>
      </c>
      <c r="B113" s="79" t="s">
        <v>687</v>
      </c>
      <c r="C113" s="80">
        <v>113</v>
      </c>
    </row>
    <row r="114" spans="1:3" ht="22.5" customHeight="1">
      <c r="A114" s="57" t="s">
        <v>688</v>
      </c>
      <c r="B114" s="79" t="s">
        <v>689</v>
      </c>
      <c r="C114" s="80">
        <v>114</v>
      </c>
    </row>
    <row r="115" spans="1:3" ht="22.5" customHeight="1">
      <c r="A115" s="57" t="s">
        <v>690</v>
      </c>
      <c r="B115" s="79" t="s">
        <v>691</v>
      </c>
      <c r="C115" s="80">
        <v>115</v>
      </c>
    </row>
    <row r="116" spans="1:3" ht="22.5" customHeight="1">
      <c r="A116" s="57" t="s">
        <v>692</v>
      </c>
      <c r="B116" s="79" t="s">
        <v>693</v>
      </c>
      <c r="C116" s="80">
        <v>116</v>
      </c>
    </row>
    <row r="117" spans="1:3" ht="22.5" customHeight="1">
      <c r="A117" s="57" t="s">
        <v>694</v>
      </c>
      <c r="B117" s="79" t="s">
        <v>695</v>
      </c>
      <c r="C117" s="80">
        <v>117</v>
      </c>
    </row>
    <row r="118" spans="1:3" ht="22.5" customHeight="1">
      <c r="A118" s="57" t="s">
        <v>696</v>
      </c>
      <c r="B118" s="79" t="s">
        <v>697</v>
      </c>
      <c r="C118" s="80">
        <v>118</v>
      </c>
    </row>
    <row r="119" spans="1:3" ht="22.5" customHeight="1">
      <c r="A119" s="57" t="s">
        <v>698</v>
      </c>
      <c r="B119" s="79" t="s">
        <v>699</v>
      </c>
      <c r="C119" s="80">
        <v>119</v>
      </c>
    </row>
    <row r="120" spans="1:3" ht="22.5" customHeight="1">
      <c r="A120" s="57" t="s">
        <v>700</v>
      </c>
      <c r="B120" s="79" t="s">
        <v>701</v>
      </c>
      <c r="C120" s="80">
        <v>120</v>
      </c>
    </row>
    <row r="121" spans="1:3" ht="22.5" customHeight="1">
      <c r="A121" s="57" t="s">
        <v>702</v>
      </c>
      <c r="B121" s="79" t="s">
        <v>703</v>
      </c>
      <c r="C121" s="80">
        <v>121</v>
      </c>
    </row>
    <row r="122" spans="1:3" ht="22.5" customHeight="1">
      <c r="A122" s="57" t="s">
        <v>704</v>
      </c>
      <c r="B122" s="79" t="s">
        <v>705</v>
      </c>
      <c r="C122" s="80">
        <v>122</v>
      </c>
    </row>
    <row r="123" spans="1:3" ht="22.5" customHeight="1">
      <c r="A123" s="57" t="s">
        <v>706</v>
      </c>
      <c r="B123" s="79" t="s">
        <v>707</v>
      </c>
      <c r="C123" s="80">
        <v>123</v>
      </c>
    </row>
    <row r="124" spans="1:3" ht="22.5" customHeight="1">
      <c r="A124" s="57" t="s">
        <v>708</v>
      </c>
      <c r="B124" s="79" t="s">
        <v>709</v>
      </c>
      <c r="C124" s="80">
        <v>124</v>
      </c>
    </row>
    <row r="125" spans="1:3" ht="22.5" customHeight="1">
      <c r="A125" s="57" t="s">
        <v>710</v>
      </c>
      <c r="B125" s="79" t="s">
        <v>711</v>
      </c>
      <c r="C125" s="80">
        <v>125</v>
      </c>
    </row>
    <row r="126" spans="1:3" ht="22.5" customHeight="1">
      <c r="A126" s="57" t="s">
        <v>712</v>
      </c>
      <c r="B126" s="79" t="s">
        <v>713</v>
      </c>
      <c r="C126" s="80">
        <v>126</v>
      </c>
    </row>
    <row r="127" spans="1:3" ht="22.5" customHeight="1">
      <c r="A127" s="57" t="s">
        <v>714</v>
      </c>
      <c r="B127" s="79" t="s">
        <v>715</v>
      </c>
      <c r="C127" s="80">
        <v>127</v>
      </c>
    </row>
    <row r="128" spans="1:3" ht="22.5" customHeight="1">
      <c r="A128" s="57" t="s">
        <v>716</v>
      </c>
      <c r="B128" s="79" t="s">
        <v>717</v>
      </c>
      <c r="C128" s="80">
        <v>128</v>
      </c>
    </row>
    <row r="129" spans="1:3" ht="22.5" customHeight="1">
      <c r="A129" s="57" t="s">
        <v>718</v>
      </c>
      <c r="B129" s="79" t="s">
        <v>719</v>
      </c>
      <c r="C129" s="80">
        <v>129</v>
      </c>
    </row>
    <row r="130" spans="1:3" ht="22.5" customHeight="1">
      <c r="A130" s="57" t="s">
        <v>720</v>
      </c>
      <c r="B130" s="79" t="s">
        <v>721</v>
      </c>
      <c r="C130" s="80">
        <v>130</v>
      </c>
    </row>
    <row r="131" spans="1:3" ht="22.5" customHeight="1">
      <c r="A131" s="57" t="s">
        <v>722</v>
      </c>
      <c r="B131" s="79" t="s">
        <v>723</v>
      </c>
      <c r="C131" s="80">
        <v>131</v>
      </c>
    </row>
    <row r="132" spans="1:3" ht="22.5" customHeight="1">
      <c r="A132" s="57" t="s">
        <v>724</v>
      </c>
      <c r="B132" s="79" t="s">
        <v>725</v>
      </c>
      <c r="C132" s="80">
        <v>132</v>
      </c>
    </row>
    <row r="133" spans="1:3" ht="22.5" customHeight="1">
      <c r="A133" s="57" t="s">
        <v>726</v>
      </c>
      <c r="B133" s="79" t="s">
        <v>727</v>
      </c>
      <c r="C133" s="80">
        <v>133</v>
      </c>
    </row>
    <row r="134" spans="1:3" ht="22.5" customHeight="1">
      <c r="A134" s="57" t="s">
        <v>728</v>
      </c>
      <c r="B134" s="79" t="s">
        <v>729</v>
      </c>
      <c r="C134" s="80">
        <v>134</v>
      </c>
    </row>
    <row r="135" spans="1:3" ht="22.5" customHeight="1">
      <c r="A135" s="57" t="s">
        <v>730</v>
      </c>
      <c r="B135" s="79" t="s">
        <v>731</v>
      </c>
      <c r="C135" s="80">
        <v>135</v>
      </c>
    </row>
    <row r="136" spans="1:3" ht="22.5" customHeight="1">
      <c r="A136" s="57" t="s">
        <v>732</v>
      </c>
      <c r="B136" s="79" t="s">
        <v>733</v>
      </c>
      <c r="C136" s="80">
        <v>136</v>
      </c>
    </row>
    <row r="137" spans="1:3" ht="22.5" customHeight="1">
      <c r="A137" s="57" t="s">
        <v>734</v>
      </c>
      <c r="B137" s="79" t="s">
        <v>735</v>
      </c>
      <c r="C137" s="80">
        <v>137</v>
      </c>
    </row>
    <row r="138" spans="1:3" ht="22.5" customHeight="1">
      <c r="A138" s="57" t="s">
        <v>736</v>
      </c>
      <c r="B138" s="79" t="s">
        <v>737</v>
      </c>
      <c r="C138" s="80">
        <v>138</v>
      </c>
    </row>
    <row r="139" spans="1:3" ht="22.5" customHeight="1">
      <c r="A139" s="57" t="s">
        <v>738</v>
      </c>
      <c r="B139" s="79" t="s">
        <v>739</v>
      </c>
      <c r="C139" s="80">
        <v>139</v>
      </c>
    </row>
    <row r="140" spans="1:3" ht="22.5" customHeight="1">
      <c r="A140" s="57" t="s">
        <v>740</v>
      </c>
      <c r="B140" s="79" t="s">
        <v>741</v>
      </c>
      <c r="C140" s="80">
        <v>140</v>
      </c>
    </row>
    <row r="141" spans="1:3" ht="22.5" customHeight="1">
      <c r="A141" s="57" t="s">
        <v>742</v>
      </c>
      <c r="B141" s="79" t="s">
        <v>743</v>
      </c>
      <c r="C141" s="80">
        <v>141</v>
      </c>
    </row>
    <row r="142" spans="1:3" ht="22.5" customHeight="1">
      <c r="A142" s="57" t="s">
        <v>744</v>
      </c>
      <c r="B142" s="81"/>
      <c r="C142" s="80">
        <v>142</v>
      </c>
    </row>
    <row r="143" spans="1:3" ht="22.5" customHeight="1">
      <c r="A143" s="57" t="s">
        <v>745</v>
      </c>
      <c r="B143" s="79" t="s">
        <v>746</v>
      </c>
      <c r="C143" s="80">
        <v>143</v>
      </c>
    </row>
    <row r="144" spans="1:3" ht="22.5" customHeight="1">
      <c r="A144" s="57" t="s">
        <v>747</v>
      </c>
      <c r="B144" s="79" t="s">
        <v>748</v>
      </c>
      <c r="C144" s="80">
        <v>144</v>
      </c>
    </row>
    <row r="145" spans="1:3" ht="22.5" customHeight="1">
      <c r="A145" s="57" t="s">
        <v>749</v>
      </c>
      <c r="B145" s="79" t="s">
        <v>750</v>
      </c>
      <c r="C145" s="80">
        <v>145</v>
      </c>
    </row>
    <row r="146" spans="1:3" ht="22.5" customHeight="1">
      <c r="A146" s="57" t="s">
        <v>751</v>
      </c>
      <c r="B146" s="79" t="s">
        <v>752</v>
      </c>
      <c r="C146" s="80">
        <v>146</v>
      </c>
    </row>
    <row r="147" spans="1:3" ht="22.5" customHeight="1">
      <c r="A147" s="57" t="s">
        <v>753</v>
      </c>
      <c r="B147" s="79" t="s">
        <v>754</v>
      </c>
      <c r="C147" s="80">
        <v>147</v>
      </c>
    </row>
    <row r="148" spans="1:3" ht="22.5" customHeight="1">
      <c r="A148" s="57" t="s">
        <v>755</v>
      </c>
      <c r="B148" s="79" t="s">
        <v>756</v>
      </c>
      <c r="C148" s="80">
        <v>148</v>
      </c>
    </row>
    <row r="149" spans="1:3" ht="22.5" customHeight="1">
      <c r="A149" s="57" t="s">
        <v>757</v>
      </c>
      <c r="B149" s="79" t="s">
        <v>758</v>
      </c>
      <c r="C149" s="80">
        <v>149</v>
      </c>
    </row>
    <row r="150" spans="1:3" ht="22.5" customHeight="1">
      <c r="A150" s="57" t="s">
        <v>759</v>
      </c>
      <c r="B150" s="79" t="s">
        <v>760</v>
      </c>
      <c r="C150" s="80">
        <v>150</v>
      </c>
    </row>
    <row r="151" spans="1:3" ht="22.5" customHeight="1">
      <c r="A151" s="57" t="s">
        <v>761</v>
      </c>
      <c r="B151" s="79" t="s">
        <v>762</v>
      </c>
      <c r="C151" s="80">
        <v>151</v>
      </c>
    </row>
    <row r="152" spans="1:3" ht="22.5" customHeight="1">
      <c r="A152" s="57" t="s">
        <v>763</v>
      </c>
      <c r="B152" s="79" t="s">
        <v>764</v>
      </c>
      <c r="C152" s="80">
        <v>152</v>
      </c>
    </row>
    <row r="153" spans="1:3" ht="22.5" customHeight="1">
      <c r="A153" s="57" t="s">
        <v>765</v>
      </c>
      <c r="B153" s="81"/>
      <c r="C153" s="80">
        <v>153</v>
      </c>
    </row>
    <row r="154" spans="1:3" ht="22.5" customHeight="1">
      <c r="A154" s="57" t="s">
        <v>766</v>
      </c>
      <c r="B154" s="79" t="s">
        <v>767</v>
      </c>
      <c r="C154" s="80">
        <v>154</v>
      </c>
    </row>
    <row r="155" spans="1:3" ht="22.5" customHeight="1">
      <c r="A155" s="57" t="s">
        <v>768</v>
      </c>
      <c r="B155" s="79" t="s">
        <v>769</v>
      </c>
      <c r="C155" s="80">
        <v>155</v>
      </c>
    </row>
    <row r="156" spans="1:3" ht="22.5" customHeight="1">
      <c r="A156" s="57" t="s">
        <v>770</v>
      </c>
      <c r="B156" s="81"/>
      <c r="C156" s="80">
        <v>156</v>
      </c>
    </row>
    <row r="157" spans="1:3" ht="22.5" customHeight="1">
      <c r="A157" s="57" t="s">
        <v>771</v>
      </c>
      <c r="B157" s="79" t="s">
        <v>772</v>
      </c>
      <c r="C157" s="80">
        <v>157</v>
      </c>
    </row>
    <row r="158" spans="1:3" ht="22.5" customHeight="1">
      <c r="A158" s="57" t="s">
        <v>773</v>
      </c>
      <c r="B158" s="79" t="s">
        <v>774</v>
      </c>
      <c r="C158" s="80">
        <v>158</v>
      </c>
    </row>
    <row r="159" spans="1:3" ht="22.5" customHeight="1">
      <c r="A159" s="57" t="s">
        <v>775</v>
      </c>
      <c r="B159" s="79" t="s">
        <v>776</v>
      </c>
      <c r="C159" s="80">
        <v>159</v>
      </c>
    </row>
    <row r="160" spans="1:3" ht="22.5" customHeight="1">
      <c r="A160" s="57" t="s">
        <v>777</v>
      </c>
      <c r="B160" s="79" t="s">
        <v>778</v>
      </c>
      <c r="C160" s="80">
        <v>160</v>
      </c>
    </row>
    <row r="161" spans="1:3" ht="22.5" customHeight="1">
      <c r="A161" s="57" t="s">
        <v>779</v>
      </c>
      <c r="B161" s="79" t="s">
        <v>780</v>
      </c>
      <c r="C161" s="80">
        <v>161</v>
      </c>
    </row>
    <row r="162" spans="1:3" ht="22.5" customHeight="1">
      <c r="A162" s="57" t="s">
        <v>781</v>
      </c>
      <c r="B162" s="79" t="s">
        <v>782</v>
      </c>
      <c r="C162" s="80">
        <v>162</v>
      </c>
    </row>
    <row r="163" spans="1:3" ht="22.5" customHeight="1">
      <c r="A163" s="57" t="s">
        <v>783</v>
      </c>
      <c r="B163" s="79" t="s">
        <v>784</v>
      </c>
      <c r="C163" s="80">
        <v>163</v>
      </c>
    </row>
    <row r="164" spans="1:3" ht="22.5" customHeight="1">
      <c r="A164" s="57" t="s">
        <v>785</v>
      </c>
      <c r="B164" s="79" t="s">
        <v>786</v>
      </c>
      <c r="C164" s="80">
        <v>164</v>
      </c>
    </row>
    <row r="165" spans="1:3" ht="22.5" customHeight="1">
      <c r="A165" s="57" t="s">
        <v>787</v>
      </c>
      <c r="B165" s="79" t="s">
        <v>788</v>
      </c>
      <c r="C165" s="80">
        <v>165</v>
      </c>
    </row>
    <row r="166" spans="1:3" ht="22.5" customHeight="1">
      <c r="A166" s="57" t="s">
        <v>789</v>
      </c>
      <c r="B166" s="79" t="s">
        <v>790</v>
      </c>
      <c r="C166" s="80">
        <v>166</v>
      </c>
    </row>
    <row r="167" spans="1:3" ht="22.5" customHeight="1">
      <c r="A167" s="57" t="s">
        <v>791</v>
      </c>
      <c r="B167" s="79" t="s">
        <v>792</v>
      </c>
      <c r="C167" s="80">
        <v>167</v>
      </c>
    </row>
    <row r="168" spans="1:3" ht="22.5" customHeight="1">
      <c r="A168" s="57" t="s">
        <v>793</v>
      </c>
      <c r="B168" s="79" t="s">
        <v>794</v>
      </c>
      <c r="C168" s="80">
        <v>168</v>
      </c>
    </row>
    <row r="169" spans="1:3" ht="22.5" customHeight="1">
      <c r="A169" s="57" t="s">
        <v>795</v>
      </c>
      <c r="B169" s="79" t="s">
        <v>796</v>
      </c>
      <c r="C169" s="80">
        <v>169</v>
      </c>
    </row>
    <row r="170" spans="1:3" ht="22.5" customHeight="1">
      <c r="A170" s="57" t="s">
        <v>797</v>
      </c>
      <c r="B170" s="79" t="s">
        <v>798</v>
      </c>
      <c r="C170" s="80">
        <v>170</v>
      </c>
    </row>
    <row r="171" spans="1:3" ht="22.5" customHeight="1">
      <c r="A171" s="57" t="s">
        <v>799</v>
      </c>
      <c r="B171" s="79" t="s">
        <v>800</v>
      </c>
      <c r="C171" s="80">
        <v>171</v>
      </c>
    </row>
    <row r="172" spans="1:3" ht="22.5" customHeight="1">
      <c r="A172" s="57" t="s">
        <v>801</v>
      </c>
      <c r="B172" s="79" t="s">
        <v>802</v>
      </c>
      <c r="C172" s="80">
        <v>172</v>
      </c>
    </row>
    <row r="173" spans="1:3" ht="22.5" customHeight="1">
      <c r="A173" s="57" t="s">
        <v>803</v>
      </c>
      <c r="B173" s="81"/>
      <c r="C173" s="80">
        <v>173</v>
      </c>
    </row>
    <row r="174" spans="1:3" ht="22.5" customHeight="1">
      <c r="A174" s="57" t="s">
        <v>804</v>
      </c>
      <c r="B174" s="79" t="s">
        <v>805</v>
      </c>
      <c r="C174" s="80">
        <v>174</v>
      </c>
    </row>
    <row r="175" spans="1:3" ht="22.5" customHeight="1">
      <c r="A175" s="57" t="s">
        <v>806</v>
      </c>
      <c r="B175" s="79" t="s">
        <v>807</v>
      </c>
      <c r="C175" s="80">
        <v>175</v>
      </c>
    </row>
    <row r="176" spans="1:3" ht="22.5" customHeight="1">
      <c r="A176" s="57" t="s">
        <v>808</v>
      </c>
      <c r="B176" s="79" t="s">
        <v>809</v>
      </c>
      <c r="C176" s="80">
        <v>176</v>
      </c>
    </row>
    <row r="177" spans="1:3" ht="22.5" customHeight="1">
      <c r="A177" s="57" t="s">
        <v>810</v>
      </c>
      <c r="B177" s="79" t="s">
        <v>798</v>
      </c>
      <c r="C177" s="80">
        <v>177</v>
      </c>
    </row>
    <row r="178" spans="1:3" ht="22.5" customHeight="1">
      <c r="A178" s="57" t="s">
        <v>811</v>
      </c>
      <c r="B178" s="79" t="s">
        <v>812</v>
      </c>
      <c r="C178" s="80">
        <v>178</v>
      </c>
    </row>
    <row r="179" spans="1:3" ht="22.5" customHeight="1">
      <c r="A179" s="57" t="s">
        <v>813</v>
      </c>
      <c r="B179" s="79" t="s">
        <v>814</v>
      </c>
      <c r="C179" s="80">
        <v>179</v>
      </c>
    </row>
    <row r="180" spans="1:3" ht="22.5" customHeight="1">
      <c r="A180" s="57" t="s">
        <v>815</v>
      </c>
      <c r="B180" s="79" t="s">
        <v>816</v>
      </c>
      <c r="C180" s="80">
        <v>180</v>
      </c>
    </row>
    <row r="181" spans="1:3" ht="22.5" customHeight="1">
      <c r="A181" s="57" t="s">
        <v>817</v>
      </c>
      <c r="B181" s="79" t="s">
        <v>818</v>
      </c>
      <c r="C181" s="80">
        <v>181</v>
      </c>
    </row>
    <row r="182" spans="1:3" ht="22.5" customHeight="1">
      <c r="A182" s="57" t="s">
        <v>819</v>
      </c>
      <c r="B182" s="79" t="s">
        <v>820</v>
      </c>
      <c r="C182" s="80">
        <v>182</v>
      </c>
    </row>
    <row r="183" spans="1:3" ht="22.5" customHeight="1">
      <c r="A183" s="57" t="s">
        <v>821</v>
      </c>
      <c r="B183" s="79" t="s">
        <v>822</v>
      </c>
      <c r="C183" s="80">
        <v>183</v>
      </c>
    </row>
    <row r="184" spans="1:3" ht="22.5" customHeight="1">
      <c r="A184" s="57" t="s">
        <v>823</v>
      </c>
      <c r="B184" s="79" t="s">
        <v>824</v>
      </c>
      <c r="C184" s="80">
        <v>184</v>
      </c>
    </row>
    <row r="185" spans="1:3" ht="22.5" customHeight="1">
      <c r="A185" s="57" t="s">
        <v>825</v>
      </c>
      <c r="B185" s="79" t="s">
        <v>826</v>
      </c>
      <c r="C185" s="80">
        <v>185</v>
      </c>
    </row>
    <row r="186" spans="1:3" ht="22.5" customHeight="1">
      <c r="A186" s="57" t="s">
        <v>827</v>
      </c>
      <c r="B186" s="79" t="s">
        <v>828</v>
      </c>
      <c r="C186" s="80">
        <v>186</v>
      </c>
    </row>
    <row r="187" spans="1:3" ht="22.5" customHeight="1">
      <c r="A187" s="57" t="s">
        <v>829</v>
      </c>
      <c r="B187" s="79" t="s">
        <v>830</v>
      </c>
      <c r="C187" s="80">
        <v>187</v>
      </c>
    </row>
    <row r="188" spans="1:3" ht="22.5" customHeight="1">
      <c r="A188" s="57" t="s">
        <v>831</v>
      </c>
      <c r="B188" s="79" t="s">
        <v>832</v>
      </c>
      <c r="C188" s="80">
        <v>188</v>
      </c>
    </row>
    <row r="189" spans="1:3" ht="22.5" customHeight="1">
      <c r="A189" s="57" t="s">
        <v>833</v>
      </c>
      <c r="B189" s="79" t="s">
        <v>834</v>
      </c>
      <c r="C189" s="80">
        <v>189</v>
      </c>
    </row>
    <row r="190" spans="1:3" ht="22.5" customHeight="1">
      <c r="A190" s="57" t="s">
        <v>835</v>
      </c>
      <c r="B190" s="79" t="s">
        <v>836</v>
      </c>
      <c r="C190" s="80">
        <v>190</v>
      </c>
    </row>
    <row r="191" spans="1:3" ht="22.5" customHeight="1">
      <c r="A191" s="57" t="s">
        <v>837</v>
      </c>
      <c r="B191" s="79" t="s">
        <v>838</v>
      </c>
      <c r="C191" s="80">
        <v>191</v>
      </c>
    </row>
    <row r="192" spans="1:3" ht="22.5" customHeight="1">
      <c r="A192" s="57" t="s">
        <v>839</v>
      </c>
      <c r="B192" s="79" t="s">
        <v>840</v>
      </c>
      <c r="C192" s="80">
        <v>192</v>
      </c>
    </row>
    <row r="193" spans="1:3" ht="22.5" customHeight="1">
      <c r="A193" s="57" t="s">
        <v>841</v>
      </c>
      <c r="B193" s="79" t="s">
        <v>842</v>
      </c>
      <c r="C193" s="80">
        <v>193</v>
      </c>
    </row>
    <row r="194" spans="1:3" ht="22.5" customHeight="1">
      <c r="A194" s="57" t="s">
        <v>843</v>
      </c>
      <c r="B194" s="79" t="s">
        <v>844</v>
      </c>
      <c r="C194" s="80">
        <v>194</v>
      </c>
    </row>
    <row r="195" spans="1:3" ht="22.5" customHeight="1">
      <c r="A195" s="57" t="s">
        <v>845</v>
      </c>
      <c r="B195" s="79" t="s">
        <v>846</v>
      </c>
      <c r="C195" s="80">
        <v>195</v>
      </c>
    </row>
    <row r="196" spans="1:3" ht="22.5" customHeight="1">
      <c r="A196" s="57" t="s">
        <v>847</v>
      </c>
      <c r="B196" s="79" t="s">
        <v>848</v>
      </c>
      <c r="C196" s="80">
        <v>196</v>
      </c>
    </row>
    <row r="197" spans="1:3" ht="22.5" customHeight="1">
      <c r="A197" s="57" t="s">
        <v>849</v>
      </c>
      <c r="B197" s="79" t="s">
        <v>850</v>
      </c>
      <c r="C197" s="80">
        <v>197</v>
      </c>
    </row>
    <row r="198" spans="1:3" ht="22.5" customHeight="1">
      <c r="A198" s="57" t="s">
        <v>851</v>
      </c>
      <c r="B198" s="79" t="s">
        <v>852</v>
      </c>
      <c r="C198" s="80">
        <v>198</v>
      </c>
    </row>
    <row r="199" spans="1:3" ht="22.5" customHeight="1">
      <c r="A199" s="57" t="s">
        <v>853</v>
      </c>
      <c r="B199" s="79" t="s">
        <v>854</v>
      </c>
      <c r="C199" s="80">
        <v>199</v>
      </c>
    </row>
    <row r="200" spans="1:3" ht="22.5" customHeight="1">
      <c r="A200" s="57" t="s">
        <v>855</v>
      </c>
      <c r="B200" s="79" t="s">
        <v>856</v>
      </c>
      <c r="C200" s="80">
        <v>200</v>
      </c>
    </row>
    <row r="201" spans="1:3" ht="22.5" customHeight="1">
      <c r="A201" s="57" t="s">
        <v>857</v>
      </c>
      <c r="B201" s="79" t="s">
        <v>858</v>
      </c>
      <c r="C201" s="80">
        <v>201</v>
      </c>
    </row>
    <row r="202" spans="1:3" ht="22.5" customHeight="1">
      <c r="A202" s="57" t="s">
        <v>859</v>
      </c>
      <c r="B202" s="79" t="s">
        <v>860</v>
      </c>
      <c r="C202" s="80">
        <v>202</v>
      </c>
    </row>
    <row r="203" spans="1:3" ht="22.5" customHeight="1">
      <c r="A203" s="57" t="s">
        <v>861</v>
      </c>
      <c r="B203" s="79" t="s">
        <v>862</v>
      </c>
      <c r="C203" s="80">
        <v>203</v>
      </c>
    </row>
    <row r="204" spans="1:3" ht="22.5" customHeight="1">
      <c r="A204" s="57" t="s">
        <v>863</v>
      </c>
      <c r="B204" s="79" t="s">
        <v>864</v>
      </c>
      <c r="C204" s="80">
        <v>204</v>
      </c>
    </row>
    <row r="205" spans="1:3" ht="22.5" customHeight="1">
      <c r="A205" s="57" t="s">
        <v>865</v>
      </c>
      <c r="B205" s="79" t="s">
        <v>866</v>
      </c>
      <c r="C205" s="80">
        <v>205</v>
      </c>
    </row>
    <row r="206" spans="1:3" ht="22.5" customHeight="1">
      <c r="A206" s="57" t="s">
        <v>867</v>
      </c>
      <c r="B206" s="79" t="s">
        <v>868</v>
      </c>
      <c r="C206" s="80">
        <v>206</v>
      </c>
    </row>
    <row r="207" spans="1:3" ht="22.5" customHeight="1">
      <c r="A207" s="57" t="s">
        <v>869</v>
      </c>
      <c r="B207" s="79" t="s">
        <v>870</v>
      </c>
      <c r="C207" s="80">
        <v>207</v>
      </c>
    </row>
    <row r="208" spans="1:3" ht="22.5" customHeight="1">
      <c r="A208" s="57" t="s">
        <v>871</v>
      </c>
      <c r="B208" s="79" t="s">
        <v>872</v>
      </c>
      <c r="C208" s="80">
        <v>208</v>
      </c>
    </row>
    <row r="209" spans="1:3" ht="22.5" customHeight="1">
      <c r="A209" s="57" t="s">
        <v>873</v>
      </c>
      <c r="B209" s="79" t="s">
        <v>874</v>
      </c>
      <c r="C209" s="80">
        <v>209</v>
      </c>
    </row>
    <row r="210" spans="1:3" ht="22.5" customHeight="1">
      <c r="A210" s="57" t="s">
        <v>875</v>
      </c>
      <c r="B210" s="79" t="s">
        <v>876</v>
      </c>
      <c r="C210" s="80">
        <v>210</v>
      </c>
    </row>
    <row r="211" spans="1:3" ht="22.5" customHeight="1">
      <c r="A211" s="57" t="s">
        <v>877</v>
      </c>
      <c r="B211" s="79" t="s">
        <v>878</v>
      </c>
      <c r="C211" s="80">
        <v>211</v>
      </c>
    </row>
    <row r="212" spans="1:3" ht="22.5" customHeight="1">
      <c r="A212" s="57" t="s">
        <v>879</v>
      </c>
      <c r="B212" s="79" t="s">
        <v>880</v>
      </c>
      <c r="C212" s="80">
        <v>212</v>
      </c>
    </row>
    <row r="213" spans="1:3" ht="22.5" customHeight="1">
      <c r="A213" s="57" t="s">
        <v>881</v>
      </c>
      <c r="B213" s="79" t="s">
        <v>882</v>
      </c>
      <c r="C213" s="80">
        <v>213</v>
      </c>
    </row>
    <row r="214" spans="1:3" ht="22.5" customHeight="1">
      <c r="A214" s="57" t="s">
        <v>883</v>
      </c>
      <c r="B214" s="79" t="s">
        <v>884</v>
      </c>
      <c r="C214" s="80">
        <v>214</v>
      </c>
    </row>
    <row r="215" spans="1:3" ht="22.5" customHeight="1">
      <c r="A215" s="57" t="s">
        <v>885</v>
      </c>
      <c r="B215" s="79" t="s">
        <v>886</v>
      </c>
      <c r="C215" s="80">
        <v>215</v>
      </c>
    </row>
    <row r="216" spans="1:3" ht="22.5" customHeight="1">
      <c r="A216" s="57" t="s">
        <v>887</v>
      </c>
      <c r="B216" s="79" t="s">
        <v>888</v>
      </c>
      <c r="C216" s="80">
        <v>216</v>
      </c>
    </row>
    <row r="217" spans="1:3" ht="22.5" customHeight="1">
      <c r="A217" s="57" t="s">
        <v>889</v>
      </c>
      <c r="B217" s="79" t="s">
        <v>890</v>
      </c>
      <c r="C217" s="80">
        <v>217</v>
      </c>
    </row>
    <row r="218" spans="1:3" ht="22.5" customHeight="1">
      <c r="A218" s="57" t="s">
        <v>891</v>
      </c>
      <c r="B218" s="79" t="s">
        <v>892</v>
      </c>
      <c r="C218" s="80">
        <v>218</v>
      </c>
    </row>
    <row r="219" spans="1:3" ht="22.5" customHeight="1">
      <c r="A219" s="57" t="s">
        <v>893</v>
      </c>
      <c r="B219" s="79" t="s">
        <v>894</v>
      </c>
      <c r="C219" s="80">
        <v>219</v>
      </c>
    </row>
    <row r="220" spans="1:3" ht="22.5" customHeight="1">
      <c r="A220" s="57" t="s">
        <v>895</v>
      </c>
      <c r="B220" s="79" t="s">
        <v>848</v>
      </c>
      <c r="C220" s="80">
        <v>220</v>
      </c>
    </row>
    <row r="221" spans="1:3" ht="22.5" customHeight="1">
      <c r="A221" s="57" t="s">
        <v>896</v>
      </c>
      <c r="B221" s="79" t="s">
        <v>897</v>
      </c>
      <c r="C221" s="80">
        <v>221</v>
      </c>
    </row>
    <row r="222" spans="1:3" ht="22.5" customHeight="1">
      <c r="A222" s="57" t="s">
        <v>898</v>
      </c>
      <c r="B222" s="79" t="s">
        <v>899</v>
      </c>
      <c r="C222" s="80">
        <v>222</v>
      </c>
    </row>
    <row r="223" spans="1:3" ht="22.5" customHeight="1">
      <c r="A223" s="57" t="s">
        <v>900</v>
      </c>
      <c r="B223" s="79" t="s">
        <v>901</v>
      </c>
      <c r="C223" s="80">
        <v>223</v>
      </c>
    </row>
    <row r="224" spans="1:3" ht="22.5" customHeight="1">
      <c r="A224" s="57" t="s">
        <v>902</v>
      </c>
      <c r="B224" s="79" t="s">
        <v>903</v>
      </c>
      <c r="C224" s="80">
        <v>224</v>
      </c>
    </row>
    <row r="225" spans="1:3" ht="22.5" customHeight="1">
      <c r="A225" s="57" t="s">
        <v>904</v>
      </c>
      <c r="B225" s="79" t="s">
        <v>673</v>
      </c>
      <c r="C225" s="80">
        <v>225</v>
      </c>
    </row>
    <row r="226" spans="1:3" ht="22.5" customHeight="1">
      <c r="A226" s="57" t="s">
        <v>905</v>
      </c>
      <c r="B226" s="79" t="s">
        <v>906</v>
      </c>
      <c r="C226" s="80">
        <v>226</v>
      </c>
    </row>
    <row r="227" spans="1:3" ht="22.5" customHeight="1">
      <c r="A227" s="57" t="s">
        <v>907</v>
      </c>
      <c r="B227" s="79" t="s">
        <v>908</v>
      </c>
      <c r="C227" s="80">
        <v>227</v>
      </c>
    </row>
    <row r="228" spans="1:3" ht="22.5" customHeight="1">
      <c r="A228" s="57" t="s">
        <v>909</v>
      </c>
      <c r="B228" s="79" t="s">
        <v>910</v>
      </c>
      <c r="C228" s="80">
        <v>228</v>
      </c>
    </row>
    <row r="229" spans="1:3" ht="22.5" customHeight="1">
      <c r="A229" s="57" t="s">
        <v>911</v>
      </c>
      <c r="B229" s="79" t="s">
        <v>912</v>
      </c>
      <c r="C229" s="80">
        <v>229</v>
      </c>
    </row>
    <row r="230" spans="1:3" ht="22.5" customHeight="1">
      <c r="A230" s="57" t="s">
        <v>913</v>
      </c>
      <c r="B230" s="79" t="s">
        <v>914</v>
      </c>
      <c r="C230" s="80">
        <v>230</v>
      </c>
    </row>
    <row r="231" spans="1:3" ht="22.5" customHeight="1">
      <c r="A231" s="57" t="s">
        <v>915</v>
      </c>
      <c r="B231" s="79" t="s">
        <v>916</v>
      </c>
      <c r="C231" s="80">
        <v>231</v>
      </c>
    </row>
    <row r="232" spans="1:3" ht="22.5" customHeight="1">
      <c r="A232" s="57" t="s">
        <v>917</v>
      </c>
      <c r="B232" s="79" t="s">
        <v>918</v>
      </c>
      <c r="C232" s="80">
        <v>232</v>
      </c>
    </row>
    <row r="233" spans="1:3" ht="22.5" customHeight="1">
      <c r="A233" s="57" t="s">
        <v>919</v>
      </c>
      <c r="B233" s="79" t="s">
        <v>920</v>
      </c>
      <c r="C233" s="80">
        <v>233</v>
      </c>
    </row>
    <row r="234" spans="1:3" ht="22.5" customHeight="1">
      <c r="A234" s="57" t="s">
        <v>921</v>
      </c>
      <c r="B234" s="79" t="s">
        <v>922</v>
      </c>
      <c r="C234" s="80">
        <v>234</v>
      </c>
    </row>
    <row r="235" spans="1:3" ht="22.5" customHeight="1">
      <c r="A235" s="57" t="s">
        <v>923</v>
      </c>
      <c r="B235" s="79" t="s">
        <v>924</v>
      </c>
      <c r="C235" s="80">
        <v>235</v>
      </c>
    </row>
    <row r="236" spans="1:3" ht="22.5" customHeight="1">
      <c r="A236" s="57" t="s">
        <v>925</v>
      </c>
      <c r="B236" s="79" t="s">
        <v>926</v>
      </c>
      <c r="C236" s="80">
        <v>236</v>
      </c>
    </row>
    <row r="237" spans="1:3" ht="22.5" customHeight="1">
      <c r="A237" s="57" t="s">
        <v>927</v>
      </c>
      <c r="B237" s="79" t="s">
        <v>665</v>
      </c>
      <c r="C237" s="80">
        <v>237</v>
      </c>
    </row>
    <row r="238" spans="1:3" ht="22.5" customHeight="1">
      <c r="A238" s="57" t="s">
        <v>928</v>
      </c>
      <c r="B238" s="79" t="s">
        <v>649</v>
      </c>
      <c r="C238" s="80">
        <v>238</v>
      </c>
    </row>
    <row r="239" spans="1:3" ht="22.5" customHeight="1">
      <c r="A239" s="57" t="s">
        <v>929</v>
      </c>
      <c r="B239" s="79" t="s">
        <v>930</v>
      </c>
      <c r="C239" s="80">
        <v>239</v>
      </c>
    </row>
    <row r="240" spans="1:3" ht="22.5" customHeight="1">
      <c r="A240" s="57" t="s">
        <v>931</v>
      </c>
      <c r="B240" s="79" t="s">
        <v>932</v>
      </c>
      <c r="C240" s="80">
        <v>240</v>
      </c>
    </row>
    <row r="241" spans="1:3" ht="22.5" customHeight="1">
      <c r="A241" s="57" t="s">
        <v>933</v>
      </c>
      <c r="B241" s="79" t="s">
        <v>934</v>
      </c>
      <c r="C241" s="80">
        <v>241</v>
      </c>
    </row>
    <row r="242" spans="1:3" ht="22.5" customHeight="1">
      <c r="A242" s="57" t="s">
        <v>935</v>
      </c>
      <c r="B242" s="79" t="s">
        <v>936</v>
      </c>
      <c r="C242" s="80">
        <v>242</v>
      </c>
    </row>
    <row r="243" spans="1:3" ht="22.5" customHeight="1">
      <c r="A243" s="57" t="s">
        <v>937</v>
      </c>
      <c r="B243" s="79" t="s">
        <v>938</v>
      </c>
      <c r="C243" s="80">
        <v>243</v>
      </c>
    </row>
    <row r="244" spans="1:3" ht="22.5" customHeight="1">
      <c r="A244" s="57" t="s">
        <v>939</v>
      </c>
      <c r="B244" s="79" t="s">
        <v>940</v>
      </c>
      <c r="C244" s="80">
        <v>244</v>
      </c>
    </row>
    <row r="245" spans="1:3" ht="22.5" customHeight="1">
      <c r="A245" s="57" t="s">
        <v>941</v>
      </c>
      <c r="B245" s="79" t="s">
        <v>942</v>
      </c>
      <c r="C245" s="80">
        <v>245</v>
      </c>
    </row>
    <row r="246" spans="1:3" ht="22.5" customHeight="1">
      <c r="A246" s="57" t="s">
        <v>943</v>
      </c>
      <c r="B246" s="79" t="s">
        <v>944</v>
      </c>
      <c r="C246" s="80">
        <v>246</v>
      </c>
    </row>
    <row r="247" spans="1:3" ht="22.5" customHeight="1">
      <c r="A247" s="57" t="s">
        <v>945</v>
      </c>
      <c r="B247" s="79" t="s">
        <v>946</v>
      </c>
      <c r="C247" s="80">
        <v>247</v>
      </c>
    </row>
    <row r="248" spans="1:3" ht="22.5" customHeight="1">
      <c r="A248" s="57" t="s">
        <v>947</v>
      </c>
      <c r="B248" s="79" t="s">
        <v>948</v>
      </c>
      <c r="C248" s="80">
        <v>248</v>
      </c>
    </row>
    <row r="249" spans="1:3" ht="22.5" customHeight="1">
      <c r="A249" s="57" t="s">
        <v>949</v>
      </c>
      <c r="B249" s="79" t="s">
        <v>950</v>
      </c>
      <c r="C249" s="80">
        <v>249</v>
      </c>
    </row>
    <row r="250" spans="1:3" ht="22.5" customHeight="1">
      <c r="A250" s="57" t="s">
        <v>951</v>
      </c>
      <c r="B250" s="79" t="s">
        <v>952</v>
      </c>
      <c r="C250" s="80">
        <v>250</v>
      </c>
    </row>
    <row r="251" spans="1:3" ht="22.5" customHeight="1">
      <c r="A251" s="57" t="s">
        <v>953</v>
      </c>
      <c r="B251" s="79" t="s">
        <v>954</v>
      </c>
      <c r="C251" s="80">
        <v>251</v>
      </c>
    </row>
    <row r="252" spans="1:3" ht="22.5" customHeight="1">
      <c r="A252" s="57" t="s">
        <v>955</v>
      </c>
      <c r="B252" s="79" t="s">
        <v>956</v>
      </c>
      <c r="C252" s="80">
        <v>252</v>
      </c>
    </row>
    <row r="253" spans="1:3" ht="22.5" customHeight="1">
      <c r="A253" s="57" t="s">
        <v>957</v>
      </c>
      <c r="B253" s="79" t="s">
        <v>958</v>
      </c>
      <c r="C253" s="80">
        <v>253</v>
      </c>
    </row>
    <row r="254" spans="1:3" ht="22.5" customHeight="1">
      <c r="A254" s="57" t="s">
        <v>959</v>
      </c>
      <c r="B254" s="79" t="s">
        <v>960</v>
      </c>
      <c r="C254" s="80">
        <v>254</v>
      </c>
    </row>
    <row r="255" spans="1:3" ht="22.5" customHeight="1">
      <c r="A255" s="57" t="s">
        <v>961</v>
      </c>
      <c r="B255" s="79" t="s">
        <v>962</v>
      </c>
      <c r="C255" s="80">
        <v>255</v>
      </c>
    </row>
    <row r="256" spans="1:3" ht="22.5" customHeight="1">
      <c r="A256" s="57" t="s">
        <v>963</v>
      </c>
      <c r="B256" s="79" t="s">
        <v>964</v>
      </c>
      <c r="C256" s="80">
        <v>256</v>
      </c>
    </row>
    <row r="257" spans="1:3" ht="22.5" customHeight="1">
      <c r="A257" s="57" t="s">
        <v>965</v>
      </c>
      <c r="B257" s="79" t="s">
        <v>966</v>
      </c>
      <c r="C257" s="80">
        <v>257</v>
      </c>
    </row>
    <row r="258" spans="1:3" ht="22.5" customHeight="1">
      <c r="A258" s="57" t="s">
        <v>967</v>
      </c>
      <c r="B258" s="79" t="s">
        <v>968</v>
      </c>
      <c r="C258" s="80">
        <v>258</v>
      </c>
    </row>
    <row r="259" spans="1:3" ht="22.5" customHeight="1">
      <c r="A259" s="57" t="s">
        <v>969</v>
      </c>
      <c r="B259" s="79" t="s">
        <v>970</v>
      </c>
      <c r="C259" s="80">
        <v>259</v>
      </c>
    </row>
    <row r="260" spans="1:3" ht="22.5" customHeight="1">
      <c r="A260" s="57" t="s">
        <v>971</v>
      </c>
      <c r="B260" s="82" t="s">
        <v>972</v>
      </c>
      <c r="C260" s="80">
        <v>260</v>
      </c>
    </row>
    <row r="261" spans="1:3" ht="22.5" customHeight="1">
      <c r="A261" s="57" t="s">
        <v>973</v>
      </c>
      <c r="B261" s="79" t="s">
        <v>974</v>
      </c>
      <c r="C261" s="80">
        <v>261</v>
      </c>
    </row>
    <row r="262" spans="1:3" ht="22.5" customHeight="1">
      <c r="A262" s="57" t="s">
        <v>975</v>
      </c>
      <c r="B262" s="79" t="s">
        <v>976</v>
      </c>
      <c r="C262" s="80">
        <v>262</v>
      </c>
    </row>
    <row r="263" spans="1:3" ht="22.5" customHeight="1">
      <c r="A263" s="57" t="s">
        <v>977</v>
      </c>
      <c r="B263" s="79" t="s">
        <v>978</v>
      </c>
      <c r="C263" s="80">
        <v>263</v>
      </c>
    </row>
    <row r="264" spans="1:3" ht="22.5" customHeight="1">
      <c r="A264" s="57" t="s">
        <v>979</v>
      </c>
      <c r="B264" s="79" t="s">
        <v>980</v>
      </c>
      <c r="C264" s="80">
        <v>264</v>
      </c>
    </row>
    <row r="265" spans="1:3" ht="22.5" customHeight="1">
      <c r="A265" s="57" t="s">
        <v>981</v>
      </c>
      <c r="B265" s="79" t="s">
        <v>982</v>
      </c>
      <c r="C265" s="80">
        <v>265</v>
      </c>
    </row>
    <row r="266" spans="1:3" ht="22.5" customHeight="1">
      <c r="A266" s="57" t="s">
        <v>983</v>
      </c>
      <c r="B266" s="79" t="s">
        <v>984</v>
      </c>
      <c r="C266" s="80">
        <v>266</v>
      </c>
    </row>
    <row r="267" spans="1:3" ht="22.5" customHeight="1">
      <c r="A267" s="57" t="s">
        <v>985</v>
      </c>
      <c r="B267" s="79" t="s">
        <v>986</v>
      </c>
      <c r="C267" s="80">
        <v>267</v>
      </c>
    </row>
    <row r="268" spans="1:3" ht="22.5" customHeight="1">
      <c r="A268" s="57" t="s">
        <v>987</v>
      </c>
      <c r="B268" s="82" t="s">
        <v>988</v>
      </c>
      <c r="C268" s="80">
        <v>268</v>
      </c>
    </row>
    <row r="269" spans="1:3" ht="22.5" customHeight="1">
      <c r="A269" s="57" t="s">
        <v>989</v>
      </c>
      <c r="B269" s="79" t="s">
        <v>990</v>
      </c>
      <c r="C269" s="80">
        <v>269</v>
      </c>
    </row>
    <row r="270" spans="1:3" ht="22.5" customHeight="1">
      <c r="A270" s="57" t="s">
        <v>991</v>
      </c>
      <c r="B270" s="79" t="s">
        <v>992</v>
      </c>
      <c r="C270" s="80">
        <v>270</v>
      </c>
    </row>
    <row r="271" spans="1:3" ht="22.5" customHeight="1">
      <c r="A271" s="57" t="s">
        <v>993</v>
      </c>
      <c r="B271" s="79" t="s">
        <v>994</v>
      </c>
      <c r="C271" s="80">
        <v>271</v>
      </c>
    </row>
    <row r="272" spans="1:3" ht="22.5" customHeight="1">
      <c r="A272" s="57" t="s">
        <v>995</v>
      </c>
      <c r="B272" s="79" t="s">
        <v>996</v>
      </c>
      <c r="C272" s="80">
        <v>272</v>
      </c>
    </row>
    <row r="273" spans="1:3" ht="22.5" customHeight="1">
      <c r="A273" s="57" t="s">
        <v>997</v>
      </c>
      <c r="B273" s="79" t="s">
        <v>998</v>
      </c>
      <c r="C273" s="80">
        <v>273</v>
      </c>
    </row>
    <row r="274" spans="1:3" ht="22.5" customHeight="1">
      <c r="A274" s="57" t="s">
        <v>999</v>
      </c>
      <c r="B274" s="79" t="s">
        <v>1000</v>
      </c>
      <c r="C274" s="80">
        <v>274</v>
      </c>
    </row>
    <row r="275" spans="1:3" ht="22.5" customHeight="1">
      <c r="A275" s="57" t="s">
        <v>1001</v>
      </c>
      <c r="B275" s="79" t="s">
        <v>1002</v>
      </c>
      <c r="C275" s="80">
        <v>275</v>
      </c>
    </row>
    <row r="276" spans="1:3" ht="22.5" customHeight="1">
      <c r="A276" s="57" t="s">
        <v>1003</v>
      </c>
      <c r="B276" s="79" t="s">
        <v>1004</v>
      </c>
      <c r="C276" s="80">
        <v>276</v>
      </c>
    </row>
    <row r="277" spans="1:3" ht="22.5" customHeight="1">
      <c r="A277" s="57" t="s">
        <v>1005</v>
      </c>
      <c r="B277" s="79" t="s">
        <v>1006</v>
      </c>
      <c r="C277" s="80">
        <v>277</v>
      </c>
    </row>
    <row r="278" spans="1:3" ht="22.5" customHeight="1">
      <c r="A278" s="57" t="s">
        <v>1007</v>
      </c>
      <c r="B278" s="79" t="s">
        <v>1008</v>
      </c>
      <c r="C278" s="80">
        <v>278</v>
      </c>
    </row>
    <row r="279" spans="1:3" ht="22.5" customHeight="1">
      <c r="A279" s="57" t="s">
        <v>1009</v>
      </c>
      <c r="B279" s="79" t="s">
        <v>1010</v>
      </c>
      <c r="C279" s="80">
        <v>279</v>
      </c>
    </row>
    <row r="280" spans="1:3" ht="22.5" customHeight="1">
      <c r="A280" s="57" t="s">
        <v>1011</v>
      </c>
      <c r="B280" s="79" t="s">
        <v>1012</v>
      </c>
      <c r="C280" s="80">
        <v>280</v>
      </c>
    </row>
    <row r="281" spans="1:3" ht="22.5" customHeight="1">
      <c r="A281" s="57" t="s">
        <v>1013</v>
      </c>
      <c r="B281" s="79" t="s">
        <v>1014</v>
      </c>
      <c r="C281" s="80">
        <v>281</v>
      </c>
    </row>
    <row r="282" spans="1:3" ht="22.5" customHeight="1">
      <c r="A282" s="57" t="s">
        <v>1015</v>
      </c>
      <c r="B282" s="79" t="s">
        <v>1016</v>
      </c>
      <c r="C282" s="80">
        <v>282</v>
      </c>
    </row>
    <row r="283" spans="1:3" ht="22.5" customHeight="1">
      <c r="A283" s="57" t="s">
        <v>1017</v>
      </c>
      <c r="B283" s="79" t="s">
        <v>1018</v>
      </c>
      <c r="C283" s="80">
        <v>283</v>
      </c>
    </row>
    <row r="284" spans="1:3" ht="22.5" customHeight="1">
      <c r="A284" s="57" t="s">
        <v>1019</v>
      </c>
      <c r="B284" s="79" t="s">
        <v>1020</v>
      </c>
      <c r="C284" s="80">
        <v>284</v>
      </c>
    </row>
    <row r="285" spans="1:3" ht="22.5" customHeight="1">
      <c r="A285" s="57" t="s">
        <v>1021</v>
      </c>
      <c r="B285" s="79" t="s">
        <v>1022</v>
      </c>
      <c r="C285" s="80">
        <v>285</v>
      </c>
    </row>
    <row r="286" spans="1:3" ht="22.5" customHeight="1">
      <c r="A286" s="57" t="s">
        <v>1023</v>
      </c>
      <c r="B286" s="79" t="s">
        <v>1024</v>
      </c>
      <c r="C286" s="80">
        <v>286</v>
      </c>
    </row>
    <row r="287" spans="1:3" ht="22.5" customHeight="1">
      <c r="A287" s="57" t="s">
        <v>1025</v>
      </c>
      <c r="B287" s="79" t="s">
        <v>1026</v>
      </c>
      <c r="C287" s="80">
        <v>287</v>
      </c>
    </row>
    <row r="288" spans="1:3" ht="22.5" customHeight="1">
      <c r="A288" s="57" t="s">
        <v>1027</v>
      </c>
      <c r="B288" s="79" t="s">
        <v>1028</v>
      </c>
      <c r="C288" s="80">
        <v>288</v>
      </c>
    </row>
    <row r="289" spans="1:3" ht="22.5" customHeight="1">
      <c r="A289" s="57" t="s">
        <v>1029</v>
      </c>
      <c r="B289" s="79" t="s">
        <v>1030</v>
      </c>
      <c r="C289" s="80">
        <v>289</v>
      </c>
    </row>
    <row r="290" spans="1:3" ht="22.5" customHeight="1">
      <c r="A290" s="57" t="s">
        <v>1031</v>
      </c>
      <c r="B290" s="79" t="s">
        <v>1032</v>
      </c>
      <c r="C290" s="80">
        <v>290</v>
      </c>
    </row>
    <row r="291" spans="1:3" ht="22.5" customHeight="1">
      <c r="A291" s="57" t="s">
        <v>1033</v>
      </c>
      <c r="B291" s="79" t="s">
        <v>1034</v>
      </c>
      <c r="C291" s="80">
        <v>291</v>
      </c>
    </row>
    <row r="292" spans="1:3" ht="22.5" customHeight="1">
      <c r="A292" s="57" t="s">
        <v>1035</v>
      </c>
      <c r="B292" s="79" t="s">
        <v>1036</v>
      </c>
      <c r="C292" s="80">
        <v>292</v>
      </c>
    </row>
    <row r="293" spans="1:3" ht="22.5" customHeight="1">
      <c r="A293" s="57" t="s">
        <v>1037</v>
      </c>
      <c r="B293" s="79" t="s">
        <v>1038</v>
      </c>
      <c r="C293" s="80">
        <v>293</v>
      </c>
    </row>
    <row r="294" spans="1:3" ht="22.5" customHeight="1">
      <c r="A294" s="57" t="s">
        <v>1039</v>
      </c>
      <c r="B294" s="79" t="s">
        <v>1040</v>
      </c>
      <c r="C294" s="80">
        <v>294</v>
      </c>
    </row>
    <row r="295" spans="1:3" ht="22.5" customHeight="1">
      <c r="A295" s="57" t="s">
        <v>1041</v>
      </c>
      <c r="B295" s="79" t="s">
        <v>1042</v>
      </c>
      <c r="C295" s="80">
        <v>295</v>
      </c>
    </row>
    <row r="296" spans="1:3" ht="22.5" customHeight="1">
      <c r="A296" s="57" t="s">
        <v>1043</v>
      </c>
      <c r="B296" s="79" t="s">
        <v>1044</v>
      </c>
      <c r="C296" s="80">
        <v>296</v>
      </c>
    </row>
    <row r="297" spans="1:3" ht="22.5" customHeight="1">
      <c r="A297" s="57" t="s">
        <v>1045</v>
      </c>
      <c r="B297" s="79" t="s">
        <v>1046</v>
      </c>
      <c r="C297" s="80">
        <v>297</v>
      </c>
    </row>
    <row r="298" spans="1:3" ht="22.5" customHeight="1">
      <c r="A298" s="57" t="s">
        <v>1047</v>
      </c>
      <c r="B298" s="79" t="s">
        <v>1048</v>
      </c>
      <c r="C298" s="80">
        <v>298</v>
      </c>
    </row>
    <row r="299" spans="1:3" ht="22.5" customHeight="1">
      <c r="A299" s="57" t="s">
        <v>1049</v>
      </c>
      <c r="B299" s="79" t="s">
        <v>1050</v>
      </c>
      <c r="C299" s="80">
        <v>299</v>
      </c>
    </row>
    <row r="300" spans="1:3" ht="22.5" customHeight="1">
      <c r="A300" s="57" t="s">
        <v>1051</v>
      </c>
      <c r="B300" s="79" t="s">
        <v>1052</v>
      </c>
      <c r="C300" s="80">
        <v>300</v>
      </c>
    </row>
    <row r="301" spans="1:3" ht="22.5" customHeight="1">
      <c r="A301" s="57" t="s">
        <v>1053</v>
      </c>
      <c r="B301" s="79" t="s">
        <v>1054</v>
      </c>
      <c r="C301" s="80">
        <v>301</v>
      </c>
    </row>
    <row r="302" spans="1:3" ht="22.5" customHeight="1">
      <c r="A302" s="57" t="s">
        <v>1055</v>
      </c>
      <c r="B302" s="79" t="s">
        <v>1056</v>
      </c>
      <c r="C302" s="80">
        <v>302</v>
      </c>
    </row>
    <row r="303" spans="1:3" ht="22.5" customHeight="1">
      <c r="A303" s="57" t="s">
        <v>1057</v>
      </c>
      <c r="B303" s="79" t="s">
        <v>1058</v>
      </c>
      <c r="C303" s="80">
        <v>303</v>
      </c>
    </row>
    <row r="304" spans="1:3" ht="22.5" customHeight="1">
      <c r="A304" s="57" t="s">
        <v>1059</v>
      </c>
      <c r="B304" s="79" t="s">
        <v>1060</v>
      </c>
      <c r="C304" s="80">
        <v>304</v>
      </c>
    </row>
    <row r="305" spans="1:3" ht="22.5" customHeight="1">
      <c r="A305" s="57" t="s">
        <v>1061</v>
      </c>
      <c r="B305" s="79" t="s">
        <v>1062</v>
      </c>
      <c r="C305" s="80">
        <v>305</v>
      </c>
    </row>
    <row r="306" spans="1:3" ht="22.5" customHeight="1">
      <c r="A306" s="57" t="s">
        <v>1063</v>
      </c>
      <c r="B306" s="79" t="s">
        <v>1064</v>
      </c>
      <c r="C306" s="80">
        <v>306</v>
      </c>
    </row>
    <row r="307" spans="1:3" ht="22.5" customHeight="1">
      <c r="A307" s="57" t="s">
        <v>1065</v>
      </c>
      <c r="B307" s="79" t="s">
        <v>1066</v>
      </c>
      <c r="C307" s="80">
        <v>307</v>
      </c>
    </row>
    <row r="308" spans="1:3" ht="22.5" customHeight="1">
      <c r="A308" s="57" t="s">
        <v>1067</v>
      </c>
      <c r="B308" s="79" t="s">
        <v>1068</v>
      </c>
      <c r="C308" s="80">
        <v>308</v>
      </c>
    </row>
    <row r="309" spans="1:3" ht="22.5" customHeight="1">
      <c r="A309" s="57" t="s">
        <v>1069</v>
      </c>
      <c r="B309" s="79" t="s">
        <v>1070</v>
      </c>
      <c r="C309" s="80">
        <v>309</v>
      </c>
    </row>
    <row r="310" spans="1:3" ht="22.5" customHeight="1">
      <c r="A310" s="57" t="s">
        <v>1071</v>
      </c>
      <c r="B310" s="81"/>
      <c r="C310" s="80">
        <v>310</v>
      </c>
    </row>
    <row r="311" spans="1:3" ht="22.5" customHeight="1">
      <c r="A311" s="57" t="s">
        <v>1072</v>
      </c>
      <c r="B311" s="79" t="s">
        <v>1073</v>
      </c>
      <c r="C311" s="80">
        <v>311</v>
      </c>
    </row>
    <row r="312" spans="1:3" ht="22.5" customHeight="1">
      <c r="A312" s="57" t="s">
        <v>1074</v>
      </c>
      <c r="B312" s="79" t="s">
        <v>1075</v>
      </c>
      <c r="C312" s="80">
        <v>312</v>
      </c>
    </row>
    <row r="313" spans="1:3" ht="22.5" customHeight="1">
      <c r="A313" s="57" t="s">
        <v>1076</v>
      </c>
      <c r="B313" s="79" t="s">
        <v>1077</v>
      </c>
      <c r="C313" s="80">
        <v>313</v>
      </c>
    </row>
    <row r="314" spans="1:3" ht="22.5" customHeight="1">
      <c r="A314" s="57" t="s">
        <v>1078</v>
      </c>
      <c r="B314" s="83" t="s">
        <v>1079</v>
      </c>
      <c r="C314" s="80">
        <v>314</v>
      </c>
    </row>
    <row r="315" spans="1:3" ht="22.5" customHeight="1">
      <c r="A315" s="57" t="s">
        <v>1080</v>
      </c>
      <c r="B315" s="79" t="s">
        <v>1081</v>
      </c>
      <c r="C315" s="80">
        <v>315</v>
      </c>
    </row>
    <row r="316" spans="1:3" ht="22.5" customHeight="1">
      <c r="A316" s="57" t="s">
        <v>1082</v>
      </c>
      <c r="B316" s="79" t="s">
        <v>1083</v>
      </c>
      <c r="C316" s="80">
        <v>316</v>
      </c>
    </row>
    <row r="317" spans="1:3" ht="22.5" customHeight="1">
      <c r="A317" s="57" t="s">
        <v>1084</v>
      </c>
      <c r="B317" s="79" t="s">
        <v>1085</v>
      </c>
      <c r="C317" s="80">
        <v>317</v>
      </c>
    </row>
    <row r="318" spans="1:3" ht="22.5" customHeight="1">
      <c r="A318" s="57" t="s">
        <v>1086</v>
      </c>
      <c r="B318" s="79" t="s">
        <v>1087</v>
      </c>
      <c r="C318" s="80">
        <v>318</v>
      </c>
    </row>
    <row r="319" spans="1:3" ht="22.5" customHeight="1">
      <c r="A319" s="57" t="s">
        <v>1088</v>
      </c>
      <c r="B319" s="79" t="s">
        <v>1089</v>
      </c>
      <c r="C319" s="80">
        <v>319</v>
      </c>
    </row>
    <row r="320" spans="1:3" ht="22.5" customHeight="1">
      <c r="A320" s="57" t="s">
        <v>1090</v>
      </c>
      <c r="B320" s="79" t="s">
        <v>1091</v>
      </c>
      <c r="C320" s="80">
        <v>320</v>
      </c>
    </row>
    <row r="321" spans="1:3" ht="22.5" customHeight="1">
      <c r="A321" s="57" t="s">
        <v>1092</v>
      </c>
      <c r="B321" s="79" t="s">
        <v>1093</v>
      </c>
      <c r="C321" s="80">
        <v>321</v>
      </c>
    </row>
    <row r="322" spans="1:3" ht="22.5" customHeight="1">
      <c r="A322" s="57" t="s">
        <v>1094</v>
      </c>
      <c r="B322" s="79" t="s">
        <v>1095</v>
      </c>
      <c r="C322" s="80">
        <v>322</v>
      </c>
    </row>
    <row r="323" spans="1:3" ht="22.5" customHeight="1">
      <c r="A323" s="57" t="s">
        <v>1096</v>
      </c>
      <c r="B323" s="79" t="s">
        <v>1097</v>
      </c>
      <c r="C323" s="80">
        <v>323</v>
      </c>
    </row>
    <row r="324" spans="1:3" ht="22.5" customHeight="1">
      <c r="A324" s="57" t="s">
        <v>1098</v>
      </c>
      <c r="B324" s="79" t="s">
        <v>1099</v>
      </c>
      <c r="C324" s="80">
        <v>324</v>
      </c>
    </row>
    <row r="325" spans="1:3" ht="22.5" customHeight="1">
      <c r="A325" s="57" t="s">
        <v>1100</v>
      </c>
      <c r="B325" s="79" t="s">
        <v>1101</v>
      </c>
      <c r="C325" s="80">
        <v>325</v>
      </c>
    </row>
    <row r="326" spans="1:3" ht="22.5" customHeight="1">
      <c r="A326" s="57" t="s">
        <v>1102</v>
      </c>
      <c r="B326" s="79" t="s">
        <v>1103</v>
      </c>
      <c r="C326" s="80">
        <v>326</v>
      </c>
    </row>
    <row r="327" spans="1:3" ht="22.5" customHeight="1">
      <c r="A327" s="57" t="s">
        <v>1104</v>
      </c>
      <c r="B327" s="79" t="s">
        <v>1105</v>
      </c>
      <c r="C327" s="80">
        <v>327</v>
      </c>
    </row>
    <row r="328" spans="1:3" ht="22.5" customHeight="1">
      <c r="A328" s="57" t="s">
        <v>1106</v>
      </c>
      <c r="B328" s="79" t="s">
        <v>1107</v>
      </c>
      <c r="C328" s="80">
        <v>328</v>
      </c>
    </row>
    <row r="329" spans="1:3" ht="22.5" customHeight="1">
      <c r="A329" s="57" t="s">
        <v>1108</v>
      </c>
      <c r="B329" s="79" t="s">
        <v>1109</v>
      </c>
      <c r="C329" s="80">
        <v>329</v>
      </c>
    </row>
    <row r="330" spans="1:3" ht="22.5" customHeight="1">
      <c r="A330" s="57" t="s">
        <v>1110</v>
      </c>
      <c r="B330" s="79" t="s">
        <v>1111</v>
      </c>
      <c r="C330" s="80">
        <v>330</v>
      </c>
    </row>
    <row r="331" spans="1:3" ht="22.5" customHeight="1">
      <c r="A331" s="57" t="s">
        <v>1112</v>
      </c>
      <c r="B331" s="79" t="s">
        <v>1113</v>
      </c>
      <c r="C331" s="80">
        <v>331</v>
      </c>
    </row>
    <row r="332" spans="1:3" ht="22.5" customHeight="1">
      <c r="A332" s="57" t="s">
        <v>1114</v>
      </c>
      <c r="B332" s="79" t="s">
        <v>1115</v>
      </c>
      <c r="C332" s="80">
        <v>332</v>
      </c>
    </row>
    <row r="333" spans="1:3" ht="22.5" customHeight="1">
      <c r="A333" s="57" t="s">
        <v>1116</v>
      </c>
      <c r="B333" s="79" t="s">
        <v>1117</v>
      </c>
      <c r="C333" s="80">
        <v>333</v>
      </c>
    </row>
    <row r="334" spans="1:3" ht="22.5" customHeight="1">
      <c r="A334" s="57" t="s">
        <v>1118</v>
      </c>
      <c r="B334" s="79" t="s">
        <v>1119</v>
      </c>
      <c r="C334" s="80">
        <v>334</v>
      </c>
    </row>
    <row r="335" spans="1:3" ht="22.5" customHeight="1">
      <c r="A335" s="57" t="s">
        <v>1120</v>
      </c>
      <c r="B335" s="79" t="s">
        <v>1121</v>
      </c>
      <c r="C335" s="80">
        <v>335</v>
      </c>
    </row>
    <row r="336" spans="1:3" ht="22.5" customHeight="1">
      <c r="A336" s="57" t="s">
        <v>1122</v>
      </c>
      <c r="B336" s="79" t="s">
        <v>1123</v>
      </c>
      <c r="C336" s="80">
        <v>336</v>
      </c>
    </row>
    <row r="337" spans="1:3" ht="22.5" customHeight="1">
      <c r="A337" s="57" t="s">
        <v>1124</v>
      </c>
      <c r="B337" s="79" t="s">
        <v>1125</v>
      </c>
      <c r="C337" s="80">
        <v>337</v>
      </c>
    </row>
    <row r="338" spans="1:3" ht="22.5" customHeight="1">
      <c r="A338" s="57" t="s">
        <v>1126</v>
      </c>
      <c r="B338" s="79" t="s">
        <v>1127</v>
      </c>
      <c r="C338" s="80">
        <v>338</v>
      </c>
    </row>
    <row r="339" spans="1:3" ht="22.5" customHeight="1">
      <c r="A339" s="57" t="s">
        <v>1128</v>
      </c>
      <c r="B339" s="79" t="s">
        <v>1129</v>
      </c>
      <c r="C339" s="80">
        <v>339</v>
      </c>
    </row>
    <row r="340" spans="1:3" ht="22.5" customHeight="1">
      <c r="A340" s="57" t="s">
        <v>1130</v>
      </c>
      <c r="B340" s="79" t="s">
        <v>1131</v>
      </c>
      <c r="C340" s="80">
        <v>340</v>
      </c>
    </row>
    <row r="341" spans="1:3" ht="22.5" customHeight="1">
      <c r="A341" s="57" t="s">
        <v>1132</v>
      </c>
      <c r="B341" s="79" t="s">
        <v>1133</v>
      </c>
      <c r="C341" s="80">
        <v>341</v>
      </c>
    </row>
    <row r="342" spans="1:3" ht="22.5" customHeight="1">
      <c r="A342" s="57" t="s">
        <v>1134</v>
      </c>
      <c r="B342" s="79" t="s">
        <v>1135</v>
      </c>
      <c r="C342" s="80">
        <v>342</v>
      </c>
    </row>
    <row r="343" spans="1:3" ht="22.5" customHeight="1">
      <c r="A343" s="57" t="s">
        <v>1136</v>
      </c>
      <c r="B343" s="79" t="s">
        <v>1137</v>
      </c>
      <c r="C343" s="80">
        <v>343</v>
      </c>
    </row>
    <row r="344" spans="1:3" ht="22.5" customHeight="1">
      <c r="A344" s="57" t="s">
        <v>1138</v>
      </c>
      <c r="B344" s="79" t="s">
        <v>1139</v>
      </c>
      <c r="C344" s="80">
        <v>344</v>
      </c>
    </row>
    <row r="345" spans="1:3" ht="22.5" customHeight="1">
      <c r="A345" s="57" t="s">
        <v>1140</v>
      </c>
      <c r="B345" s="79" t="s">
        <v>1141</v>
      </c>
      <c r="C345" s="80">
        <v>345</v>
      </c>
    </row>
    <row r="346" spans="1:3" ht="22.5" customHeight="1">
      <c r="A346" s="57" t="s">
        <v>1142</v>
      </c>
      <c r="B346" s="79" t="s">
        <v>1143</v>
      </c>
      <c r="C346" s="80">
        <v>346</v>
      </c>
    </row>
    <row r="347" spans="1:3" ht="22.5" customHeight="1">
      <c r="A347" s="57" t="s">
        <v>1144</v>
      </c>
      <c r="B347" s="79" t="s">
        <v>1145</v>
      </c>
      <c r="C347" s="80">
        <v>347</v>
      </c>
    </row>
    <row r="348" spans="1:3" ht="22.5" customHeight="1">
      <c r="A348" s="57" t="s">
        <v>1146</v>
      </c>
      <c r="B348" s="79" t="s">
        <v>1147</v>
      </c>
      <c r="C348" s="80">
        <v>348</v>
      </c>
    </row>
    <row r="349" spans="1:3" ht="22.5" customHeight="1">
      <c r="A349" s="57" t="s">
        <v>1148</v>
      </c>
      <c r="B349" s="79" t="s">
        <v>1149</v>
      </c>
      <c r="C349" s="80">
        <v>349</v>
      </c>
    </row>
    <row r="350" spans="1:3" ht="22.5" customHeight="1">
      <c r="A350" s="57" t="s">
        <v>1150</v>
      </c>
      <c r="B350" s="79" t="s">
        <v>1151</v>
      </c>
      <c r="C350" s="80">
        <v>350</v>
      </c>
    </row>
    <row r="351" spans="1:3" ht="22.5" customHeight="1">
      <c r="A351" s="57" t="s">
        <v>1152</v>
      </c>
      <c r="B351" s="79" t="s">
        <v>1153</v>
      </c>
      <c r="C351" s="80">
        <v>351</v>
      </c>
    </row>
    <row r="352" spans="1:3" ht="22.5" customHeight="1">
      <c r="A352" s="57" t="s">
        <v>1154</v>
      </c>
      <c r="B352" s="79" t="s">
        <v>1155</v>
      </c>
      <c r="C352" s="80">
        <v>352</v>
      </c>
    </row>
    <row r="353" spans="1:3" ht="22.5" customHeight="1">
      <c r="A353" s="57" t="s">
        <v>1156</v>
      </c>
      <c r="B353" s="79" t="s">
        <v>1157</v>
      </c>
      <c r="C353" s="80">
        <v>353</v>
      </c>
    </row>
    <row r="354" spans="1:3" ht="22.5" customHeight="1">
      <c r="A354" s="57" t="s">
        <v>1158</v>
      </c>
      <c r="B354" s="79" t="s">
        <v>1159</v>
      </c>
      <c r="C354" s="80">
        <v>354</v>
      </c>
    </row>
    <row r="355" spans="1:3" ht="22.5" customHeight="1">
      <c r="A355" s="57" t="s">
        <v>1160</v>
      </c>
      <c r="B355" s="79" t="s">
        <v>1161</v>
      </c>
      <c r="C355" s="80">
        <v>355</v>
      </c>
    </row>
    <row r="356" spans="1:3" ht="22.5" customHeight="1">
      <c r="A356" s="57" t="s">
        <v>1162</v>
      </c>
      <c r="B356" s="79" t="s">
        <v>1163</v>
      </c>
      <c r="C356" s="80">
        <v>356</v>
      </c>
    </row>
    <row r="357" spans="1:3" ht="22.5" customHeight="1">
      <c r="A357" s="57" t="s">
        <v>1164</v>
      </c>
      <c r="B357" s="79" t="s">
        <v>1165</v>
      </c>
      <c r="C357" s="80">
        <v>357</v>
      </c>
    </row>
    <row r="358" spans="1:3" ht="22.5" customHeight="1">
      <c r="A358" s="57" t="s">
        <v>1166</v>
      </c>
      <c r="B358" s="79" t="s">
        <v>1167</v>
      </c>
      <c r="C358" s="80">
        <v>358</v>
      </c>
    </row>
    <row r="359" spans="1:3" ht="22.5" customHeight="1">
      <c r="A359" s="57" t="s">
        <v>1168</v>
      </c>
      <c r="B359" s="79" t="s">
        <v>1169</v>
      </c>
      <c r="C359" s="80">
        <v>359</v>
      </c>
    </row>
    <row r="360" spans="1:3" ht="22.5" customHeight="1">
      <c r="A360" s="57" t="s">
        <v>1170</v>
      </c>
      <c r="B360" s="79" t="s">
        <v>1171</v>
      </c>
      <c r="C360" s="80">
        <v>360</v>
      </c>
    </row>
    <row r="361" spans="1:3" ht="22.5" customHeight="1">
      <c r="A361" s="57" t="s">
        <v>1172</v>
      </c>
      <c r="B361" s="79" t="s">
        <v>1173</v>
      </c>
      <c r="C361" s="80">
        <v>361</v>
      </c>
    </row>
    <row r="362" spans="1:3" ht="22.5" customHeight="1">
      <c r="A362" s="57" t="s">
        <v>1174</v>
      </c>
      <c r="B362" s="79" t="s">
        <v>1175</v>
      </c>
      <c r="C362" s="80">
        <v>362</v>
      </c>
    </row>
    <row r="363" spans="1:3" ht="22.5" customHeight="1">
      <c r="A363" s="57" t="s">
        <v>1176</v>
      </c>
      <c r="B363" s="79" t="s">
        <v>1177</v>
      </c>
      <c r="C363" s="80">
        <v>363</v>
      </c>
    </row>
    <row r="364" spans="1:3" ht="22.5" customHeight="1">
      <c r="A364" s="57" t="s">
        <v>1178</v>
      </c>
      <c r="B364" s="79" t="s">
        <v>1179</v>
      </c>
      <c r="C364" s="80">
        <v>364</v>
      </c>
    </row>
    <row r="365" spans="1:3" ht="22.5" customHeight="1">
      <c r="A365" s="57" t="s">
        <v>1180</v>
      </c>
      <c r="B365" s="79" t="s">
        <v>1181</v>
      </c>
      <c r="C365" s="80">
        <v>365</v>
      </c>
    </row>
    <row r="366" spans="1:3" ht="22.5" customHeight="1">
      <c r="A366" s="57" t="s">
        <v>1182</v>
      </c>
      <c r="B366" s="79" t="s">
        <v>1183</v>
      </c>
      <c r="C366" s="80">
        <v>366</v>
      </c>
    </row>
    <row r="367" spans="1:3" ht="22.5" customHeight="1">
      <c r="A367" s="57" t="s">
        <v>1184</v>
      </c>
      <c r="B367" s="79" t="s">
        <v>1185</v>
      </c>
      <c r="C367" s="80">
        <v>367</v>
      </c>
    </row>
    <row r="368" spans="1:3" ht="22.5" customHeight="1">
      <c r="A368" s="57" t="s">
        <v>1186</v>
      </c>
      <c r="B368" s="79" t="s">
        <v>1187</v>
      </c>
      <c r="C368" s="80">
        <v>368</v>
      </c>
    </row>
    <row r="369" spans="1:3" ht="22.5" customHeight="1">
      <c r="A369" s="57" t="s">
        <v>1188</v>
      </c>
      <c r="B369" s="79" t="s">
        <v>1189</v>
      </c>
      <c r="C369" s="80">
        <v>369</v>
      </c>
    </row>
    <row r="370" spans="1:3" ht="22.5" customHeight="1">
      <c r="A370" s="57" t="s">
        <v>1190</v>
      </c>
      <c r="B370" s="79" t="s">
        <v>1191</v>
      </c>
      <c r="C370" s="80">
        <v>370</v>
      </c>
    </row>
    <row r="371" spans="1:3" ht="22.5" customHeight="1">
      <c r="A371" s="57" t="s">
        <v>1192</v>
      </c>
      <c r="B371" s="79" t="s">
        <v>1193</v>
      </c>
      <c r="C371" s="80">
        <v>371</v>
      </c>
    </row>
    <row r="372" spans="1:3" ht="22.5" customHeight="1">
      <c r="A372" s="57" t="s">
        <v>1194</v>
      </c>
      <c r="B372" s="79" t="s">
        <v>1195</v>
      </c>
      <c r="C372" s="80">
        <v>372</v>
      </c>
    </row>
    <row r="373" spans="1:3" ht="22.5" customHeight="1">
      <c r="A373" s="57" t="s">
        <v>1196</v>
      </c>
      <c r="B373" s="79" t="s">
        <v>1197</v>
      </c>
      <c r="C373" s="80">
        <v>373</v>
      </c>
    </row>
    <row r="374" spans="1:3" ht="22.5" customHeight="1">
      <c r="A374" s="57" t="s">
        <v>1198</v>
      </c>
      <c r="B374" s="79" t="s">
        <v>1199</v>
      </c>
      <c r="C374" s="80">
        <v>374</v>
      </c>
    </row>
    <row r="375" spans="1:3" ht="22.5" customHeight="1">
      <c r="A375" s="57" t="s">
        <v>1200</v>
      </c>
      <c r="B375" s="79" t="s">
        <v>1201</v>
      </c>
      <c r="C375" s="80">
        <v>375</v>
      </c>
    </row>
    <row r="376" spans="1:3" ht="22.5" customHeight="1">
      <c r="A376" s="57" t="s">
        <v>1202</v>
      </c>
      <c r="B376" s="79" t="s">
        <v>1203</v>
      </c>
      <c r="C376" s="80">
        <v>376</v>
      </c>
    </row>
    <row r="377" spans="1:3" ht="22.5" customHeight="1">
      <c r="A377" s="57" t="s">
        <v>1204</v>
      </c>
      <c r="B377" s="79" t="s">
        <v>1205</v>
      </c>
      <c r="C377" s="80">
        <v>377</v>
      </c>
    </row>
    <row r="378" spans="1:3" ht="22.5" customHeight="1">
      <c r="A378" s="57" t="s">
        <v>1206</v>
      </c>
      <c r="B378" s="79" t="s">
        <v>1207</v>
      </c>
      <c r="C378" s="80">
        <v>378</v>
      </c>
    </row>
    <row r="379" spans="1:3" ht="22.5" customHeight="1">
      <c r="A379" s="57" t="s">
        <v>1208</v>
      </c>
      <c r="B379" s="79" t="s">
        <v>1209</v>
      </c>
      <c r="C379" s="80">
        <v>379</v>
      </c>
    </row>
    <row r="380" spans="1:3" ht="22.5" customHeight="1">
      <c r="A380" s="57" t="s">
        <v>1210</v>
      </c>
      <c r="B380" s="79" t="s">
        <v>1211</v>
      </c>
      <c r="C380" s="80">
        <v>380</v>
      </c>
    </row>
    <row r="381" spans="1:3" ht="22.5" customHeight="1">
      <c r="A381" s="57" t="s">
        <v>1212</v>
      </c>
      <c r="B381" s="79" t="s">
        <v>1213</v>
      </c>
      <c r="C381" s="80">
        <v>381</v>
      </c>
    </row>
    <row r="382" spans="1:3" ht="22.5" customHeight="1">
      <c r="A382" s="57" t="s">
        <v>1214</v>
      </c>
      <c r="B382" s="79" t="s">
        <v>1215</v>
      </c>
      <c r="C382" s="80">
        <v>382</v>
      </c>
    </row>
    <row r="383" spans="1:3" ht="22.5" customHeight="1">
      <c r="A383" s="57" t="s">
        <v>1216</v>
      </c>
      <c r="B383" s="79" t="s">
        <v>1217</v>
      </c>
      <c r="C383" s="80">
        <v>383</v>
      </c>
    </row>
    <row r="384" spans="1:3" ht="22.5" customHeight="1">
      <c r="A384" s="57" t="s">
        <v>1218</v>
      </c>
      <c r="B384" s="79" t="s">
        <v>1219</v>
      </c>
      <c r="C384" s="80">
        <v>384</v>
      </c>
    </row>
    <row r="385" spans="1:3" ht="22.5" customHeight="1">
      <c r="A385" s="57" t="s">
        <v>1220</v>
      </c>
      <c r="B385" s="79" t="s">
        <v>1221</v>
      </c>
      <c r="C385" s="80">
        <v>385</v>
      </c>
    </row>
    <row r="386" spans="1:3" ht="22.5" customHeight="1">
      <c r="A386" s="57" t="s">
        <v>1222</v>
      </c>
      <c r="B386" s="79" t="s">
        <v>1223</v>
      </c>
      <c r="C386" s="80">
        <v>386</v>
      </c>
    </row>
    <row r="387" spans="1:3" ht="22.5" customHeight="1">
      <c r="A387" s="57" t="s">
        <v>1224</v>
      </c>
      <c r="B387" s="79" t="s">
        <v>1225</v>
      </c>
      <c r="C387" s="80">
        <v>387</v>
      </c>
    </row>
    <row r="388" spans="1:3" ht="22.5" customHeight="1">
      <c r="A388" s="57" t="s">
        <v>1226</v>
      </c>
      <c r="B388" s="79" t="s">
        <v>1227</v>
      </c>
      <c r="C388" s="80">
        <v>388</v>
      </c>
    </row>
    <row r="389" spans="1:3" ht="22.5" customHeight="1">
      <c r="A389" s="57" t="s">
        <v>1228</v>
      </c>
      <c r="B389" s="79" t="s">
        <v>1229</v>
      </c>
      <c r="C389" s="80">
        <v>389</v>
      </c>
    </row>
    <row r="390" spans="1:3" ht="22.5" customHeight="1">
      <c r="A390" s="57" t="s">
        <v>1230</v>
      </c>
      <c r="B390" s="79" t="s">
        <v>1046</v>
      </c>
      <c r="C390" s="80">
        <v>390</v>
      </c>
    </row>
    <row r="391" spans="1:3" ht="22.5" customHeight="1">
      <c r="A391" s="57" t="s">
        <v>1231</v>
      </c>
      <c r="B391" s="79" t="s">
        <v>1232</v>
      </c>
      <c r="C391" s="80">
        <v>391</v>
      </c>
    </row>
    <row r="392" spans="1:3" ht="22.5" customHeight="1">
      <c r="A392" s="57" t="s">
        <v>1233</v>
      </c>
      <c r="B392" s="79" t="s">
        <v>1234</v>
      </c>
      <c r="C392" s="80">
        <v>392</v>
      </c>
    </row>
    <row r="393" spans="1:3" ht="22.5" customHeight="1">
      <c r="A393" s="57" t="s">
        <v>1235</v>
      </c>
      <c r="B393" s="79" t="s">
        <v>1236</v>
      </c>
      <c r="C393" s="80">
        <v>393</v>
      </c>
    </row>
    <row r="394" spans="1:3" ht="22.5" customHeight="1">
      <c r="A394" s="57" t="s">
        <v>1237</v>
      </c>
      <c r="B394" s="79" t="s">
        <v>1238</v>
      </c>
      <c r="C394" s="80">
        <v>394</v>
      </c>
    </row>
    <row r="395" spans="1:3" ht="22.5" customHeight="1">
      <c r="A395" s="57" t="s">
        <v>1239</v>
      </c>
      <c r="B395" s="79" t="s">
        <v>1240</v>
      </c>
      <c r="C395" s="80">
        <v>395</v>
      </c>
    </row>
    <row r="396" spans="1:3" ht="22.5" customHeight="1">
      <c r="A396" s="57" t="s">
        <v>1241</v>
      </c>
      <c r="B396" s="79" t="s">
        <v>1242</v>
      </c>
      <c r="C396" s="80">
        <v>396</v>
      </c>
    </row>
    <row r="397" spans="1:3" ht="22.5" customHeight="1">
      <c r="A397" s="57" t="s">
        <v>1243</v>
      </c>
      <c r="B397" s="79" t="s">
        <v>1244</v>
      </c>
      <c r="C397" s="80">
        <v>397</v>
      </c>
    </row>
    <row r="398" spans="1:3" ht="22.5" customHeight="1">
      <c r="A398" s="57" t="s">
        <v>1245</v>
      </c>
      <c r="B398" s="79" t="s">
        <v>1246</v>
      </c>
      <c r="C398" s="80">
        <v>398</v>
      </c>
    </row>
    <row r="399" spans="1:3" ht="22.5" customHeight="1">
      <c r="A399" s="57" t="s">
        <v>1247</v>
      </c>
      <c r="B399" s="79" t="s">
        <v>1248</v>
      </c>
      <c r="C399" s="80">
        <v>399</v>
      </c>
    </row>
    <row r="400" spans="1:3" ht="22.5" customHeight="1">
      <c r="A400" s="57" t="s">
        <v>1249</v>
      </c>
      <c r="B400" s="79" t="s">
        <v>1250</v>
      </c>
      <c r="C400" s="80">
        <v>400</v>
      </c>
    </row>
    <row r="401" spans="1:2" ht="22.5" customHeight="1">
      <c r="A401" s="57"/>
      <c r="B401" s="81"/>
    </row>
    <row r="402" spans="1:2" ht="22.5" customHeight="1">
      <c r="B402" s="81"/>
    </row>
    <row r="403" spans="1:2" ht="22.5" customHeight="1">
      <c r="A403" s="57"/>
      <c r="B403" s="81"/>
    </row>
    <row r="404" spans="1:2" ht="22.5" customHeight="1">
      <c r="A404" s="57"/>
    </row>
    <row r="405" spans="1:2" ht="22.5" customHeight="1">
      <c r="A405" s="57"/>
    </row>
    <row r="406" spans="1:2" ht="22.5" customHeight="1">
      <c r="A406" s="57"/>
    </row>
    <row r="407" spans="1:2" ht="22.5" customHeight="1">
      <c r="A407" s="57"/>
    </row>
    <row r="408" spans="1:2" ht="22.5" customHeight="1">
      <c r="A408" s="57"/>
    </row>
    <row r="409" spans="1:2" ht="22.5" customHeight="1">
      <c r="A409" s="57"/>
    </row>
    <row r="410" spans="1:2" ht="22.5" customHeight="1">
      <c r="A410" s="57"/>
    </row>
    <row r="411" spans="1:2" ht="22.5" customHeight="1">
      <c r="A411" s="57"/>
    </row>
    <row r="412" spans="1:2" ht="22.5" customHeight="1">
      <c r="A412" s="57"/>
    </row>
    <row r="413" spans="1:2" ht="22.5" customHeight="1">
      <c r="A413" s="57"/>
    </row>
    <row r="414" spans="1:2" ht="22.5" customHeight="1">
      <c r="A414" s="57"/>
    </row>
    <row r="415" spans="1:2" ht="22.5" customHeight="1">
      <c r="A415" s="57"/>
    </row>
    <row r="416" spans="1:2" ht="22.5" customHeight="1">
      <c r="A416" s="57"/>
    </row>
    <row r="417" spans="1:1" ht="22.5" customHeight="1">
      <c r="A417" s="57"/>
    </row>
    <row r="418" spans="1:1" ht="22.5" customHeight="1">
      <c r="A418" s="57"/>
    </row>
    <row r="419" spans="1:1" ht="22.5" customHeight="1">
      <c r="A419" s="57"/>
    </row>
    <row r="420" spans="1:1" ht="22.5" customHeight="1">
      <c r="A420" s="57"/>
    </row>
    <row r="421" spans="1:1" ht="22.5" customHeight="1">
      <c r="A421" s="57"/>
    </row>
    <row r="422" spans="1:1" ht="22.5" customHeight="1">
      <c r="A422" s="57"/>
    </row>
    <row r="423" spans="1:1" ht="22.5" customHeight="1">
      <c r="A423" s="57"/>
    </row>
    <row r="424" spans="1:1" ht="22.5" customHeight="1">
      <c r="A424" s="57"/>
    </row>
    <row r="425" spans="1:1" ht="22.5" customHeight="1">
      <c r="A425" s="57"/>
    </row>
    <row r="426" spans="1:1" ht="22.5" customHeight="1">
      <c r="A426" s="57"/>
    </row>
    <row r="427" spans="1:1" ht="22.5" customHeight="1">
      <c r="A427" s="57"/>
    </row>
    <row r="428" spans="1:1" ht="22.5" customHeight="1">
      <c r="A428" s="57"/>
    </row>
    <row r="429" spans="1:1" ht="22.5" customHeight="1">
      <c r="A429" s="57"/>
    </row>
    <row r="430" spans="1:1" ht="22.5" customHeight="1">
      <c r="A430" s="57"/>
    </row>
    <row r="431" spans="1:1" ht="22.5" customHeight="1">
      <c r="A431" s="57"/>
    </row>
    <row r="432" spans="1:1" ht="22.5" customHeight="1">
      <c r="A432" s="57"/>
    </row>
    <row r="433" spans="1:1" ht="22.5" customHeight="1">
      <c r="A433" s="57"/>
    </row>
    <row r="434" spans="1:1" ht="22.5" customHeight="1">
      <c r="A434" s="57"/>
    </row>
    <row r="435" spans="1:1" ht="22.5" customHeight="1">
      <c r="A435" s="57"/>
    </row>
    <row r="436" spans="1:1" ht="22.5" customHeight="1">
      <c r="A436" s="57"/>
    </row>
    <row r="437" spans="1:1" ht="22.5" customHeight="1">
      <c r="A437" s="57"/>
    </row>
    <row r="438" spans="1:1" ht="22.5" customHeight="1">
      <c r="A438" s="57"/>
    </row>
    <row r="439" spans="1:1" ht="22.5" customHeight="1">
      <c r="A439" s="57"/>
    </row>
    <row r="440" spans="1:1" ht="22.5" customHeight="1">
      <c r="A440" s="57"/>
    </row>
    <row r="441" spans="1:1" ht="22.5" customHeight="1">
      <c r="A441" s="57"/>
    </row>
    <row r="442" spans="1:1" ht="22.5" customHeight="1">
      <c r="A442" s="57"/>
    </row>
    <row r="443" spans="1:1" ht="22.5" customHeight="1">
      <c r="A443" s="57"/>
    </row>
    <row r="444" spans="1:1" ht="22.5" customHeight="1">
      <c r="A444" s="57"/>
    </row>
    <row r="445" spans="1:1" ht="22.5" customHeight="1">
      <c r="A445" s="57"/>
    </row>
    <row r="446" spans="1:1" ht="22.5" customHeight="1">
      <c r="A446" s="57"/>
    </row>
    <row r="447" spans="1:1" ht="22.5" customHeight="1">
      <c r="A447" s="57"/>
    </row>
    <row r="448" spans="1:1" ht="22.5" customHeight="1">
      <c r="A448" s="57"/>
    </row>
    <row r="449" spans="1:1" ht="22.5" customHeight="1">
      <c r="A449" s="57"/>
    </row>
    <row r="450" spans="1:1" ht="22.5" customHeight="1">
      <c r="A450" s="57"/>
    </row>
    <row r="451" spans="1:1" ht="22.5" customHeight="1">
      <c r="A451" s="57"/>
    </row>
    <row r="452" spans="1:1" ht="22.5" customHeight="1">
      <c r="A452" s="57"/>
    </row>
    <row r="453" spans="1:1" ht="22.5" customHeight="1">
      <c r="A453" s="57"/>
    </row>
    <row r="454" spans="1:1" ht="22.5" customHeight="1">
      <c r="A454" s="57"/>
    </row>
    <row r="455" spans="1:1" ht="22.5" customHeight="1">
      <c r="A455" s="57"/>
    </row>
    <row r="456" spans="1:1" ht="22.5" customHeight="1">
      <c r="A456" s="57"/>
    </row>
    <row r="457" spans="1:1" ht="22.5" customHeight="1">
      <c r="A457" s="57"/>
    </row>
    <row r="458" spans="1:1" ht="22.5" customHeight="1">
      <c r="A458" s="57"/>
    </row>
    <row r="459" spans="1:1" ht="22.5" customHeight="1">
      <c r="A459" s="57"/>
    </row>
    <row r="460" spans="1:1" ht="22.5" customHeight="1">
      <c r="A460" s="57"/>
    </row>
    <row r="461" spans="1:1" ht="22.5" customHeight="1">
      <c r="A461" s="57"/>
    </row>
    <row r="462" spans="1:1" ht="22.5" customHeight="1">
      <c r="A462" s="57"/>
    </row>
    <row r="463" spans="1:1" ht="22.5" customHeight="1">
      <c r="A463" s="57"/>
    </row>
    <row r="464" spans="1:1" ht="22.5" customHeight="1">
      <c r="A464" s="57"/>
    </row>
    <row r="465" spans="1:1" ht="22.5" customHeight="1">
      <c r="A465" s="57"/>
    </row>
    <row r="466" spans="1:1" ht="22.5" customHeight="1">
      <c r="A466" s="57"/>
    </row>
    <row r="467" spans="1:1" ht="22.5" customHeight="1">
      <c r="A467" s="57"/>
    </row>
    <row r="468" spans="1:1" ht="22.5" customHeight="1">
      <c r="A468" s="57"/>
    </row>
    <row r="469" spans="1:1" ht="22.5" customHeight="1">
      <c r="A469" s="57"/>
    </row>
    <row r="470" spans="1:1" ht="22.5" customHeight="1">
      <c r="A470" s="57"/>
    </row>
    <row r="471" spans="1:1" ht="22.5" customHeight="1">
      <c r="A471" s="57"/>
    </row>
    <row r="472" spans="1:1" ht="22.5" customHeight="1">
      <c r="A472" s="57"/>
    </row>
    <row r="473" spans="1:1" ht="22.5" customHeight="1">
      <c r="A473" s="57"/>
    </row>
    <row r="474" spans="1:1" ht="22.5" customHeight="1">
      <c r="A474" s="57"/>
    </row>
    <row r="475" spans="1:1" ht="22.5" customHeight="1">
      <c r="A475" s="57"/>
    </row>
    <row r="476" spans="1:1" ht="22.5" customHeight="1">
      <c r="A476" s="57"/>
    </row>
    <row r="477" spans="1:1" ht="22.5" customHeight="1">
      <c r="A477" s="57"/>
    </row>
    <row r="478" spans="1:1" ht="22.5" customHeight="1">
      <c r="A478" s="57"/>
    </row>
    <row r="479" spans="1:1" ht="22.5" customHeight="1">
      <c r="A479" s="57"/>
    </row>
    <row r="480" spans="1:1" ht="22.5" customHeight="1">
      <c r="A480" s="57"/>
    </row>
    <row r="481" spans="1:1" ht="22.5" customHeight="1">
      <c r="A481" s="57"/>
    </row>
    <row r="482" spans="1:1" ht="22.5" customHeight="1">
      <c r="A482" s="57"/>
    </row>
    <row r="483" spans="1:1" ht="22.5" customHeight="1">
      <c r="A483" s="57"/>
    </row>
    <row r="484" spans="1:1" ht="22.5" customHeight="1">
      <c r="A484" s="57"/>
    </row>
    <row r="485" spans="1:1" ht="22.5" customHeight="1">
      <c r="A485" s="57"/>
    </row>
    <row r="486" spans="1:1" ht="22.5" customHeight="1">
      <c r="A486" s="57"/>
    </row>
    <row r="487" spans="1:1" ht="22.5" customHeight="1">
      <c r="A487" s="57"/>
    </row>
    <row r="488" spans="1:1" ht="22.5" customHeight="1">
      <c r="A488" s="57"/>
    </row>
    <row r="489" spans="1:1" ht="22.5" customHeight="1">
      <c r="A489" s="57"/>
    </row>
    <row r="490" spans="1:1" ht="22.5" customHeight="1">
      <c r="A490" s="57"/>
    </row>
    <row r="491" spans="1:1" ht="22.5" customHeight="1">
      <c r="A491" s="57"/>
    </row>
    <row r="492" spans="1:1" ht="22.5" customHeight="1">
      <c r="A492" s="57"/>
    </row>
    <row r="493" spans="1:1" ht="22.5" customHeight="1">
      <c r="A493" s="57"/>
    </row>
    <row r="494" spans="1:1" ht="22.5" customHeight="1">
      <c r="A494" s="57"/>
    </row>
    <row r="495" spans="1:1" ht="22.5" customHeight="1">
      <c r="A495" s="57"/>
    </row>
    <row r="496" spans="1:1" ht="22.5" customHeight="1">
      <c r="A496" s="57"/>
    </row>
    <row r="497" spans="1:1" ht="22.5" customHeight="1">
      <c r="A497" s="57"/>
    </row>
    <row r="498" spans="1:1" ht="22.5" customHeight="1">
      <c r="A498" s="57"/>
    </row>
    <row r="499" spans="1:1" ht="22.5" customHeight="1">
      <c r="A499" s="57"/>
    </row>
    <row r="500" spans="1:1" ht="22.5" customHeight="1">
      <c r="A500" s="57"/>
    </row>
    <row r="501" spans="1:1" ht="22.5" customHeight="1">
      <c r="A501" s="57"/>
    </row>
    <row r="502" spans="1:1" ht="22.5" customHeight="1">
      <c r="A502" s="57"/>
    </row>
    <row r="503" spans="1:1" ht="22.5" customHeight="1">
      <c r="A503" s="57"/>
    </row>
    <row r="504" spans="1:1" ht="22.5" customHeight="1">
      <c r="A504" s="57"/>
    </row>
    <row r="505" spans="1:1" ht="22.5" customHeight="1">
      <c r="A505" s="57"/>
    </row>
    <row r="506" spans="1:1" ht="22.5" customHeight="1">
      <c r="A506" s="57"/>
    </row>
    <row r="507" spans="1:1" ht="22.5" customHeight="1">
      <c r="A507" s="57"/>
    </row>
    <row r="508" spans="1:1" ht="22.5" customHeight="1">
      <c r="A508" s="57"/>
    </row>
    <row r="509" spans="1:1" ht="22.5" customHeight="1">
      <c r="A509" s="57"/>
    </row>
    <row r="510" spans="1:1" ht="22.5" customHeight="1">
      <c r="A510" s="57"/>
    </row>
    <row r="511" spans="1:1" ht="22.5" customHeight="1">
      <c r="A511" s="57"/>
    </row>
    <row r="512" spans="1:1" ht="22.5" customHeight="1">
      <c r="A512" s="57"/>
    </row>
    <row r="513" spans="1:1" ht="22.5" customHeight="1">
      <c r="A513" s="57"/>
    </row>
    <row r="514" spans="1:1" ht="22.5" customHeight="1">
      <c r="A514" s="57"/>
    </row>
    <row r="515" spans="1:1" ht="22.5" customHeight="1">
      <c r="A515" s="57"/>
    </row>
    <row r="516" spans="1:1" ht="22.5" customHeight="1">
      <c r="A516" s="57"/>
    </row>
    <row r="517" spans="1:1" ht="22.5" customHeight="1">
      <c r="A517" s="57"/>
    </row>
    <row r="518" spans="1:1" ht="22.5" customHeight="1">
      <c r="A518" s="57"/>
    </row>
    <row r="519" spans="1:1" ht="22.5" customHeight="1">
      <c r="A519" s="57"/>
    </row>
    <row r="520" spans="1:1" ht="22.5" customHeight="1">
      <c r="A520" s="57"/>
    </row>
    <row r="521" spans="1:1" ht="22.5" customHeight="1">
      <c r="A521" s="57"/>
    </row>
    <row r="522" spans="1:1" ht="22.5" customHeight="1">
      <c r="A522" s="57"/>
    </row>
    <row r="523" spans="1:1" ht="22.5" customHeight="1">
      <c r="A523" s="57"/>
    </row>
    <row r="524" spans="1:1" ht="22.5" customHeight="1">
      <c r="A524" s="57"/>
    </row>
    <row r="525" spans="1:1" ht="22.5" customHeight="1">
      <c r="A525" s="57"/>
    </row>
    <row r="526" spans="1:1" ht="22.5" customHeight="1">
      <c r="A526" s="57"/>
    </row>
    <row r="527" spans="1:1" ht="22.5" customHeight="1">
      <c r="A527" s="57"/>
    </row>
    <row r="528" spans="1:1" ht="22.5" customHeight="1">
      <c r="A528" s="57"/>
    </row>
    <row r="529" spans="1:1" ht="22.5" customHeight="1">
      <c r="A529" s="57"/>
    </row>
    <row r="530" spans="1:1" ht="22.5" customHeight="1">
      <c r="A530" s="57"/>
    </row>
    <row r="531" spans="1:1" ht="22.5" customHeight="1">
      <c r="A531" s="57"/>
    </row>
    <row r="532" spans="1:1" ht="22.5" customHeight="1">
      <c r="A532" s="57"/>
    </row>
    <row r="533" spans="1:1" ht="22.5" customHeight="1">
      <c r="A533" s="57"/>
    </row>
    <row r="534" spans="1:1" ht="22.5" customHeight="1">
      <c r="A534" s="57"/>
    </row>
    <row r="535" spans="1:1" ht="22.5" customHeight="1">
      <c r="A535" s="57"/>
    </row>
    <row r="536" spans="1:1" ht="22.5" customHeight="1">
      <c r="A536" s="57"/>
    </row>
    <row r="537" spans="1:1" ht="22.5" customHeight="1">
      <c r="A537" s="57"/>
    </row>
    <row r="538" spans="1:1" ht="22.5" customHeight="1">
      <c r="A538" s="57"/>
    </row>
    <row r="539" spans="1:1" ht="22.5" customHeight="1">
      <c r="A539" s="57"/>
    </row>
    <row r="540" spans="1:1" ht="22.5" customHeight="1">
      <c r="A540" s="57"/>
    </row>
    <row r="541" spans="1:1" ht="22.5" customHeight="1">
      <c r="A541" s="57"/>
    </row>
    <row r="542" spans="1:1" ht="22.5" customHeight="1">
      <c r="A542" s="57"/>
    </row>
    <row r="543" spans="1:1" ht="22.5" customHeight="1">
      <c r="A543" s="57"/>
    </row>
    <row r="544" spans="1:1" ht="22.5" customHeight="1">
      <c r="A544" s="57"/>
    </row>
    <row r="545" spans="1:1" ht="22.5" customHeight="1">
      <c r="A545" s="57"/>
    </row>
    <row r="546" spans="1:1" ht="22.5" customHeight="1">
      <c r="A546" s="57"/>
    </row>
    <row r="547" spans="1:1" ht="22.5" customHeight="1">
      <c r="A547" s="57"/>
    </row>
    <row r="548" spans="1:1" ht="22.5" customHeight="1">
      <c r="A548" s="57"/>
    </row>
    <row r="549" spans="1:1" ht="22.5" customHeight="1">
      <c r="A549" s="57"/>
    </row>
    <row r="550" spans="1:1" ht="22.5" customHeight="1">
      <c r="A550" s="57"/>
    </row>
    <row r="551" spans="1:1" ht="22.5" customHeight="1">
      <c r="A551" s="57"/>
    </row>
    <row r="552" spans="1:1" ht="22.5" customHeight="1">
      <c r="A552" s="57"/>
    </row>
    <row r="553" spans="1:1" ht="22.5" customHeight="1">
      <c r="A553" s="57"/>
    </row>
    <row r="554" spans="1:1" ht="22.5" customHeight="1">
      <c r="A554" s="57"/>
    </row>
    <row r="555" spans="1:1" ht="22.5" customHeight="1">
      <c r="A555" s="57"/>
    </row>
    <row r="556" spans="1:1" ht="22.5" customHeight="1">
      <c r="A556" s="57"/>
    </row>
    <row r="557" spans="1:1" ht="22.5" customHeight="1">
      <c r="A557" s="57"/>
    </row>
    <row r="558" spans="1:1" ht="22.5" customHeight="1">
      <c r="A558" s="57"/>
    </row>
    <row r="559" spans="1:1" ht="22.5" customHeight="1">
      <c r="A559" s="57"/>
    </row>
    <row r="560" spans="1:1" ht="22.5" customHeight="1">
      <c r="A560" s="57"/>
    </row>
    <row r="561" spans="1:1" ht="22.5" customHeight="1">
      <c r="A561" s="57"/>
    </row>
    <row r="562" spans="1:1" ht="22.5" customHeight="1">
      <c r="A562" s="57"/>
    </row>
    <row r="563" spans="1:1" ht="22.5" customHeight="1">
      <c r="A563" s="57"/>
    </row>
    <row r="564" spans="1:1" ht="22.5" customHeight="1">
      <c r="A564" s="57"/>
    </row>
    <row r="565" spans="1:1" ht="22.5" customHeight="1">
      <c r="A565" s="57"/>
    </row>
    <row r="566" spans="1:1" ht="22.5" customHeight="1">
      <c r="A566" s="57"/>
    </row>
    <row r="567" spans="1:1" ht="22.5" customHeight="1">
      <c r="A567" s="57"/>
    </row>
    <row r="568" spans="1:1" ht="22.5" customHeight="1">
      <c r="A568" s="57"/>
    </row>
    <row r="569" spans="1:1" ht="22.5" customHeight="1">
      <c r="A569" s="57"/>
    </row>
    <row r="570" spans="1:1" ht="22.5" customHeight="1">
      <c r="A570" s="57"/>
    </row>
    <row r="571" spans="1:1" ht="22.5" customHeight="1">
      <c r="A571" s="57"/>
    </row>
    <row r="572" spans="1:1" ht="22.5" customHeight="1">
      <c r="A572" s="57"/>
    </row>
    <row r="573" spans="1:1" ht="22.5" customHeight="1">
      <c r="A573" s="57"/>
    </row>
    <row r="574" spans="1:1" ht="22.5" customHeight="1">
      <c r="A574" s="57"/>
    </row>
    <row r="575" spans="1:1" ht="22.5" customHeight="1">
      <c r="A575" s="57"/>
    </row>
    <row r="576" spans="1:1" ht="22.5" customHeight="1">
      <c r="A576" s="57"/>
    </row>
    <row r="577" spans="1:1" ht="22.5" customHeight="1">
      <c r="A577" s="57"/>
    </row>
    <row r="578" spans="1:1" ht="22.5" customHeight="1">
      <c r="A578" s="57"/>
    </row>
    <row r="579" spans="1:1" ht="22.5" customHeight="1">
      <c r="A579" s="57"/>
    </row>
    <row r="580" spans="1:1" ht="22.5" customHeight="1">
      <c r="A580" s="57"/>
    </row>
    <row r="581" spans="1:1" ht="22.5" customHeight="1">
      <c r="A581" s="57"/>
    </row>
    <row r="582" spans="1:1" ht="22.5" customHeight="1">
      <c r="A582" s="57"/>
    </row>
    <row r="583" spans="1:1" ht="22.5" customHeight="1">
      <c r="A583" s="57"/>
    </row>
    <row r="584" spans="1:1" ht="22.5" customHeight="1">
      <c r="A584" s="57"/>
    </row>
    <row r="585" spans="1:1" ht="22.5" customHeight="1">
      <c r="A585" s="57"/>
    </row>
    <row r="586" spans="1:1" ht="22.5" customHeight="1">
      <c r="A586" s="57"/>
    </row>
    <row r="587" spans="1:1" ht="22.5" customHeight="1">
      <c r="A587" s="57"/>
    </row>
    <row r="588" spans="1:1" ht="22.5" customHeight="1">
      <c r="A588" s="57"/>
    </row>
    <row r="589" spans="1:1" ht="22.5" customHeight="1">
      <c r="A589" s="57"/>
    </row>
    <row r="590" spans="1:1" ht="22.5" customHeight="1">
      <c r="A590" s="57"/>
    </row>
    <row r="591" spans="1:1" ht="22.5" customHeight="1">
      <c r="A591" s="57"/>
    </row>
    <row r="592" spans="1:1" ht="22.5" customHeight="1">
      <c r="A592" s="57"/>
    </row>
    <row r="593" spans="1:1" ht="22.5" customHeight="1">
      <c r="A593" s="57"/>
    </row>
    <row r="594" spans="1:1" ht="22.5" customHeight="1">
      <c r="A594" s="57"/>
    </row>
    <row r="595" spans="1:1" ht="22.5" customHeight="1">
      <c r="A595" s="57"/>
    </row>
    <row r="596" spans="1:1" ht="22.5" customHeight="1">
      <c r="A596" s="57"/>
    </row>
    <row r="597" spans="1:1" ht="22.5" customHeight="1">
      <c r="A597" s="57"/>
    </row>
    <row r="598" spans="1:1" ht="22.5" customHeight="1">
      <c r="A598" s="57"/>
    </row>
    <row r="599" spans="1:1" ht="22.5" customHeight="1">
      <c r="A599" s="57"/>
    </row>
    <row r="600" spans="1:1" ht="22.5" customHeight="1">
      <c r="A600" s="57"/>
    </row>
    <row r="601" spans="1:1" ht="22.5" customHeight="1">
      <c r="A601" s="57"/>
    </row>
    <row r="602" spans="1:1" ht="22.5" customHeight="1">
      <c r="A602" s="57"/>
    </row>
    <row r="603" spans="1:1" ht="22.5" customHeight="1">
      <c r="A603" s="57"/>
    </row>
    <row r="604" spans="1:1" ht="22.5" customHeight="1">
      <c r="A604" s="57"/>
    </row>
    <row r="605" spans="1:1" ht="22.5" customHeight="1">
      <c r="A605" s="57"/>
    </row>
    <row r="606" spans="1:1" ht="22.5" customHeight="1">
      <c r="A606" s="57"/>
    </row>
    <row r="607" spans="1:1" ht="22.5" customHeight="1">
      <c r="A607" s="57"/>
    </row>
    <row r="608" spans="1:1" ht="22.5" customHeight="1">
      <c r="A608" s="57"/>
    </row>
    <row r="609" spans="1:1" ht="22.5" customHeight="1">
      <c r="A609" s="57"/>
    </row>
    <row r="610" spans="1:1" ht="22.5" customHeight="1">
      <c r="A610" s="57"/>
    </row>
    <row r="611" spans="1:1" ht="22.5" customHeight="1">
      <c r="A611" s="57"/>
    </row>
    <row r="612" spans="1:1" ht="22.5" customHeight="1">
      <c r="A612" s="57"/>
    </row>
    <row r="613" spans="1:1" ht="22.5" customHeight="1">
      <c r="A613" s="57"/>
    </row>
    <row r="614" spans="1:1" ht="22.5" customHeight="1">
      <c r="A614" s="57"/>
    </row>
    <row r="615" spans="1:1" ht="22.5" customHeight="1">
      <c r="A615" s="57"/>
    </row>
    <row r="616" spans="1:1" ht="22.5" customHeight="1">
      <c r="A616" s="57"/>
    </row>
    <row r="617" spans="1:1" ht="22.5" customHeight="1">
      <c r="A617" s="57"/>
    </row>
    <row r="618" spans="1:1" ht="22.5" customHeight="1">
      <c r="A618" s="57"/>
    </row>
    <row r="619" spans="1:1" ht="22.5" customHeight="1">
      <c r="A619" s="57"/>
    </row>
    <row r="620" spans="1:1" ht="22.5" customHeight="1">
      <c r="A620" s="57"/>
    </row>
    <row r="621" spans="1:1" ht="22.5" customHeight="1">
      <c r="A621" s="57"/>
    </row>
    <row r="622" spans="1:1" ht="22.5" customHeight="1">
      <c r="A622" s="57"/>
    </row>
    <row r="623" spans="1:1" ht="22.5" customHeight="1">
      <c r="A623" s="57"/>
    </row>
    <row r="624" spans="1:1" ht="22.5" customHeight="1">
      <c r="A624" s="57"/>
    </row>
    <row r="625" spans="1:1" ht="22.5" customHeight="1">
      <c r="A625" s="57"/>
    </row>
    <row r="626" spans="1:1" ht="22.5" customHeight="1">
      <c r="A626" s="57"/>
    </row>
    <row r="627" spans="1:1" ht="22.5" customHeight="1">
      <c r="A627" s="57"/>
    </row>
    <row r="628" spans="1:1" ht="22.5" customHeight="1">
      <c r="A628" s="57"/>
    </row>
    <row r="629" spans="1:1" ht="22.5" customHeight="1">
      <c r="A629" s="57"/>
    </row>
    <row r="630" spans="1:1" ht="22.5" customHeight="1">
      <c r="A630" s="57"/>
    </row>
    <row r="631" spans="1:1" ht="22.5" customHeight="1">
      <c r="A631" s="57"/>
    </row>
    <row r="632" spans="1:1" ht="22.5" customHeight="1">
      <c r="A632" s="57"/>
    </row>
    <row r="633" spans="1:1" ht="22.5" customHeight="1">
      <c r="A633" s="57"/>
    </row>
    <row r="634" spans="1:1" ht="22.5" customHeight="1">
      <c r="A634" s="57"/>
    </row>
    <row r="635" spans="1:1" ht="22.5" customHeight="1">
      <c r="A635" s="57"/>
    </row>
    <row r="636" spans="1:1" ht="22.5" customHeight="1">
      <c r="A636" s="57"/>
    </row>
    <row r="637" spans="1:1" ht="22.5" customHeight="1">
      <c r="A637" s="57"/>
    </row>
    <row r="638" spans="1:1" ht="22.5" customHeight="1">
      <c r="A638" s="57"/>
    </row>
    <row r="639" spans="1:1" ht="22.5" customHeight="1">
      <c r="A639" s="57"/>
    </row>
    <row r="640" spans="1:1" ht="22.5" customHeight="1">
      <c r="A640" s="57"/>
    </row>
    <row r="641" spans="1:1" ht="22.5" customHeight="1">
      <c r="A641" s="57"/>
    </row>
    <row r="642" spans="1:1" ht="22.5" customHeight="1">
      <c r="A642" s="57"/>
    </row>
    <row r="643" spans="1:1" ht="22.5" customHeight="1">
      <c r="A643" s="57"/>
    </row>
    <row r="644" spans="1:1" ht="22.5" customHeight="1">
      <c r="A644" s="57"/>
    </row>
    <row r="645" spans="1:1" ht="22.5" customHeight="1">
      <c r="A645" s="57"/>
    </row>
    <row r="646" spans="1:1" ht="22.5" customHeight="1">
      <c r="A646" s="57"/>
    </row>
    <row r="647" spans="1:1" ht="22.5" customHeight="1">
      <c r="A647" s="57"/>
    </row>
    <row r="648" spans="1:1" ht="22.5" customHeight="1">
      <c r="A648" s="57"/>
    </row>
    <row r="649" spans="1:1" ht="22.5" customHeight="1">
      <c r="A649" s="57"/>
    </row>
    <row r="650" spans="1:1" ht="22.5" customHeight="1">
      <c r="A650" s="57"/>
    </row>
    <row r="651" spans="1:1" ht="22.5" customHeight="1">
      <c r="A651" s="57"/>
    </row>
    <row r="652" spans="1:1" ht="22.5" customHeight="1">
      <c r="A652" s="57"/>
    </row>
    <row r="653" spans="1:1" ht="22.5" customHeight="1">
      <c r="A653" s="57"/>
    </row>
    <row r="654" spans="1:1" ht="22.5" customHeight="1">
      <c r="A654" s="57"/>
    </row>
    <row r="655" spans="1:1" ht="22.5" customHeight="1">
      <c r="A655" s="57"/>
    </row>
    <row r="656" spans="1:1" ht="22.5" customHeight="1">
      <c r="A656" s="57"/>
    </row>
    <row r="657" spans="1:1" ht="22.5" customHeight="1">
      <c r="A657" s="57"/>
    </row>
    <row r="658" spans="1:1" ht="22.5" customHeight="1">
      <c r="A658" s="57"/>
    </row>
    <row r="659" spans="1:1" ht="22.5" customHeight="1">
      <c r="A659" s="57"/>
    </row>
    <row r="660" spans="1:1" ht="22.5" customHeight="1">
      <c r="A660" s="57"/>
    </row>
    <row r="661" spans="1:1" ht="22.5" customHeight="1">
      <c r="A661" s="57"/>
    </row>
    <row r="662" spans="1:1" ht="22.5" customHeight="1">
      <c r="A662" s="57"/>
    </row>
    <row r="663" spans="1:1" ht="22.5" customHeight="1">
      <c r="A663" s="57"/>
    </row>
    <row r="664" spans="1:1" ht="22.5" customHeight="1">
      <c r="A664" s="57"/>
    </row>
    <row r="665" spans="1:1" ht="22.5" customHeight="1">
      <c r="A665" s="57"/>
    </row>
    <row r="666" spans="1:1" ht="22.5" customHeight="1">
      <c r="A666" s="57"/>
    </row>
    <row r="667" spans="1:1" ht="22.5" customHeight="1">
      <c r="A667" s="57"/>
    </row>
    <row r="668" spans="1:1" ht="22.5" customHeight="1">
      <c r="A668" s="57"/>
    </row>
    <row r="669" spans="1:1" ht="22.5" customHeight="1">
      <c r="A669" s="57"/>
    </row>
    <row r="670" spans="1:1" ht="22.5" customHeight="1">
      <c r="A670" s="57"/>
    </row>
    <row r="671" spans="1:1" ht="22.5" customHeight="1">
      <c r="A671" s="57"/>
    </row>
    <row r="672" spans="1:1" ht="22.5" customHeight="1">
      <c r="A672" s="57"/>
    </row>
    <row r="673" spans="1:1" ht="22.5" customHeight="1">
      <c r="A673" s="57"/>
    </row>
    <row r="674" spans="1:1" ht="22.5" customHeight="1">
      <c r="A674" s="57"/>
    </row>
    <row r="675" spans="1:1" ht="22.5" customHeight="1">
      <c r="A675" s="57"/>
    </row>
    <row r="676" spans="1:1" ht="22.5" customHeight="1">
      <c r="A676" s="57"/>
    </row>
    <row r="677" spans="1:1" ht="22.5" customHeight="1">
      <c r="A677" s="57"/>
    </row>
    <row r="678" spans="1:1" ht="22.5" customHeight="1">
      <c r="A678" s="57"/>
    </row>
    <row r="679" spans="1:1" ht="22.5" customHeight="1">
      <c r="A679" s="57"/>
    </row>
    <row r="680" spans="1:1" ht="22.5" customHeight="1">
      <c r="A680" s="57"/>
    </row>
    <row r="681" spans="1:1" ht="22.5" customHeight="1">
      <c r="A681" s="57"/>
    </row>
    <row r="682" spans="1:1" ht="22.5" customHeight="1">
      <c r="A682" s="57"/>
    </row>
    <row r="683" spans="1:1" ht="22.5" customHeight="1">
      <c r="A683" s="57"/>
    </row>
    <row r="684" spans="1:1" ht="22.5" customHeight="1">
      <c r="A684" s="57"/>
    </row>
    <row r="685" spans="1:1" ht="22.5" customHeight="1">
      <c r="A685" s="57"/>
    </row>
    <row r="686" spans="1:1" ht="22.5" customHeight="1">
      <c r="A686" s="57"/>
    </row>
    <row r="687" spans="1:1" ht="22.5" customHeight="1">
      <c r="A687" s="57"/>
    </row>
    <row r="688" spans="1:1" ht="22.5" customHeight="1">
      <c r="A688" s="57"/>
    </row>
    <row r="689" spans="1:1" ht="22.5" customHeight="1">
      <c r="A689" s="57"/>
    </row>
    <row r="690" spans="1:1" ht="22.5" customHeight="1">
      <c r="A690" s="57"/>
    </row>
    <row r="691" spans="1:1" ht="22.5" customHeight="1">
      <c r="A691" s="57"/>
    </row>
    <row r="692" spans="1:1" ht="22.5" customHeight="1">
      <c r="A692" s="57"/>
    </row>
    <row r="693" spans="1:1" ht="22.5" customHeight="1">
      <c r="A693" s="57"/>
    </row>
    <row r="694" spans="1:1" ht="22.5" customHeight="1">
      <c r="A694" s="57"/>
    </row>
    <row r="695" spans="1:1" ht="22.5" customHeight="1">
      <c r="A695" s="57"/>
    </row>
    <row r="696" spans="1:1" ht="22.5" customHeight="1">
      <c r="A696" s="57"/>
    </row>
    <row r="697" spans="1:1" ht="22.5" customHeight="1">
      <c r="A697" s="57"/>
    </row>
    <row r="698" spans="1:1" ht="22.5" customHeight="1">
      <c r="A698" s="57"/>
    </row>
    <row r="699" spans="1:1" ht="22.5" customHeight="1">
      <c r="A699" s="57"/>
    </row>
    <row r="700" spans="1:1" ht="22.5" customHeight="1">
      <c r="A700" s="57"/>
    </row>
    <row r="701" spans="1:1" ht="22.5" customHeight="1">
      <c r="A701" s="57"/>
    </row>
    <row r="702" spans="1:1" ht="22.5" customHeight="1">
      <c r="A702" s="57"/>
    </row>
    <row r="703" spans="1:1" ht="22.5" customHeight="1">
      <c r="A703" s="57"/>
    </row>
    <row r="704" spans="1:1" ht="22.5" customHeight="1">
      <c r="A704" s="57"/>
    </row>
    <row r="705" spans="1:1" ht="22.5" customHeight="1">
      <c r="A705" s="57"/>
    </row>
    <row r="706" spans="1:1" ht="22.5" customHeight="1">
      <c r="A706" s="57"/>
    </row>
    <row r="707" spans="1:1" ht="22.5" customHeight="1">
      <c r="A707" s="57"/>
    </row>
    <row r="708" spans="1:1" ht="22.5" customHeight="1">
      <c r="A708" s="57"/>
    </row>
    <row r="709" spans="1:1" ht="22.5" customHeight="1">
      <c r="A709" s="57"/>
    </row>
    <row r="710" spans="1:1" ht="22.5" customHeight="1">
      <c r="A710" s="57"/>
    </row>
    <row r="711" spans="1:1" ht="22.5" customHeight="1">
      <c r="A711" s="57"/>
    </row>
    <row r="712" spans="1:1" ht="22.5" customHeight="1">
      <c r="A712" s="57"/>
    </row>
    <row r="713" spans="1:1" ht="22.5" customHeight="1">
      <c r="A713" s="57"/>
    </row>
    <row r="714" spans="1:1" ht="22.5" customHeight="1">
      <c r="A714" s="57"/>
    </row>
    <row r="715" spans="1:1" ht="22.5" customHeight="1">
      <c r="A715" s="57"/>
    </row>
    <row r="716" spans="1:1" ht="22.5" customHeight="1">
      <c r="A716" s="57"/>
    </row>
    <row r="717" spans="1:1" ht="22.5" customHeight="1">
      <c r="A717" s="57"/>
    </row>
    <row r="718" spans="1:1" ht="22.5" customHeight="1">
      <c r="A718" s="57"/>
    </row>
    <row r="719" spans="1:1" ht="22.5" customHeight="1">
      <c r="A719" s="57"/>
    </row>
    <row r="720" spans="1:1" ht="22.5" customHeight="1">
      <c r="A720" s="57"/>
    </row>
    <row r="721" spans="1:1" ht="22.5" customHeight="1">
      <c r="A721" s="57"/>
    </row>
    <row r="722" spans="1:1" ht="22.5" customHeight="1">
      <c r="A722" s="57"/>
    </row>
    <row r="723" spans="1:1" ht="22.5" customHeight="1">
      <c r="A723" s="57"/>
    </row>
    <row r="724" spans="1:1" ht="22.5" customHeight="1">
      <c r="A724" s="57"/>
    </row>
    <row r="725" spans="1:1" ht="22.5" customHeight="1">
      <c r="A725" s="57"/>
    </row>
    <row r="726" spans="1:1" ht="22.5" customHeight="1">
      <c r="A726" s="57"/>
    </row>
    <row r="727" spans="1:1" ht="22.5" customHeight="1">
      <c r="A727" s="57"/>
    </row>
    <row r="728" spans="1:1" ht="22.5" customHeight="1">
      <c r="A728" s="57"/>
    </row>
    <row r="729" spans="1:1" ht="22.5" customHeight="1">
      <c r="A729" s="57"/>
    </row>
    <row r="730" spans="1:1" ht="22.5" customHeight="1">
      <c r="A730" s="57"/>
    </row>
    <row r="731" spans="1:1" ht="22.5" customHeight="1">
      <c r="A731" s="57"/>
    </row>
    <row r="732" spans="1:1" ht="22.5" customHeight="1">
      <c r="A732" s="57"/>
    </row>
    <row r="733" spans="1:1" ht="22.5" customHeight="1">
      <c r="A733" s="57"/>
    </row>
    <row r="734" spans="1:1" ht="22.5" customHeight="1">
      <c r="A734" s="57"/>
    </row>
    <row r="735" spans="1:1" ht="22.5" customHeight="1">
      <c r="A735" s="57"/>
    </row>
    <row r="736" spans="1:1" ht="22.5" customHeight="1">
      <c r="A736" s="57"/>
    </row>
    <row r="737" spans="1:1" ht="22.5" customHeight="1">
      <c r="A737" s="57"/>
    </row>
    <row r="738" spans="1:1" ht="22.5" customHeight="1">
      <c r="A738" s="57"/>
    </row>
    <row r="739" spans="1:1" ht="22.5" customHeight="1">
      <c r="A739" s="57"/>
    </row>
    <row r="740" spans="1:1" ht="22.5" customHeight="1">
      <c r="A740" s="57"/>
    </row>
    <row r="741" spans="1:1" ht="22.5" customHeight="1">
      <c r="A741" s="57"/>
    </row>
    <row r="742" spans="1:1" ht="22.5" customHeight="1">
      <c r="A742" s="57"/>
    </row>
    <row r="743" spans="1:1" ht="22.5" customHeight="1">
      <c r="A743" s="57"/>
    </row>
    <row r="744" spans="1:1" ht="22.5" customHeight="1">
      <c r="A744" s="57"/>
    </row>
    <row r="745" spans="1:1" ht="22.5" customHeight="1">
      <c r="A745" s="57"/>
    </row>
    <row r="746" spans="1:1" ht="22.5" customHeight="1">
      <c r="A746" s="57"/>
    </row>
    <row r="747" spans="1:1" ht="22.5" customHeight="1">
      <c r="A747" s="57"/>
    </row>
    <row r="748" spans="1:1" ht="22.5" customHeight="1">
      <c r="A748" s="57"/>
    </row>
    <row r="749" spans="1:1" ht="22.5" customHeight="1">
      <c r="A749" s="57"/>
    </row>
    <row r="750" spans="1:1" ht="22.5" customHeight="1">
      <c r="A750" s="57"/>
    </row>
    <row r="751" spans="1:1" ht="22.5" customHeight="1">
      <c r="A751" s="57"/>
    </row>
    <row r="752" spans="1:1" ht="22.5" customHeight="1">
      <c r="A752" s="57"/>
    </row>
    <row r="753" spans="1:1" ht="22.5" customHeight="1">
      <c r="A753" s="57"/>
    </row>
    <row r="754" spans="1:1" ht="22.5" customHeight="1">
      <c r="A754" s="57"/>
    </row>
    <row r="755" spans="1:1" ht="22.5" customHeight="1">
      <c r="A755" s="57"/>
    </row>
    <row r="756" spans="1:1" ht="22.5" customHeight="1">
      <c r="A756" s="57"/>
    </row>
    <row r="757" spans="1:1" ht="22.5" customHeight="1">
      <c r="A757" s="57"/>
    </row>
    <row r="758" spans="1:1" ht="22.5" customHeight="1">
      <c r="A758" s="57"/>
    </row>
    <row r="759" spans="1:1" ht="22.5" customHeight="1">
      <c r="A759" s="57"/>
    </row>
    <row r="760" spans="1:1" ht="22.5" customHeight="1">
      <c r="A760" s="57"/>
    </row>
    <row r="761" spans="1:1" ht="22.5" customHeight="1">
      <c r="A761" s="57"/>
    </row>
    <row r="762" spans="1:1" ht="22.5" customHeight="1">
      <c r="A762" s="57"/>
    </row>
    <row r="763" spans="1:1" ht="22.5" customHeight="1">
      <c r="A763" s="57"/>
    </row>
    <row r="764" spans="1:1" ht="22.5" customHeight="1">
      <c r="A764" s="57"/>
    </row>
    <row r="765" spans="1:1" ht="22.5" customHeight="1">
      <c r="A765" s="57"/>
    </row>
    <row r="766" spans="1:1" ht="22.5" customHeight="1">
      <c r="A766" s="57"/>
    </row>
    <row r="767" spans="1:1" ht="22.5" customHeight="1">
      <c r="A767" s="57"/>
    </row>
    <row r="768" spans="1:1" ht="22.5" customHeight="1">
      <c r="A768" s="57"/>
    </row>
    <row r="769" spans="1:1" ht="22.5" customHeight="1">
      <c r="A769" s="57"/>
    </row>
    <row r="770" spans="1:1" ht="22.5" customHeight="1">
      <c r="A770" s="57"/>
    </row>
    <row r="771" spans="1:1" ht="22.5" customHeight="1">
      <c r="A771" s="57"/>
    </row>
    <row r="772" spans="1:1" ht="22.5" customHeight="1">
      <c r="A772" s="57"/>
    </row>
    <row r="773" spans="1:1" ht="22.5" customHeight="1">
      <c r="A773" s="57"/>
    </row>
    <row r="774" spans="1:1" ht="22.5" customHeight="1">
      <c r="A774" s="57"/>
    </row>
    <row r="775" spans="1:1" ht="22.5" customHeight="1">
      <c r="A775" s="57"/>
    </row>
    <row r="776" spans="1:1" ht="22.5" customHeight="1">
      <c r="A776" s="57"/>
    </row>
    <row r="777" spans="1:1" ht="22.5" customHeight="1">
      <c r="A777" s="57"/>
    </row>
    <row r="778" spans="1:1" ht="22.5" customHeight="1">
      <c r="A778" s="57"/>
    </row>
    <row r="779" spans="1:1" ht="22.5" customHeight="1">
      <c r="A779" s="57"/>
    </row>
    <row r="780" spans="1:1" ht="22.5" customHeight="1">
      <c r="A780" s="57"/>
    </row>
    <row r="781" spans="1:1" ht="22.5" customHeight="1">
      <c r="A781" s="57"/>
    </row>
    <row r="782" spans="1:1" ht="22.5" customHeight="1">
      <c r="A782" s="57"/>
    </row>
    <row r="783" spans="1:1" ht="22.5" customHeight="1">
      <c r="A783" s="57"/>
    </row>
    <row r="784" spans="1:1" ht="22.5" customHeight="1">
      <c r="A784" s="57"/>
    </row>
    <row r="785" spans="1:1" ht="22.5" customHeight="1">
      <c r="A785" s="57"/>
    </row>
    <row r="786" spans="1:1" ht="22.5" customHeight="1">
      <c r="A786" s="57"/>
    </row>
    <row r="787" spans="1:1" ht="22.5" customHeight="1">
      <c r="A787" s="57"/>
    </row>
    <row r="788" spans="1:1" ht="22.5" customHeight="1">
      <c r="A788" s="57"/>
    </row>
    <row r="789" spans="1:1" ht="22.5" customHeight="1">
      <c r="A789" s="57"/>
    </row>
    <row r="790" spans="1:1" ht="22.5" customHeight="1">
      <c r="A790" s="57"/>
    </row>
    <row r="791" spans="1:1" ht="22.5" customHeight="1">
      <c r="A791" s="57"/>
    </row>
    <row r="792" spans="1:1" ht="22.5" customHeight="1">
      <c r="A792" s="57"/>
    </row>
    <row r="793" spans="1:1" ht="22.5" customHeight="1">
      <c r="A793" s="57"/>
    </row>
    <row r="794" spans="1:1" ht="22.5" customHeight="1">
      <c r="A794" s="57"/>
    </row>
    <row r="795" spans="1:1" ht="22.5" customHeight="1">
      <c r="A795" s="57"/>
    </row>
    <row r="796" spans="1:1" ht="22.5" customHeight="1">
      <c r="A796" s="57"/>
    </row>
    <row r="797" spans="1:1" ht="22.5" customHeight="1">
      <c r="A797" s="57"/>
    </row>
    <row r="798" spans="1:1" ht="22.5" customHeight="1">
      <c r="A798" s="57"/>
    </row>
    <row r="799" spans="1:1" ht="22.5" customHeight="1">
      <c r="A799" s="57"/>
    </row>
    <row r="800" spans="1:1" ht="22.5" customHeight="1">
      <c r="A800" s="57"/>
    </row>
    <row r="801" spans="1:1" ht="22.5" customHeight="1">
      <c r="A801" s="57"/>
    </row>
    <row r="802" spans="1:1" ht="22.5" customHeight="1">
      <c r="A802" s="57"/>
    </row>
    <row r="803" spans="1:1" ht="22.5" customHeight="1">
      <c r="A803" s="57"/>
    </row>
    <row r="804" spans="1:1" ht="22.5" customHeight="1">
      <c r="A804" s="57"/>
    </row>
    <row r="805" spans="1:1" ht="22.5" customHeight="1">
      <c r="A805" s="57"/>
    </row>
    <row r="806" spans="1:1" ht="22.5" customHeight="1">
      <c r="A806" s="57"/>
    </row>
    <row r="807" spans="1:1" ht="22.5" customHeight="1">
      <c r="A807" s="57"/>
    </row>
    <row r="808" spans="1:1" ht="22.5" customHeight="1">
      <c r="A808" s="57"/>
    </row>
    <row r="809" spans="1:1" ht="22.5" customHeight="1">
      <c r="A809" s="57"/>
    </row>
    <row r="810" spans="1:1" ht="22.5" customHeight="1">
      <c r="A810" s="57"/>
    </row>
    <row r="811" spans="1:1" ht="22.5" customHeight="1">
      <c r="A811" s="57"/>
    </row>
    <row r="812" spans="1:1" ht="22.5" customHeight="1">
      <c r="A812" s="57"/>
    </row>
    <row r="813" spans="1:1" ht="22.5" customHeight="1">
      <c r="A813" s="57"/>
    </row>
    <row r="814" spans="1:1" ht="22.5" customHeight="1">
      <c r="A814" s="57"/>
    </row>
    <row r="815" spans="1:1" ht="22.5" customHeight="1">
      <c r="A815" s="57"/>
    </row>
    <row r="816" spans="1:1" ht="22.5" customHeight="1">
      <c r="A816" s="57"/>
    </row>
    <row r="817" spans="1:1" ht="22.5" customHeight="1">
      <c r="A817" s="57"/>
    </row>
    <row r="818" spans="1:1" ht="22.5" customHeight="1">
      <c r="A818" s="57"/>
    </row>
    <row r="819" spans="1:1" ht="22.5" customHeight="1">
      <c r="A819" s="57"/>
    </row>
    <row r="820" spans="1:1" ht="22.5" customHeight="1">
      <c r="A820" s="57"/>
    </row>
    <row r="821" spans="1:1" ht="22.5" customHeight="1">
      <c r="A821" s="57"/>
    </row>
    <row r="822" spans="1:1" ht="22.5" customHeight="1">
      <c r="A822" s="57"/>
    </row>
    <row r="823" spans="1:1" ht="22.5" customHeight="1">
      <c r="A823" s="57"/>
    </row>
    <row r="824" spans="1:1" ht="22.5" customHeight="1">
      <c r="A824" s="57"/>
    </row>
    <row r="825" spans="1:1" ht="22.5" customHeight="1">
      <c r="A825" s="57"/>
    </row>
    <row r="826" spans="1:1" ht="22.5" customHeight="1">
      <c r="A826" s="57"/>
    </row>
    <row r="827" spans="1:1" ht="22.5" customHeight="1">
      <c r="A827" s="57"/>
    </row>
    <row r="828" spans="1:1" ht="22.5" customHeight="1">
      <c r="A828" s="57"/>
    </row>
    <row r="829" spans="1:1" ht="22.5" customHeight="1">
      <c r="A829" s="57"/>
    </row>
    <row r="830" spans="1:1" ht="22.5" customHeight="1">
      <c r="A830" s="57"/>
    </row>
    <row r="831" spans="1:1" ht="22.5" customHeight="1">
      <c r="A831" s="57"/>
    </row>
    <row r="832" spans="1:1" ht="22.5" customHeight="1">
      <c r="A832" s="57"/>
    </row>
    <row r="833" spans="1:1" ht="22.5" customHeight="1">
      <c r="A833" s="57"/>
    </row>
    <row r="834" spans="1:1" ht="22.5" customHeight="1">
      <c r="A834" s="57"/>
    </row>
    <row r="835" spans="1:1" ht="22.5" customHeight="1">
      <c r="A835" s="57"/>
    </row>
    <row r="836" spans="1:1" ht="22.5" customHeight="1">
      <c r="A836" s="57"/>
    </row>
    <row r="837" spans="1:1" ht="22.5" customHeight="1">
      <c r="A837" s="57"/>
    </row>
    <row r="838" spans="1:1" ht="22.5" customHeight="1">
      <c r="A838" s="57"/>
    </row>
    <row r="839" spans="1:1" ht="22.5" customHeight="1">
      <c r="A839" s="57"/>
    </row>
    <row r="840" spans="1:1" ht="22.5" customHeight="1">
      <c r="A840" s="57"/>
    </row>
    <row r="841" spans="1:1" ht="22.5" customHeight="1">
      <c r="A841" s="57"/>
    </row>
    <row r="842" spans="1:1" ht="22.5" customHeight="1">
      <c r="A842" s="57"/>
    </row>
    <row r="843" spans="1:1" ht="22.5" customHeight="1">
      <c r="A843" s="57"/>
    </row>
    <row r="844" spans="1:1" ht="22.5" customHeight="1">
      <c r="A844" s="57"/>
    </row>
    <row r="845" spans="1:1" ht="22.5" customHeight="1">
      <c r="A845" s="57"/>
    </row>
    <row r="846" spans="1:1" ht="22.5" customHeight="1">
      <c r="A846" s="57"/>
    </row>
    <row r="847" spans="1:1" ht="22.5" customHeight="1">
      <c r="A847" s="57"/>
    </row>
    <row r="848" spans="1:1" ht="22.5" customHeight="1">
      <c r="A848" s="57"/>
    </row>
    <row r="849" spans="1:1" ht="22.5" customHeight="1">
      <c r="A849" s="57"/>
    </row>
    <row r="850" spans="1:1" ht="22.5" customHeight="1">
      <c r="A850" s="57"/>
    </row>
    <row r="851" spans="1:1" ht="22.5" customHeight="1">
      <c r="A851" s="57"/>
    </row>
    <row r="852" spans="1:1" ht="22.5" customHeight="1">
      <c r="A852" s="57"/>
    </row>
    <row r="853" spans="1:1" ht="22.5" customHeight="1">
      <c r="A853" s="57"/>
    </row>
    <row r="854" spans="1:1" ht="22.5" customHeight="1">
      <c r="A854" s="57"/>
    </row>
    <row r="855" spans="1:1" ht="22.5" customHeight="1">
      <c r="A855" s="57"/>
    </row>
    <row r="856" spans="1:1" ht="22.5" customHeight="1">
      <c r="A856" s="57"/>
    </row>
    <row r="857" spans="1:1" ht="22.5" customHeight="1">
      <c r="A857" s="57"/>
    </row>
    <row r="858" spans="1:1" ht="22.5" customHeight="1">
      <c r="A858" s="57"/>
    </row>
    <row r="859" spans="1:1" ht="22.5" customHeight="1">
      <c r="A859" s="57"/>
    </row>
    <row r="860" spans="1:1" ht="22.5" customHeight="1">
      <c r="A860" s="57"/>
    </row>
    <row r="861" spans="1:1" ht="22.5" customHeight="1">
      <c r="A861" s="57"/>
    </row>
    <row r="862" spans="1:1" ht="22.5" customHeight="1">
      <c r="A862" s="57"/>
    </row>
    <row r="863" spans="1:1" ht="22.5" customHeight="1">
      <c r="A863" s="57"/>
    </row>
    <row r="864" spans="1:1" ht="22.5" customHeight="1">
      <c r="A864" s="57"/>
    </row>
    <row r="865" spans="1:1" ht="22.5" customHeight="1">
      <c r="A865" s="57"/>
    </row>
    <row r="866" spans="1:1" ht="22.5" customHeight="1">
      <c r="A866" s="57"/>
    </row>
    <row r="867" spans="1:1" ht="22.5" customHeight="1">
      <c r="A867" s="57"/>
    </row>
    <row r="868" spans="1:1" ht="22.5" customHeight="1">
      <c r="A868" s="57"/>
    </row>
    <row r="869" spans="1:1" ht="22.5" customHeight="1">
      <c r="A869" s="57"/>
    </row>
    <row r="870" spans="1:1" ht="22.5" customHeight="1">
      <c r="A870" s="57"/>
    </row>
    <row r="871" spans="1:1" ht="22.5" customHeight="1">
      <c r="A871" s="57"/>
    </row>
    <row r="872" spans="1:1" ht="22.5" customHeight="1">
      <c r="A872" s="57"/>
    </row>
    <row r="873" spans="1:1" ht="22.5" customHeight="1">
      <c r="A873" s="57"/>
    </row>
    <row r="874" spans="1:1" ht="22.5" customHeight="1">
      <c r="A874" s="57"/>
    </row>
    <row r="875" spans="1:1" ht="22.5" customHeight="1">
      <c r="A875" s="57"/>
    </row>
    <row r="876" spans="1:1" ht="22.5" customHeight="1">
      <c r="A876" s="57"/>
    </row>
    <row r="877" spans="1:1" ht="22.5" customHeight="1">
      <c r="A877" s="57"/>
    </row>
    <row r="878" spans="1:1" ht="22.5" customHeight="1">
      <c r="A878" s="57"/>
    </row>
    <row r="879" spans="1:1" ht="22.5" customHeight="1">
      <c r="A879" s="57"/>
    </row>
    <row r="880" spans="1:1" ht="22.5" customHeight="1">
      <c r="A880" s="57"/>
    </row>
    <row r="881" spans="1:1" ht="22.5" customHeight="1">
      <c r="A881" s="57"/>
    </row>
    <row r="882" spans="1:1" ht="22.5" customHeight="1">
      <c r="A882" s="57"/>
    </row>
    <row r="883" spans="1:1" ht="22.5" customHeight="1">
      <c r="A883" s="57"/>
    </row>
    <row r="884" spans="1:1" ht="22.5" customHeight="1">
      <c r="A884" s="57"/>
    </row>
    <row r="885" spans="1:1" ht="22.5" customHeight="1">
      <c r="A885" s="57"/>
    </row>
    <row r="886" spans="1:1" ht="22.5" customHeight="1">
      <c r="A886" s="57"/>
    </row>
    <row r="887" spans="1:1" ht="22.5" customHeight="1">
      <c r="A887" s="57"/>
    </row>
    <row r="888" spans="1:1" ht="22.5" customHeight="1">
      <c r="A888" s="57"/>
    </row>
    <row r="889" spans="1:1" ht="22.5" customHeight="1">
      <c r="A889" s="57"/>
    </row>
    <row r="890" spans="1:1" ht="22.5" customHeight="1">
      <c r="A890" s="57"/>
    </row>
    <row r="891" spans="1:1" ht="22.5" customHeight="1">
      <c r="A891" s="57"/>
    </row>
    <row r="892" spans="1:1" ht="22.5" customHeight="1">
      <c r="A892" s="57"/>
    </row>
    <row r="893" spans="1:1" ht="22.5" customHeight="1">
      <c r="A893" s="57"/>
    </row>
    <row r="894" spans="1:1" ht="22.5" customHeight="1">
      <c r="A894" s="57"/>
    </row>
    <row r="895" spans="1:1" ht="22.5" customHeight="1">
      <c r="A895" s="57"/>
    </row>
    <row r="896" spans="1:1" ht="22.5" customHeight="1">
      <c r="A896" s="57"/>
    </row>
    <row r="897" spans="1:1" ht="22.5" customHeight="1">
      <c r="A897" s="57"/>
    </row>
    <row r="898" spans="1:1" ht="22.5" customHeight="1">
      <c r="A898" s="57"/>
    </row>
    <row r="899" spans="1:1" ht="22.5" customHeight="1">
      <c r="A899" s="57"/>
    </row>
    <row r="900" spans="1:1" ht="22.5" customHeight="1">
      <c r="A900" s="57"/>
    </row>
    <row r="901" spans="1:1" ht="22.5" customHeight="1">
      <c r="A901" s="57"/>
    </row>
    <row r="902" spans="1:1" ht="22.5" customHeight="1">
      <c r="A902" s="57"/>
    </row>
    <row r="903" spans="1:1" ht="22.5" customHeight="1">
      <c r="A903" s="57"/>
    </row>
    <row r="904" spans="1:1" ht="22.5" customHeight="1">
      <c r="A904" s="57"/>
    </row>
    <row r="905" spans="1:1" ht="22.5" customHeight="1">
      <c r="A905" s="57"/>
    </row>
    <row r="906" spans="1:1" ht="22.5" customHeight="1">
      <c r="A906" s="57"/>
    </row>
    <row r="907" spans="1:1" ht="22.5" customHeight="1">
      <c r="A907" s="57"/>
    </row>
    <row r="908" spans="1:1" ht="22.5" customHeight="1">
      <c r="A908" s="57"/>
    </row>
    <row r="909" spans="1:1" ht="22.5" customHeight="1">
      <c r="A909" s="57"/>
    </row>
    <row r="910" spans="1:1" ht="22.5" customHeight="1">
      <c r="A910" s="57"/>
    </row>
    <row r="911" spans="1:1" ht="22.5" customHeight="1">
      <c r="A911" s="57"/>
    </row>
    <row r="912" spans="1:1" ht="22.5" customHeight="1">
      <c r="A912" s="57"/>
    </row>
    <row r="913" spans="1:1" ht="22.5" customHeight="1">
      <c r="A913" s="57"/>
    </row>
    <row r="914" spans="1:1" ht="22.5" customHeight="1">
      <c r="A914" s="57"/>
    </row>
    <row r="915" spans="1:1" ht="22.5" customHeight="1">
      <c r="A915" s="57"/>
    </row>
    <row r="916" spans="1:1" ht="22.5" customHeight="1">
      <c r="A916" s="57"/>
    </row>
    <row r="917" spans="1:1" ht="22.5" customHeight="1">
      <c r="A917" s="57"/>
    </row>
    <row r="918" spans="1:1" ht="22.5" customHeight="1">
      <c r="A918" s="57"/>
    </row>
    <row r="919" spans="1:1" ht="22.5" customHeight="1">
      <c r="A919" s="57"/>
    </row>
    <row r="920" spans="1:1" ht="22.5" customHeight="1">
      <c r="A920" s="57"/>
    </row>
    <row r="921" spans="1:1" ht="22.5" customHeight="1">
      <c r="A921" s="57"/>
    </row>
    <row r="922" spans="1:1" ht="22.5" customHeight="1">
      <c r="A922" s="57"/>
    </row>
    <row r="923" spans="1:1" ht="22.5" customHeight="1">
      <c r="A923" s="57"/>
    </row>
    <row r="924" spans="1:1" ht="22.5" customHeight="1">
      <c r="A924" s="57"/>
    </row>
    <row r="925" spans="1:1" ht="22.5" customHeight="1">
      <c r="A925" s="57"/>
    </row>
    <row r="926" spans="1:1" ht="22.5" customHeight="1">
      <c r="A926" s="57"/>
    </row>
    <row r="927" spans="1:1" ht="22.5" customHeight="1">
      <c r="A927" s="57"/>
    </row>
    <row r="928" spans="1:1" ht="22.5" customHeight="1">
      <c r="A928" s="57"/>
    </row>
    <row r="929" spans="1:1" ht="22.5" customHeight="1">
      <c r="A929" s="57"/>
    </row>
    <row r="930" spans="1:1" ht="22.5" customHeight="1">
      <c r="A930" s="57"/>
    </row>
    <row r="931" spans="1:1" ht="22.5" customHeight="1">
      <c r="A931" s="57"/>
    </row>
    <row r="932" spans="1:1" ht="22.5" customHeight="1">
      <c r="A932" s="57"/>
    </row>
    <row r="933" spans="1:1" ht="22.5" customHeight="1">
      <c r="A933" s="57"/>
    </row>
    <row r="934" spans="1:1" ht="22.5" customHeight="1">
      <c r="A934" s="57"/>
    </row>
    <row r="935" spans="1:1" ht="22.5" customHeight="1">
      <c r="A935" s="57"/>
    </row>
    <row r="936" spans="1:1" ht="22.5" customHeight="1">
      <c r="A936" s="57"/>
    </row>
    <row r="937" spans="1:1" ht="22.5" customHeight="1">
      <c r="A937" s="57"/>
    </row>
    <row r="938" spans="1:1" ht="22.5" customHeight="1">
      <c r="A938" s="57"/>
    </row>
    <row r="939" spans="1:1" ht="22.5" customHeight="1">
      <c r="A939" s="57"/>
    </row>
    <row r="940" spans="1:1" ht="22.5" customHeight="1">
      <c r="A940" s="57"/>
    </row>
    <row r="941" spans="1:1" ht="22.5" customHeight="1">
      <c r="A941" s="57"/>
    </row>
    <row r="942" spans="1:1" ht="22.5" customHeight="1">
      <c r="A942" s="57"/>
    </row>
    <row r="943" spans="1:1" ht="22.5" customHeight="1">
      <c r="A943" s="57"/>
    </row>
    <row r="944" spans="1:1" ht="22.5" customHeight="1">
      <c r="A944" s="57"/>
    </row>
    <row r="945" spans="1:1" ht="22.5" customHeight="1">
      <c r="A945" s="57"/>
    </row>
    <row r="946" spans="1:1" ht="22.5" customHeight="1">
      <c r="A946" s="57"/>
    </row>
    <row r="947" spans="1:1" ht="22.5" customHeight="1">
      <c r="A947" s="57"/>
    </row>
    <row r="948" spans="1:1" ht="22.5" customHeight="1">
      <c r="A948" s="57"/>
    </row>
    <row r="949" spans="1:1" ht="22.5" customHeight="1">
      <c r="A949" s="57"/>
    </row>
    <row r="950" spans="1:1" ht="22.5" customHeight="1">
      <c r="A950" s="57"/>
    </row>
    <row r="951" spans="1:1" ht="22.5" customHeight="1">
      <c r="A951" s="57"/>
    </row>
    <row r="952" spans="1:1" ht="22.5" customHeight="1">
      <c r="A952" s="57"/>
    </row>
    <row r="953" spans="1:1" ht="22.5" customHeight="1">
      <c r="A953" s="57"/>
    </row>
    <row r="954" spans="1:1" ht="22.5" customHeight="1">
      <c r="A954" s="57"/>
    </row>
    <row r="955" spans="1:1" ht="22.5" customHeight="1">
      <c r="A955" s="57"/>
    </row>
    <row r="956" spans="1:1" ht="22.5" customHeight="1">
      <c r="A956" s="57"/>
    </row>
    <row r="957" spans="1:1" ht="22.5" customHeight="1">
      <c r="A957" s="57"/>
    </row>
    <row r="958" spans="1:1" ht="22.5" customHeight="1">
      <c r="A958" s="57"/>
    </row>
    <row r="959" spans="1:1" ht="22.5" customHeight="1">
      <c r="A959" s="57"/>
    </row>
    <row r="960" spans="1:1" ht="22.5" customHeight="1">
      <c r="A960" s="57"/>
    </row>
    <row r="961" spans="1:1" ht="22.5" customHeight="1">
      <c r="A961" s="57"/>
    </row>
    <row r="962" spans="1:1" ht="22.5" customHeight="1">
      <c r="A962" s="57"/>
    </row>
    <row r="963" spans="1:1" ht="22.5" customHeight="1">
      <c r="A963" s="57"/>
    </row>
    <row r="964" spans="1:1" ht="22.5" customHeight="1">
      <c r="A964" s="57"/>
    </row>
    <row r="965" spans="1:1" ht="22.5" customHeight="1">
      <c r="A965" s="57"/>
    </row>
    <row r="966" spans="1:1" ht="22.5" customHeight="1">
      <c r="A966" s="57"/>
    </row>
    <row r="967" spans="1:1" ht="22.5" customHeight="1">
      <c r="A967" s="57"/>
    </row>
    <row r="968" spans="1:1" ht="22.5" customHeight="1">
      <c r="A968" s="57"/>
    </row>
    <row r="969" spans="1:1" ht="22.5" customHeight="1">
      <c r="A969" s="57"/>
    </row>
    <row r="970" spans="1:1" ht="22.5" customHeight="1">
      <c r="A970" s="57"/>
    </row>
    <row r="971" spans="1:1" ht="22.5" customHeight="1">
      <c r="A971" s="57"/>
    </row>
    <row r="972" spans="1:1" ht="22.5" customHeight="1">
      <c r="A972" s="57"/>
    </row>
    <row r="973" spans="1:1" ht="22.5" customHeight="1">
      <c r="A973" s="57"/>
    </row>
    <row r="974" spans="1:1" ht="22.5" customHeight="1">
      <c r="A974" s="57"/>
    </row>
    <row r="975" spans="1:1" ht="22.5" customHeight="1">
      <c r="A975" s="57"/>
    </row>
    <row r="976" spans="1:1" ht="22.5" customHeight="1">
      <c r="A976" s="57"/>
    </row>
    <row r="977" spans="1:1" ht="22.5" customHeight="1">
      <c r="A977" s="57"/>
    </row>
    <row r="978" spans="1:1" ht="22.5" customHeight="1">
      <c r="A978" s="57"/>
    </row>
    <row r="979" spans="1:1" ht="22.5" customHeight="1">
      <c r="A979" s="57"/>
    </row>
    <row r="980" spans="1:1" ht="22.5" customHeight="1">
      <c r="A980" s="57"/>
    </row>
    <row r="981" spans="1:1" ht="22.5" customHeight="1">
      <c r="A981" s="57"/>
    </row>
    <row r="982" spans="1:1" ht="22.5" customHeight="1">
      <c r="A982" s="57"/>
    </row>
    <row r="983" spans="1:1" ht="22.5" customHeight="1">
      <c r="A983" s="57"/>
    </row>
    <row r="984" spans="1:1" ht="22.5" customHeight="1">
      <c r="A984" s="57"/>
    </row>
    <row r="985" spans="1:1" ht="22.5" customHeight="1">
      <c r="A985" s="57"/>
    </row>
    <row r="986" spans="1:1" ht="22.5" customHeight="1">
      <c r="A986" s="57"/>
    </row>
    <row r="987" spans="1:1" ht="22.5" customHeight="1">
      <c r="A987" s="57"/>
    </row>
    <row r="988" spans="1:1" ht="22.5" customHeight="1">
      <c r="A988" s="57"/>
    </row>
    <row r="989" spans="1:1" ht="22.5" customHeight="1">
      <c r="A989" s="57"/>
    </row>
    <row r="990" spans="1:1" ht="22.5" customHeight="1">
      <c r="A990" s="57"/>
    </row>
    <row r="991" spans="1:1" ht="22.5" customHeight="1">
      <c r="A991" s="57"/>
    </row>
    <row r="992" spans="1:1" ht="22.5" customHeight="1">
      <c r="A992" s="57"/>
    </row>
    <row r="993" spans="1:1" ht="22.5" customHeight="1">
      <c r="A993" s="57"/>
    </row>
    <row r="994" spans="1:1" ht="22.5" customHeight="1">
      <c r="A994" s="57"/>
    </row>
    <row r="995" spans="1:1" ht="22.5" customHeight="1">
      <c r="A995" s="57"/>
    </row>
    <row r="996" spans="1:1" ht="22.5" customHeight="1">
      <c r="A996" s="57"/>
    </row>
    <row r="997" spans="1:1" ht="22.5" customHeight="1">
      <c r="A997" s="57"/>
    </row>
    <row r="998" spans="1:1" ht="22.5" customHeight="1">
      <c r="A998" s="57"/>
    </row>
    <row r="999" spans="1:1" ht="22.5" customHeight="1">
      <c r="A999" s="57"/>
    </row>
  </sheetData>
  <hyperlinks>
    <hyperlink ref="A1" r:id="rId1" xr:uid="{00000000-0004-0000-0300-000000000000}"/>
    <hyperlink ref="B1" r:id="rId2" xr:uid="{00000000-0004-0000-0300-000001000000}"/>
    <hyperlink ref="A2" r:id="rId3" xr:uid="{00000000-0004-0000-0300-000002000000}"/>
    <hyperlink ref="B2" r:id="rId4" xr:uid="{00000000-0004-0000-0300-000003000000}"/>
    <hyperlink ref="A3" r:id="rId5" xr:uid="{00000000-0004-0000-0300-000004000000}"/>
    <hyperlink ref="B3" r:id="rId6" xr:uid="{00000000-0004-0000-0300-000005000000}"/>
    <hyperlink ref="A4" r:id="rId7" xr:uid="{00000000-0004-0000-0300-000006000000}"/>
    <hyperlink ref="B4" r:id="rId8" xr:uid="{00000000-0004-0000-0300-000007000000}"/>
    <hyperlink ref="A5" r:id="rId9" xr:uid="{00000000-0004-0000-0300-000008000000}"/>
    <hyperlink ref="B5" r:id="rId10" xr:uid="{00000000-0004-0000-0300-000009000000}"/>
    <hyperlink ref="A6" r:id="rId11" xr:uid="{00000000-0004-0000-0300-00000A000000}"/>
    <hyperlink ref="B6" r:id="rId12" xr:uid="{00000000-0004-0000-0300-00000B000000}"/>
    <hyperlink ref="A7" r:id="rId13" xr:uid="{00000000-0004-0000-0300-00000C000000}"/>
    <hyperlink ref="B7" r:id="rId14" xr:uid="{00000000-0004-0000-0300-00000D000000}"/>
    <hyperlink ref="A8" r:id="rId15" xr:uid="{00000000-0004-0000-0300-00000E000000}"/>
    <hyperlink ref="B8" r:id="rId16" xr:uid="{00000000-0004-0000-0300-00000F000000}"/>
    <hyperlink ref="A9" r:id="rId17" xr:uid="{00000000-0004-0000-0300-000010000000}"/>
    <hyperlink ref="B9" r:id="rId18" xr:uid="{00000000-0004-0000-0300-000011000000}"/>
    <hyperlink ref="A10" r:id="rId19" xr:uid="{00000000-0004-0000-0300-000012000000}"/>
    <hyperlink ref="B10" r:id="rId20" xr:uid="{00000000-0004-0000-0300-000013000000}"/>
    <hyperlink ref="B11" r:id="rId21" xr:uid="{00000000-0004-0000-0300-000014000000}"/>
    <hyperlink ref="A12" r:id="rId22" xr:uid="{00000000-0004-0000-0300-000015000000}"/>
    <hyperlink ref="B12" r:id="rId23" xr:uid="{00000000-0004-0000-0300-000016000000}"/>
    <hyperlink ref="A13" r:id="rId24" xr:uid="{00000000-0004-0000-0300-000017000000}"/>
    <hyperlink ref="B13" r:id="rId25" xr:uid="{00000000-0004-0000-0300-000018000000}"/>
    <hyperlink ref="A14" r:id="rId26" xr:uid="{00000000-0004-0000-0300-000019000000}"/>
    <hyperlink ref="B14" r:id="rId27" xr:uid="{00000000-0004-0000-0300-00001A000000}"/>
    <hyperlink ref="A15" r:id="rId28" xr:uid="{00000000-0004-0000-0300-00001B000000}"/>
    <hyperlink ref="B15" r:id="rId29" xr:uid="{00000000-0004-0000-0300-00001C000000}"/>
    <hyperlink ref="A16" r:id="rId30" xr:uid="{00000000-0004-0000-0300-00001D000000}"/>
    <hyperlink ref="B16" r:id="rId31" xr:uid="{00000000-0004-0000-0300-00001E000000}"/>
    <hyperlink ref="A17" r:id="rId32" xr:uid="{00000000-0004-0000-0300-00001F000000}"/>
    <hyperlink ref="B17" r:id="rId33" xr:uid="{00000000-0004-0000-0300-000020000000}"/>
    <hyperlink ref="A18" r:id="rId34" xr:uid="{00000000-0004-0000-0300-000021000000}"/>
    <hyperlink ref="B18" r:id="rId35" xr:uid="{00000000-0004-0000-0300-000022000000}"/>
    <hyperlink ref="B19" r:id="rId36" xr:uid="{00000000-0004-0000-0300-000023000000}"/>
    <hyperlink ref="B20" r:id="rId37" xr:uid="{00000000-0004-0000-0300-000024000000}"/>
    <hyperlink ref="A21" r:id="rId38" xr:uid="{00000000-0004-0000-0300-000025000000}"/>
    <hyperlink ref="B21" r:id="rId39" xr:uid="{00000000-0004-0000-0300-000026000000}"/>
    <hyperlink ref="B22" r:id="rId40" xr:uid="{00000000-0004-0000-0300-000027000000}"/>
    <hyperlink ref="B23" r:id="rId41" xr:uid="{00000000-0004-0000-0300-000028000000}"/>
    <hyperlink ref="B24" r:id="rId42" xr:uid="{00000000-0004-0000-0300-000029000000}"/>
    <hyperlink ref="A25" r:id="rId43" xr:uid="{00000000-0004-0000-0300-00002A000000}"/>
    <hyperlink ref="B25" r:id="rId44" xr:uid="{00000000-0004-0000-0300-00002B000000}"/>
    <hyperlink ref="B26" r:id="rId45" xr:uid="{00000000-0004-0000-0300-00002C000000}"/>
    <hyperlink ref="B27" r:id="rId46" xr:uid="{00000000-0004-0000-0300-00002D000000}"/>
    <hyperlink ref="A28" r:id="rId47" xr:uid="{00000000-0004-0000-0300-00002E000000}"/>
    <hyperlink ref="B28" r:id="rId48" xr:uid="{00000000-0004-0000-0300-00002F000000}"/>
    <hyperlink ref="B29" r:id="rId49" xr:uid="{00000000-0004-0000-0300-000030000000}"/>
    <hyperlink ref="B30" r:id="rId50" xr:uid="{00000000-0004-0000-0300-000031000000}"/>
    <hyperlink ref="B31" r:id="rId51" xr:uid="{00000000-0004-0000-0300-000032000000}"/>
    <hyperlink ref="B32" r:id="rId52" xr:uid="{00000000-0004-0000-0300-000033000000}"/>
    <hyperlink ref="B33" r:id="rId53" xr:uid="{00000000-0004-0000-0300-000034000000}"/>
    <hyperlink ref="B34" r:id="rId54" xr:uid="{00000000-0004-0000-0300-000035000000}"/>
    <hyperlink ref="B35" r:id="rId55" xr:uid="{00000000-0004-0000-0300-000036000000}"/>
    <hyperlink ref="B36" r:id="rId56" xr:uid="{00000000-0004-0000-0300-000037000000}"/>
    <hyperlink ref="B37" r:id="rId57" xr:uid="{00000000-0004-0000-0300-000038000000}"/>
    <hyperlink ref="B38" r:id="rId58" xr:uid="{00000000-0004-0000-0300-000039000000}"/>
    <hyperlink ref="B39" r:id="rId59" xr:uid="{00000000-0004-0000-0300-00003A000000}"/>
    <hyperlink ref="B40" r:id="rId60" xr:uid="{00000000-0004-0000-0300-00003B000000}"/>
    <hyperlink ref="B41" r:id="rId61" xr:uid="{00000000-0004-0000-0300-00003C000000}"/>
    <hyperlink ref="B42" r:id="rId62" xr:uid="{00000000-0004-0000-0300-00003D000000}"/>
    <hyperlink ref="A43" r:id="rId63" xr:uid="{00000000-0004-0000-0300-00003E000000}"/>
    <hyperlink ref="B43" r:id="rId64" xr:uid="{00000000-0004-0000-0300-00003F000000}"/>
    <hyperlink ref="B44" r:id="rId65" xr:uid="{00000000-0004-0000-0300-000040000000}"/>
    <hyperlink ref="B45" r:id="rId66" xr:uid="{00000000-0004-0000-0300-000041000000}"/>
    <hyperlink ref="B46" r:id="rId67" xr:uid="{00000000-0004-0000-0300-000042000000}"/>
    <hyperlink ref="B47" r:id="rId68" xr:uid="{00000000-0004-0000-0300-000043000000}"/>
    <hyperlink ref="B48" r:id="rId69" xr:uid="{00000000-0004-0000-0300-000044000000}"/>
    <hyperlink ref="B49" r:id="rId70" xr:uid="{00000000-0004-0000-0300-000045000000}"/>
    <hyperlink ref="B50" r:id="rId71" xr:uid="{00000000-0004-0000-0300-000046000000}"/>
    <hyperlink ref="B51" r:id="rId72" xr:uid="{00000000-0004-0000-0300-000047000000}"/>
    <hyperlink ref="B52" r:id="rId73" xr:uid="{00000000-0004-0000-0300-000048000000}"/>
    <hyperlink ref="B53" r:id="rId74" xr:uid="{00000000-0004-0000-0300-000049000000}"/>
    <hyperlink ref="B54" r:id="rId75" xr:uid="{00000000-0004-0000-0300-00004A000000}"/>
    <hyperlink ref="B55" r:id="rId76" xr:uid="{00000000-0004-0000-0300-00004B000000}"/>
    <hyperlink ref="B56" r:id="rId77" xr:uid="{00000000-0004-0000-0300-00004C000000}"/>
    <hyperlink ref="A57" r:id="rId78" xr:uid="{00000000-0004-0000-0300-00004D000000}"/>
    <hyperlink ref="B57" r:id="rId79" xr:uid="{00000000-0004-0000-0300-00004E000000}"/>
    <hyperlink ref="B58" r:id="rId80" xr:uid="{00000000-0004-0000-0300-00004F000000}"/>
    <hyperlink ref="B59" r:id="rId81" xr:uid="{00000000-0004-0000-0300-000050000000}"/>
    <hyperlink ref="B60" r:id="rId82" xr:uid="{00000000-0004-0000-0300-000051000000}"/>
    <hyperlink ref="B61" r:id="rId83" xr:uid="{00000000-0004-0000-0300-000052000000}"/>
    <hyperlink ref="B62" r:id="rId84" xr:uid="{00000000-0004-0000-0300-000053000000}"/>
    <hyperlink ref="B63" r:id="rId85" xr:uid="{00000000-0004-0000-0300-000054000000}"/>
    <hyperlink ref="B64" r:id="rId86" xr:uid="{00000000-0004-0000-0300-000055000000}"/>
    <hyperlink ref="B65" r:id="rId87" xr:uid="{00000000-0004-0000-0300-000056000000}"/>
    <hyperlink ref="B66" r:id="rId88" xr:uid="{00000000-0004-0000-0300-000057000000}"/>
    <hyperlink ref="B67" r:id="rId89" xr:uid="{00000000-0004-0000-0300-000058000000}"/>
    <hyperlink ref="A68" r:id="rId90" xr:uid="{00000000-0004-0000-0300-000059000000}"/>
    <hyperlink ref="B68" r:id="rId91" xr:uid="{00000000-0004-0000-0300-00005A000000}"/>
    <hyperlink ref="B69" r:id="rId92" xr:uid="{00000000-0004-0000-0300-00005B000000}"/>
    <hyperlink ref="B70" r:id="rId93" xr:uid="{00000000-0004-0000-0300-00005C000000}"/>
    <hyperlink ref="B71" r:id="rId94" xr:uid="{00000000-0004-0000-0300-00005D000000}"/>
    <hyperlink ref="B73" r:id="rId95" xr:uid="{00000000-0004-0000-0300-00005E000000}"/>
    <hyperlink ref="B74" r:id="rId96" xr:uid="{00000000-0004-0000-0300-00005F000000}"/>
    <hyperlink ref="A75" r:id="rId97" xr:uid="{00000000-0004-0000-0300-000060000000}"/>
    <hyperlink ref="B75" r:id="rId98" xr:uid="{00000000-0004-0000-0300-000061000000}"/>
    <hyperlink ref="A76" r:id="rId99" xr:uid="{00000000-0004-0000-0300-000062000000}"/>
    <hyperlink ref="B76" r:id="rId100" xr:uid="{00000000-0004-0000-0300-000063000000}"/>
    <hyperlink ref="B77" r:id="rId101" xr:uid="{00000000-0004-0000-0300-000064000000}"/>
    <hyperlink ref="B78" r:id="rId102" xr:uid="{00000000-0004-0000-0300-000065000000}"/>
    <hyperlink ref="B79" r:id="rId103" xr:uid="{00000000-0004-0000-0300-000066000000}"/>
    <hyperlink ref="B80" r:id="rId104" xr:uid="{00000000-0004-0000-0300-000067000000}"/>
    <hyperlink ref="B81" r:id="rId105" xr:uid="{00000000-0004-0000-0300-000068000000}"/>
    <hyperlink ref="B82" r:id="rId106" xr:uid="{00000000-0004-0000-0300-000069000000}"/>
    <hyperlink ref="B83" r:id="rId107" xr:uid="{00000000-0004-0000-0300-00006A000000}"/>
    <hyperlink ref="B84" r:id="rId108" xr:uid="{00000000-0004-0000-0300-00006B000000}"/>
    <hyperlink ref="B85" r:id="rId109" xr:uid="{00000000-0004-0000-0300-00006C000000}"/>
    <hyperlink ref="B87" r:id="rId110" xr:uid="{00000000-0004-0000-0300-00006D000000}"/>
    <hyperlink ref="B88" r:id="rId111" xr:uid="{00000000-0004-0000-0300-00006E000000}"/>
    <hyperlink ref="A89" r:id="rId112" xr:uid="{00000000-0004-0000-0300-00006F000000}"/>
    <hyperlink ref="B89" r:id="rId113" xr:uid="{00000000-0004-0000-0300-000070000000}"/>
    <hyperlink ref="B90" r:id="rId114" xr:uid="{00000000-0004-0000-0300-000071000000}"/>
    <hyperlink ref="A91" r:id="rId115" xr:uid="{00000000-0004-0000-0300-000072000000}"/>
    <hyperlink ref="B91" r:id="rId116" xr:uid="{00000000-0004-0000-0300-000073000000}"/>
    <hyperlink ref="B92" r:id="rId117" xr:uid="{00000000-0004-0000-0300-000074000000}"/>
    <hyperlink ref="B93" r:id="rId118" xr:uid="{00000000-0004-0000-0300-000075000000}"/>
    <hyperlink ref="B94" r:id="rId119" xr:uid="{00000000-0004-0000-0300-000076000000}"/>
    <hyperlink ref="A95" r:id="rId120" xr:uid="{00000000-0004-0000-0300-000077000000}"/>
    <hyperlink ref="B95" r:id="rId121" xr:uid="{00000000-0004-0000-0300-000078000000}"/>
    <hyperlink ref="B96" r:id="rId122" xr:uid="{00000000-0004-0000-0300-000079000000}"/>
    <hyperlink ref="B97" r:id="rId123" xr:uid="{00000000-0004-0000-0300-00007A000000}"/>
    <hyperlink ref="B98" r:id="rId124" xr:uid="{00000000-0004-0000-0300-00007B000000}"/>
    <hyperlink ref="B99" r:id="rId125" xr:uid="{00000000-0004-0000-0300-00007C000000}"/>
    <hyperlink ref="B100" r:id="rId126" xr:uid="{00000000-0004-0000-0300-00007D000000}"/>
    <hyperlink ref="B101" r:id="rId127" xr:uid="{00000000-0004-0000-0300-00007E000000}"/>
    <hyperlink ref="B102" r:id="rId128" xr:uid="{00000000-0004-0000-0300-00007F000000}"/>
    <hyperlink ref="B103" r:id="rId129" xr:uid="{00000000-0004-0000-0300-000080000000}"/>
    <hyperlink ref="B104" r:id="rId130" xr:uid="{00000000-0004-0000-0300-000081000000}"/>
    <hyperlink ref="B105" r:id="rId131" xr:uid="{00000000-0004-0000-0300-000082000000}"/>
    <hyperlink ref="B106" r:id="rId132" xr:uid="{00000000-0004-0000-0300-000083000000}"/>
    <hyperlink ref="B107" r:id="rId133" xr:uid="{00000000-0004-0000-0300-000084000000}"/>
    <hyperlink ref="B108" r:id="rId134" xr:uid="{00000000-0004-0000-0300-000085000000}"/>
    <hyperlink ref="B109" r:id="rId135" xr:uid="{00000000-0004-0000-0300-000086000000}"/>
    <hyperlink ref="B110" r:id="rId136" xr:uid="{00000000-0004-0000-0300-000087000000}"/>
    <hyperlink ref="B111" r:id="rId137" xr:uid="{00000000-0004-0000-0300-000088000000}"/>
    <hyperlink ref="B112" r:id="rId138" xr:uid="{00000000-0004-0000-0300-000089000000}"/>
    <hyperlink ref="B113" r:id="rId139" xr:uid="{00000000-0004-0000-0300-00008A000000}"/>
    <hyperlink ref="B114" r:id="rId140" xr:uid="{00000000-0004-0000-0300-00008B000000}"/>
    <hyperlink ref="B115" r:id="rId141" xr:uid="{00000000-0004-0000-0300-00008C000000}"/>
    <hyperlink ref="B116" r:id="rId142" xr:uid="{00000000-0004-0000-0300-00008D000000}"/>
    <hyperlink ref="B117" r:id="rId143" xr:uid="{00000000-0004-0000-0300-00008E000000}"/>
    <hyperlink ref="B118" r:id="rId144" xr:uid="{00000000-0004-0000-0300-00008F000000}"/>
    <hyperlink ref="B119" r:id="rId145" xr:uid="{00000000-0004-0000-0300-000090000000}"/>
    <hyperlink ref="B120" r:id="rId146" xr:uid="{00000000-0004-0000-0300-000091000000}"/>
    <hyperlink ref="B121" r:id="rId147" xr:uid="{00000000-0004-0000-0300-000092000000}"/>
    <hyperlink ref="B122" r:id="rId148" xr:uid="{00000000-0004-0000-0300-000093000000}"/>
    <hyperlink ref="B123" r:id="rId149" xr:uid="{00000000-0004-0000-0300-000094000000}"/>
    <hyperlink ref="B124" r:id="rId150" xr:uid="{00000000-0004-0000-0300-000095000000}"/>
    <hyperlink ref="B125" r:id="rId151" xr:uid="{00000000-0004-0000-0300-000096000000}"/>
    <hyperlink ref="B126" r:id="rId152" xr:uid="{00000000-0004-0000-0300-000097000000}"/>
    <hyperlink ref="B127" r:id="rId153" xr:uid="{00000000-0004-0000-0300-000098000000}"/>
    <hyperlink ref="B128" r:id="rId154" xr:uid="{00000000-0004-0000-0300-000099000000}"/>
    <hyperlink ref="B129" r:id="rId155" xr:uid="{00000000-0004-0000-0300-00009A000000}"/>
    <hyperlink ref="B130" r:id="rId156" xr:uid="{00000000-0004-0000-0300-00009B000000}"/>
    <hyperlink ref="B131" r:id="rId157" xr:uid="{00000000-0004-0000-0300-00009C000000}"/>
    <hyperlink ref="B132" r:id="rId158" xr:uid="{00000000-0004-0000-0300-00009D000000}"/>
    <hyperlink ref="B133" r:id="rId159" xr:uid="{00000000-0004-0000-0300-00009E000000}"/>
    <hyperlink ref="B134" r:id="rId160" xr:uid="{00000000-0004-0000-0300-00009F000000}"/>
    <hyperlink ref="B135" r:id="rId161" xr:uid="{00000000-0004-0000-0300-0000A0000000}"/>
    <hyperlink ref="B136" r:id="rId162" xr:uid="{00000000-0004-0000-0300-0000A1000000}"/>
    <hyperlink ref="B137" r:id="rId163" xr:uid="{00000000-0004-0000-0300-0000A2000000}"/>
    <hyperlink ref="B138" r:id="rId164" xr:uid="{00000000-0004-0000-0300-0000A3000000}"/>
    <hyperlink ref="B139" r:id="rId165" xr:uid="{00000000-0004-0000-0300-0000A4000000}"/>
    <hyperlink ref="B140" r:id="rId166" xr:uid="{00000000-0004-0000-0300-0000A5000000}"/>
    <hyperlink ref="B141" r:id="rId167" xr:uid="{00000000-0004-0000-0300-0000A6000000}"/>
    <hyperlink ref="B143" r:id="rId168" xr:uid="{00000000-0004-0000-0300-0000A7000000}"/>
    <hyperlink ref="B144" r:id="rId169" xr:uid="{00000000-0004-0000-0300-0000A8000000}"/>
    <hyperlink ref="B145" r:id="rId170" xr:uid="{00000000-0004-0000-0300-0000A9000000}"/>
    <hyperlink ref="B146" r:id="rId171" xr:uid="{00000000-0004-0000-0300-0000AA000000}"/>
    <hyperlink ref="B147" r:id="rId172" xr:uid="{00000000-0004-0000-0300-0000AB000000}"/>
    <hyperlink ref="B148" r:id="rId173" xr:uid="{00000000-0004-0000-0300-0000AC000000}"/>
    <hyperlink ref="B149" r:id="rId174" xr:uid="{00000000-0004-0000-0300-0000AD000000}"/>
    <hyperlink ref="B150" r:id="rId175" xr:uid="{00000000-0004-0000-0300-0000AE000000}"/>
    <hyperlink ref="B151" r:id="rId176" xr:uid="{00000000-0004-0000-0300-0000AF000000}"/>
    <hyperlink ref="B152" r:id="rId177" xr:uid="{00000000-0004-0000-0300-0000B0000000}"/>
    <hyperlink ref="B154" r:id="rId178" xr:uid="{00000000-0004-0000-0300-0000B1000000}"/>
    <hyperlink ref="B155" r:id="rId179" xr:uid="{00000000-0004-0000-0300-0000B2000000}"/>
    <hyperlink ref="B157" r:id="rId180" xr:uid="{00000000-0004-0000-0300-0000B3000000}"/>
    <hyperlink ref="B158" r:id="rId181" xr:uid="{00000000-0004-0000-0300-0000B4000000}"/>
    <hyperlink ref="B159" r:id="rId182" xr:uid="{00000000-0004-0000-0300-0000B5000000}"/>
    <hyperlink ref="B160" r:id="rId183" xr:uid="{00000000-0004-0000-0300-0000B6000000}"/>
    <hyperlink ref="B161" r:id="rId184" xr:uid="{00000000-0004-0000-0300-0000B7000000}"/>
    <hyperlink ref="B162" r:id="rId185" xr:uid="{00000000-0004-0000-0300-0000B8000000}"/>
    <hyperlink ref="B163" r:id="rId186" xr:uid="{00000000-0004-0000-0300-0000B9000000}"/>
    <hyperlink ref="B164" r:id="rId187" xr:uid="{00000000-0004-0000-0300-0000BA000000}"/>
    <hyperlink ref="B165" r:id="rId188" xr:uid="{00000000-0004-0000-0300-0000BB000000}"/>
    <hyperlink ref="B166" r:id="rId189" xr:uid="{00000000-0004-0000-0300-0000BC000000}"/>
    <hyperlink ref="B167" r:id="rId190" xr:uid="{00000000-0004-0000-0300-0000BD000000}"/>
    <hyperlink ref="B168" r:id="rId191" xr:uid="{00000000-0004-0000-0300-0000BE000000}"/>
    <hyperlink ref="B169" r:id="rId192" xr:uid="{00000000-0004-0000-0300-0000BF000000}"/>
    <hyperlink ref="B170" r:id="rId193" xr:uid="{00000000-0004-0000-0300-0000C0000000}"/>
    <hyperlink ref="B171" r:id="rId194" xr:uid="{00000000-0004-0000-0300-0000C1000000}"/>
    <hyperlink ref="B172" r:id="rId195" xr:uid="{00000000-0004-0000-0300-0000C2000000}"/>
    <hyperlink ref="B174" r:id="rId196" xr:uid="{00000000-0004-0000-0300-0000C3000000}"/>
    <hyperlink ref="B175" r:id="rId197" xr:uid="{00000000-0004-0000-0300-0000C4000000}"/>
    <hyperlink ref="B176" r:id="rId198" xr:uid="{00000000-0004-0000-0300-0000C5000000}"/>
    <hyperlink ref="B177" r:id="rId199" xr:uid="{00000000-0004-0000-0300-0000C6000000}"/>
    <hyperlink ref="B178" r:id="rId200" xr:uid="{00000000-0004-0000-0300-0000C7000000}"/>
    <hyperlink ref="B179" r:id="rId201" xr:uid="{00000000-0004-0000-0300-0000C8000000}"/>
    <hyperlink ref="B180" r:id="rId202" xr:uid="{00000000-0004-0000-0300-0000C9000000}"/>
    <hyperlink ref="B181" r:id="rId203" xr:uid="{00000000-0004-0000-0300-0000CA000000}"/>
    <hyperlink ref="B182" r:id="rId204" xr:uid="{00000000-0004-0000-0300-0000CB000000}"/>
    <hyperlink ref="B183" r:id="rId205" xr:uid="{00000000-0004-0000-0300-0000CC000000}"/>
    <hyperlink ref="B184" r:id="rId206" xr:uid="{00000000-0004-0000-0300-0000CD000000}"/>
    <hyperlink ref="B185" r:id="rId207" xr:uid="{00000000-0004-0000-0300-0000CE000000}"/>
    <hyperlink ref="B186" r:id="rId208" xr:uid="{00000000-0004-0000-0300-0000CF000000}"/>
    <hyperlink ref="B187" r:id="rId209" xr:uid="{00000000-0004-0000-0300-0000D0000000}"/>
    <hyperlink ref="B188" r:id="rId210" xr:uid="{00000000-0004-0000-0300-0000D1000000}"/>
    <hyperlink ref="B189" r:id="rId211" xr:uid="{00000000-0004-0000-0300-0000D2000000}"/>
    <hyperlink ref="B190" r:id="rId212" xr:uid="{00000000-0004-0000-0300-0000D3000000}"/>
    <hyperlink ref="B191" r:id="rId213" xr:uid="{00000000-0004-0000-0300-0000D4000000}"/>
    <hyperlink ref="B192" r:id="rId214" xr:uid="{00000000-0004-0000-0300-0000D5000000}"/>
    <hyperlink ref="B193" r:id="rId215" xr:uid="{00000000-0004-0000-0300-0000D6000000}"/>
    <hyperlink ref="B194" r:id="rId216" xr:uid="{00000000-0004-0000-0300-0000D7000000}"/>
    <hyperlink ref="B195" r:id="rId217" xr:uid="{00000000-0004-0000-0300-0000D8000000}"/>
    <hyperlink ref="B196" r:id="rId218" xr:uid="{00000000-0004-0000-0300-0000D9000000}"/>
    <hyperlink ref="B197" r:id="rId219" xr:uid="{00000000-0004-0000-0300-0000DA000000}"/>
    <hyperlink ref="B198" r:id="rId220" xr:uid="{00000000-0004-0000-0300-0000DB000000}"/>
    <hyperlink ref="B199" r:id="rId221" xr:uid="{00000000-0004-0000-0300-0000DC000000}"/>
    <hyperlink ref="B200" r:id="rId222" xr:uid="{00000000-0004-0000-0300-0000DD000000}"/>
    <hyperlink ref="B201" r:id="rId223" xr:uid="{00000000-0004-0000-0300-0000DE000000}"/>
    <hyperlink ref="B202" r:id="rId224" xr:uid="{00000000-0004-0000-0300-0000DF000000}"/>
    <hyperlink ref="B203" r:id="rId225" xr:uid="{00000000-0004-0000-0300-0000E0000000}"/>
    <hyperlink ref="B204" r:id="rId226" xr:uid="{00000000-0004-0000-0300-0000E1000000}"/>
    <hyperlink ref="B205" r:id="rId227" xr:uid="{00000000-0004-0000-0300-0000E2000000}"/>
    <hyperlink ref="B206" r:id="rId228" xr:uid="{00000000-0004-0000-0300-0000E3000000}"/>
    <hyperlink ref="B207" r:id="rId229" xr:uid="{00000000-0004-0000-0300-0000E4000000}"/>
    <hyperlink ref="B208" r:id="rId230" xr:uid="{00000000-0004-0000-0300-0000E5000000}"/>
    <hyperlink ref="B209" r:id="rId231" xr:uid="{00000000-0004-0000-0300-0000E6000000}"/>
    <hyperlink ref="B210" r:id="rId232" xr:uid="{00000000-0004-0000-0300-0000E7000000}"/>
    <hyperlink ref="B211" r:id="rId233" xr:uid="{00000000-0004-0000-0300-0000E8000000}"/>
    <hyperlink ref="B212" r:id="rId234" xr:uid="{00000000-0004-0000-0300-0000E9000000}"/>
    <hyperlink ref="B213" r:id="rId235" xr:uid="{00000000-0004-0000-0300-0000EA000000}"/>
    <hyperlink ref="B214" r:id="rId236" xr:uid="{00000000-0004-0000-0300-0000EB000000}"/>
    <hyperlink ref="B215" r:id="rId237" xr:uid="{00000000-0004-0000-0300-0000EC000000}"/>
    <hyperlink ref="B216" r:id="rId238" xr:uid="{00000000-0004-0000-0300-0000ED000000}"/>
    <hyperlink ref="B217" r:id="rId239" xr:uid="{00000000-0004-0000-0300-0000EE000000}"/>
    <hyperlink ref="B218" r:id="rId240" xr:uid="{00000000-0004-0000-0300-0000EF000000}"/>
    <hyperlink ref="B219" r:id="rId241" xr:uid="{00000000-0004-0000-0300-0000F0000000}"/>
    <hyperlink ref="B220" r:id="rId242" xr:uid="{00000000-0004-0000-0300-0000F1000000}"/>
    <hyperlink ref="B221" r:id="rId243" xr:uid="{00000000-0004-0000-0300-0000F2000000}"/>
    <hyperlink ref="B222" r:id="rId244" xr:uid="{00000000-0004-0000-0300-0000F3000000}"/>
    <hyperlink ref="B223" r:id="rId245" xr:uid="{00000000-0004-0000-0300-0000F4000000}"/>
    <hyperlink ref="B224" r:id="rId246" xr:uid="{00000000-0004-0000-0300-0000F5000000}"/>
    <hyperlink ref="B225" r:id="rId247" xr:uid="{00000000-0004-0000-0300-0000F6000000}"/>
    <hyperlink ref="B226" r:id="rId248" xr:uid="{00000000-0004-0000-0300-0000F7000000}"/>
    <hyperlink ref="B227" r:id="rId249" xr:uid="{00000000-0004-0000-0300-0000F8000000}"/>
    <hyperlink ref="B228" r:id="rId250" xr:uid="{00000000-0004-0000-0300-0000F9000000}"/>
    <hyperlink ref="B229" r:id="rId251" xr:uid="{00000000-0004-0000-0300-0000FA000000}"/>
    <hyperlink ref="B230" r:id="rId252" xr:uid="{00000000-0004-0000-0300-0000FB000000}"/>
    <hyperlink ref="B231" r:id="rId253" xr:uid="{00000000-0004-0000-0300-0000FC000000}"/>
    <hyperlink ref="B232" r:id="rId254" xr:uid="{00000000-0004-0000-0300-0000FD000000}"/>
    <hyperlink ref="B233" r:id="rId255" xr:uid="{00000000-0004-0000-0300-0000FE000000}"/>
    <hyperlink ref="B234" r:id="rId256" xr:uid="{00000000-0004-0000-0300-0000FF000000}"/>
    <hyperlink ref="B235" r:id="rId257" xr:uid="{00000000-0004-0000-0300-000000010000}"/>
    <hyperlink ref="B236" r:id="rId258" xr:uid="{00000000-0004-0000-0300-000001010000}"/>
    <hyperlink ref="B237" r:id="rId259" xr:uid="{00000000-0004-0000-0300-000002010000}"/>
    <hyperlink ref="B238" r:id="rId260" xr:uid="{00000000-0004-0000-0300-000003010000}"/>
    <hyperlink ref="B239" r:id="rId261" xr:uid="{00000000-0004-0000-0300-000004010000}"/>
    <hyperlink ref="B240" r:id="rId262" xr:uid="{00000000-0004-0000-0300-000005010000}"/>
    <hyperlink ref="B241" r:id="rId263" xr:uid="{00000000-0004-0000-0300-000006010000}"/>
    <hyperlink ref="B242" r:id="rId264" xr:uid="{00000000-0004-0000-0300-000007010000}"/>
    <hyperlink ref="B243" r:id="rId265" xr:uid="{00000000-0004-0000-0300-000008010000}"/>
    <hyperlink ref="B244" r:id="rId266" xr:uid="{00000000-0004-0000-0300-000009010000}"/>
    <hyperlink ref="B245" r:id="rId267" xr:uid="{00000000-0004-0000-0300-00000A010000}"/>
    <hyperlink ref="B246" r:id="rId268" xr:uid="{00000000-0004-0000-0300-00000B010000}"/>
    <hyperlink ref="B247" r:id="rId269" xr:uid="{00000000-0004-0000-0300-00000C010000}"/>
    <hyperlink ref="B248" r:id="rId270" xr:uid="{00000000-0004-0000-0300-00000D010000}"/>
    <hyperlink ref="B249" r:id="rId271" xr:uid="{00000000-0004-0000-0300-00000E010000}"/>
    <hyperlink ref="B250" r:id="rId272" xr:uid="{00000000-0004-0000-0300-00000F010000}"/>
    <hyperlink ref="B251" r:id="rId273" xr:uid="{00000000-0004-0000-0300-000010010000}"/>
    <hyperlink ref="B252" r:id="rId274" xr:uid="{00000000-0004-0000-0300-000011010000}"/>
    <hyperlink ref="B253" r:id="rId275" xr:uid="{00000000-0004-0000-0300-000012010000}"/>
    <hyperlink ref="B254" r:id="rId276" xr:uid="{00000000-0004-0000-0300-000013010000}"/>
    <hyperlink ref="B255" r:id="rId277" xr:uid="{00000000-0004-0000-0300-000014010000}"/>
    <hyperlink ref="B256" r:id="rId278" xr:uid="{00000000-0004-0000-0300-000015010000}"/>
    <hyperlink ref="B257" r:id="rId279" xr:uid="{00000000-0004-0000-0300-000016010000}"/>
    <hyperlink ref="B258" r:id="rId280" xr:uid="{00000000-0004-0000-0300-000017010000}"/>
    <hyperlink ref="B259" r:id="rId281" xr:uid="{00000000-0004-0000-0300-000018010000}"/>
    <hyperlink ref="B260" r:id="rId282" xr:uid="{00000000-0004-0000-0300-000019010000}"/>
    <hyperlink ref="B261" r:id="rId283" xr:uid="{00000000-0004-0000-0300-00001A010000}"/>
    <hyperlink ref="B262" r:id="rId284" xr:uid="{00000000-0004-0000-0300-00001B010000}"/>
    <hyperlink ref="B263" r:id="rId285" xr:uid="{00000000-0004-0000-0300-00001C010000}"/>
    <hyperlink ref="B264" r:id="rId286" xr:uid="{00000000-0004-0000-0300-00001D010000}"/>
    <hyperlink ref="B265" r:id="rId287" xr:uid="{00000000-0004-0000-0300-00001E010000}"/>
    <hyperlink ref="B266" r:id="rId288" xr:uid="{00000000-0004-0000-0300-00001F010000}"/>
    <hyperlink ref="B267" r:id="rId289" xr:uid="{00000000-0004-0000-0300-000020010000}"/>
    <hyperlink ref="B268" r:id="rId290" xr:uid="{00000000-0004-0000-0300-000021010000}"/>
    <hyperlink ref="B269" r:id="rId291" xr:uid="{00000000-0004-0000-0300-000022010000}"/>
    <hyperlink ref="B270" r:id="rId292" xr:uid="{00000000-0004-0000-0300-000023010000}"/>
    <hyperlink ref="B271" r:id="rId293" xr:uid="{00000000-0004-0000-0300-000024010000}"/>
    <hyperlink ref="B272" r:id="rId294" xr:uid="{00000000-0004-0000-0300-000025010000}"/>
    <hyperlink ref="B273" r:id="rId295" xr:uid="{00000000-0004-0000-0300-000026010000}"/>
    <hyperlink ref="B274" r:id="rId296" xr:uid="{00000000-0004-0000-0300-000027010000}"/>
    <hyperlink ref="B275" r:id="rId297" xr:uid="{00000000-0004-0000-0300-000028010000}"/>
    <hyperlink ref="B276" r:id="rId298" xr:uid="{00000000-0004-0000-0300-000029010000}"/>
    <hyperlink ref="B277" r:id="rId299" xr:uid="{00000000-0004-0000-0300-00002A010000}"/>
    <hyperlink ref="B278" r:id="rId300" xr:uid="{00000000-0004-0000-0300-00002B010000}"/>
    <hyperlink ref="B279" r:id="rId301" xr:uid="{00000000-0004-0000-0300-00002C010000}"/>
    <hyperlink ref="B280" r:id="rId302" xr:uid="{00000000-0004-0000-0300-00002D010000}"/>
    <hyperlink ref="B281" r:id="rId303" xr:uid="{00000000-0004-0000-0300-00002E010000}"/>
    <hyperlink ref="B282" r:id="rId304" xr:uid="{00000000-0004-0000-0300-00002F010000}"/>
    <hyperlink ref="B283" r:id="rId305" xr:uid="{00000000-0004-0000-0300-000030010000}"/>
    <hyperlink ref="B284" r:id="rId306" xr:uid="{00000000-0004-0000-0300-000031010000}"/>
    <hyperlink ref="B285" r:id="rId307" xr:uid="{00000000-0004-0000-0300-000032010000}"/>
    <hyperlink ref="B286" r:id="rId308" xr:uid="{00000000-0004-0000-0300-000033010000}"/>
    <hyperlink ref="B287" r:id="rId309" xr:uid="{00000000-0004-0000-0300-000034010000}"/>
    <hyperlink ref="B288" r:id="rId310" xr:uid="{00000000-0004-0000-0300-000035010000}"/>
    <hyperlink ref="B289" r:id="rId311" xr:uid="{00000000-0004-0000-0300-000036010000}"/>
    <hyperlink ref="B290" r:id="rId312" xr:uid="{00000000-0004-0000-0300-000037010000}"/>
    <hyperlink ref="B291" r:id="rId313" xr:uid="{00000000-0004-0000-0300-000038010000}"/>
    <hyperlink ref="B292" r:id="rId314" xr:uid="{00000000-0004-0000-0300-000039010000}"/>
    <hyperlink ref="B293" r:id="rId315" xr:uid="{00000000-0004-0000-0300-00003A010000}"/>
    <hyperlink ref="B294" r:id="rId316" xr:uid="{00000000-0004-0000-0300-00003B010000}"/>
    <hyperlink ref="B295" r:id="rId317" xr:uid="{00000000-0004-0000-0300-00003C010000}"/>
    <hyperlink ref="B296" r:id="rId318" xr:uid="{00000000-0004-0000-0300-00003D010000}"/>
    <hyperlink ref="B297" r:id="rId319" xr:uid="{00000000-0004-0000-0300-00003E010000}"/>
    <hyperlink ref="B298" r:id="rId320" xr:uid="{00000000-0004-0000-0300-00003F010000}"/>
    <hyperlink ref="B299" r:id="rId321" xr:uid="{00000000-0004-0000-0300-000040010000}"/>
    <hyperlink ref="B300" r:id="rId322" xr:uid="{00000000-0004-0000-0300-000041010000}"/>
    <hyperlink ref="B301" r:id="rId323" xr:uid="{00000000-0004-0000-0300-000042010000}"/>
    <hyperlink ref="B302" r:id="rId324" xr:uid="{00000000-0004-0000-0300-000043010000}"/>
    <hyperlink ref="B303" r:id="rId325" xr:uid="{00000000-0004-0000-0300-000044010000}"/>
    <hyperlink ref="B304" r:id="rId326" xr:uid="{00000000-0004-0000-0300-000045010000}"/>
    <hyperlink ref="B305" r:id="rId327" xr:uid="{00000000-0004-0000-0300-000046010000}"/>
    <hyperlink ref="B306" r:id="rId328" xr:uid="{00000000-0004-0000-0300-000047010000}"/>
    <hyperlink ref="B307" r:id="rId329" xr:uid="{00000000-0004-0000-0300-000048010000}"/>
    <hyperlink ref="B308" r:id="rId330" xr:uid="{00000000-0004-0000-0300-000049010000}"/>
    <hyperlink ref="B309" r:id="rId331" xr:uid="{00000000-0004-0000-0300-00004A010000}"/>
    <hyperlink ref="B311" r:id="rId332" xr:uid="{00000000-0004-0000-0300-00004B010000}"/>
    <hyperlink ref="B312" r:id="rId333" xr:uid="{00000000-0004-0000-0300-00004C010000}"/>
    <hyperlink ref="B313" r:id="rId334" xr:uid="{00000000-0004-0000-0300-00004D010000}"/>
    <hyperlink ref="B314" r:id="rId335" xr:uid="{00000000-0004-0000-0300-00004E010000}"/>
    <hyperlink ref="B315" r:id="rId336" xr:uid="{00000000-0004-0000-0300-00004F010000}"/>
    <hyperlink ref="B316" r:id="rId337" xr:uid="{00000000-0004-0000-0300-000050010000}"/>
    <hyperlink ref="B317" r:id="rId338" xr:uid="{00000000-0004-0000-0300-000051010000}"/>
    <hyperlink ref="B318" r:id="rId339" xr:uid="{00000000-0004-0000-0300-000052010000}"/>
    <hyperlink ref="B319" r:id="rId340" xr:uid="{00000000-0004-0000-0300-000053010000}"/>
    <hyperlink ref="B320" r:id="rId341" xr:uid="{00000000-0004-0000-0300-000054010000}"/>
    <hyperlink ref="B321" r:id="rId342" xr:uid="{00000000-0004-0000-0300-000055010000}"/>
    <hyperlink ref="B322" r:id="rId343" xr:uid="{00000000-0004-0000-0300-000056010000}"/>
    <hyperlink ref="B323" r:id="rId344" xr:uid="{00000000-0004-0000-0300-000057010000}"/>
    <hyperlink ref="B324" r:id="rId345" xr:uid="{00000000-0004-0000-0300-000058010000}"/>
    <hyperlink ref="B325" r:id="rId346" xr:uid="{00000000-0004-0000-0300-000059010000}"/>
    <hyperlink ref="B326" r:id="rId347" xr:uid="{00000000-0004-0000-0300-00005A010000}"/>
    <hyperlink ref="B327" r:id="rId348" xr:uid="{00000000-0004-0000-0300-00005B010000}"/>
    <hyperlink ref="B328" r:id="rId349" xr:uid="{00000000-0004-0000-0300-00005C010000}"/>
    <hyperlink ref="B329" r:id="rId350" xr:uid="{00000000-0004-0000-0300-00005D010000}"/>
    <hyperlink ref="B330" r:id="rId351" xr:uid="{00000000-0004-0000-0300-00005E010000}"/>
    <hyperlink ref="B331" r:id="rId352" xr:uid="{00000000-0004-0000-0300-00005F010000}"/>
    <hyperlink ref="B332" r:id="rId353" xr:uid="{00000000-0004-0000-0300-000060010000}"/>
    <hyperlink ref="B333" r:id="rId354" xr:uid="{00000000-0004-0000-0300-000061010000}"/>
    <hyperlink ref="B334" r:id="rId355" xr:uid="{00000000-0004-0000-0300-000062010000}"/>
    <hyperlink ref="B335" r:id="rId356" xr:uid="{00000000-0004-0000-0300-000063010000}"/>
    <hyperlink ref="B336" r:id="rId357" xr:uid="{00000000-0004-0000-0300-000064010000}"/>
    <hyperlink ref="B337" r:id="rId358" xr:uid="{00000000-0004-0000-0300-000065010000}"/>
    <hyperlink ref="B338" r:id="rId359" xr:uid="{00000000-0004-0000-0300-000066010000}"/>
    <hyperlink ref="B339" r:id="rId360" xr:uid="{00000000-0004-0000-0300-000067010000}"/>
    <hyperlink ref="B340" r:id="rId361" xr:uid="{00000000-0004-0000-0300-000068010000}"/>
    <hyperlink ref="B341" r:id="rId362" xr:uid="{00000000-0004-0000-0300-000069010000}"/>
    <hyperlink ref="B342" r:id="rId363" xr:uid="{00000000-0004-0000-0300-00006A010000}"/>
    <hyperlink ref="B343" r:id="rId364" xr:uid="{00000000-0004-0000-0300-00006B010000}"/>
    <hyperlink ref="B344" r:id="rId365" xr:uid="{00000000-0004-0000-0300-00006C010000}"/>
    <hyperlink ref="B345" r:id="rId366" xr:uid="{00000000-0004-0000-0300-00006D010000}"/>
    <hyperlink ref="B346" r:id="rId367" xr:uid="{00000000-0004-0000-0300-00006E010000}"/>
    <hyperlink ref="B347" r:id="rId368" xr:uid="{00000000-0004-0000-0300-00006F010000}"/>
    <hyperlink ref="B348" r:id="rId369" xr:uid="{00000000-0004-0000-0300-000070010000}"/>
    <hyperlink ref="B349" r:id="rId370" xr:uid="{00000000-0004-0000-0300-000071010000}"/>
    <hyperlink ref="B350" r:id="rId371" xr:uid="{00000000-0004-0000-0300-000072010000}"/>
    <hyperlink ref="B351" r:id="rId372" xr:uid="{00000000-0004-0000-0300-000073010000}"/>
    <hyperlink ref="B352" r:id="rId373" xr:uid="{00000000-0004-0000-0300-000074010000}"/>
    <hyperlink ref="B353" r:id="rId374" xr:uid="{00000000-0004-0000-0300-000075010000}"/>
    <hyperlink ref="B354" r:id="rId375" xr:uid="{00000000-0004-0000-0300-000076010000}"/>
    <hyperlink ref="B355" r:id="rId376" xr:uid="{00000000-0004-0000-0300-000077010000}"/>
    <hyperlink ref="B356" r:id="rId377" xr:uid="{00000000-0004-0000-0300-000078010000}"/>
    <hyperlink ref="B357" r:id="rId378" xr:uid="{00000000-0004-0000-0300-000079010000}"/>
    <hyperlink ref="B358" r:id="rId379" xr:uid="{00000000-0004-0000-0300-00007A010000}"/>
    <hyperlink ref="B359" r:id="rId380" xr:uid="{00000000-0004-0000-0300-00007B010000}"/>
    <hyperlink ref="B360" r:id="rId381" xr:uid="{00000000-0004-0000-0300-00007C010000}"/>
    <hyperlink ref="B361" r:id="rId382" xr:uid="{00000000-0004-0000-0300-00007D010000}"/>
    <hyperlink ref="B362" r:id="rId383" xr:uid="{00000000-0004-0000-0300-00007E010000}"/>
    <hyperlink ref="B363" r:id="rId384" xr:uid="{00000000-0004-0000-0300-00007F010000}"/>
    <hyperlink ref="B364" r:id="rId385" xr:uid="{00000000-0004-0000-0300-000080010000}"/>
    <hyperlink ref="B365" r:id="rId386" xr:uid="{00000000-0004-0000-0300-000081010000}"/>
    <hyperlink ref="B366" r:id="rId387" xr:uid="{00000000-0004-0000-0300-000082010000}"/>
    <hyperlink ref="B367" r:id="rId388" xr:uid="{00000000-0004-0000-0300-000083010000}"/>
    <hyperlink ref="B368" r:id="rId389" xr:uid="{00000000-0004-0000-0300-000084010000}"/>
    <hyperlink ref="B369" r:id="rId390" xr:uid="{00000000-0004-0000-0300-000085010000}"/>
    <hyperlink ref="B370" r:id="rId391" xr:uid="{00000000-0004-0000-0300-000086010000}"/>
    <hyperlink ref="B371" r:id="rId392" xr:uid="{00000000-0004-0000-0300-000087010000}"/>
    <hyperlink ref="B372" r:id="rId393" xr:uid="{00000000-0004-0000-0300-000088010000}"/>
    <hyperlink ref="B373" r:id="rId394" xr:uid="{00000000-0004-0000-0300-000089010000}"/>
    <hyperlink ref="B374" r:id="rId395" xr:uid="{00000000-0004-0000-0300-00008A010000}"/>
    <hyperlink ref="B375" r:id="rId396" xr:uid="{00000000-0004-0000-0300-00008B010000}"/>
    <hyperlink ref="B376" r:id="rId397" xr:uid="{00000000-0004-0000-0300-00008C010000}"/>
    <hyperlink ref="B377" r:id="rId398" xr:uid="{00000000-0004-0000-0300-00008D010000}"/>
    <hyperlink ref="B378" r:id="rId399" xr:uid="{00000000-0004-0000-0300-00008E010000}"/>
    <hyperlink ref="B379" r:id="rId400" xr:uid="{00000000-0004-0000-0300-00008F010000}"/>
    <hyperlink ref="B380" r:id="rId401" xr:uid="{00000000-0004-0000-0300-000090010000}"/>
    <hyperlink ref="B381" r:id="rId402" xr:uid="{00000000-0004-0000-0300-000091010000}"/>
    <hyperlink ref="B382" r:id="rId403" xr:uid="{00000000-0004-0000-0300-000092010000}"/>
    <hyperlink ref="B383" r:id="rId404" xr:uid="{00000000-0004-0000-0300-000093010000}"/>
    <hyperlink ref="B384" r:id="rId405" xr:uid="{00000000-0004-0000-0300-000094010000}"/>
    <hyperlink ref="B385" r:id="rId406" xr:uid="{00000000-0004-0000-0300-000095010000}"/>
    <hyperlink ref="B386" r:id="rId407" xr:uid="{00000000-0004-0000-0300-000096010000}"/>
    <hyperlink ref="B387" r:id="rId408" xr:uid="{00000000-0004-0000-0300-000097010000}"/>
    <hyperlink ref="B388" r:id="rId409" xr:uid="{00000000-0004-0000-0300-000098010000}"/>
    <hyperlink ref="B389" r:id="rId410" xr:uid="{00000000-0004-0000-0300-000099010000}"/>
    <hyperlink ref="B390" r:id="rId411" xr:uid="{00000000-0004-0000-0300-00009A010000}"/>
    <hyperlink ref="B391" r:id="rId412" xr:uid="{00000000-0004-0000-0300-00009B010000}"/>
    <hyperlink ref="B392" r:id="rId413" xr:uid="{00000000-0004-0000-0300-00009C010000}"/>
    <hyperlink ref="B393" r:id="rId414" xr:uid="{00000000-0004-0000-0300-00009D010000}"/>
    <hyperlink ref="B394" r:id="rId415" xr:uid="{00000000-0004-0000-0300-00009E010000}"/>
    <hyperlink ref="B395" r:id="rId416" xr:uid="{00000000-0004-0000-0300-00009F010000}"/>
    <hyperlink ref="B396" r:id="rId417" xr:uid="{00000000-0004-0000-0300-0000A0010000}"/>
    <hyperlink ref="B397" r:id="rId418" xr:uid="{00000000-0004-0000-0300-0000A1010000}"/>
    <hyperlink ref="B398" r:id="rId419" xr:uid="{00000000-0004-0000-0300-0000A2010000}"/>
    <hyperlink ref="B399" r:id="rId420" xr:uid="{00000000-0004-0000-0300-0000A3010000}"/>
    <hyperlink ref="B400" r:id="rId421" xr:uid="{00000000-0004-0000-0300-0000A4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292"/>
  <sheetViews>
    <sheetView workbookViewId="0"/>
  </sheetViews>
  <sheetFormatPr baseColWidth="10" defaultColWidth="12.6640625" defaultRowHeight="15" customHeight="1"/>
  <sheetData>
    <row r="1" spans="1:43" ht="14.25" customHeight="1">
      <c r="A1" s="84" t="s">
        <v>3</v>
      </c>
      <c r="B1" s="85" t="s">
        <v>15</v>
      </c>
      <c r="C1" s="86" t="s">
        <v>16</v>
      </c>
      <c r="D1" s="87"/>
      <c r="E1" s="88"/>
      <c r="F1" s="25"/>
      <c r="G1" s="89"/>
      <c r="H1" s="25"/>
      <c r="I1" s="90"/>
      <c r="J1" s="90"/>
      <c r="K1" s="91"/>
      <c r="L1" s="92"/>
      <c r="M1" s="91"/>
      <c r="N1" s="90"/>
      <c r="O1" s="91"/>
      <c r="P1" s="90"/>
      <c r="Q1" s="90"/>
      <c r="R1" s="91"/>
      <c r="S1" s="90"/>
      <c r="T1" s="93"/>
      <c r="U1" s="90"/>
      <c r="V1" s="91"/>
      <c r="W1" s="90"/>
      <c r="X1" s="91"/>
      <c r="Y1" s="90"/>
      <c r="Z1" s="91"/>
      <c r="AA1" s="85"/>
      <c r="AB1" s="90"/>
      <c r="AC1" s="91"/>
      <c r="AD1" s="85"/>
      <c r="AE1" s="94"/>
      <c r="AF1" s="91"/>
      <c r="AG1" s="94"/>
      <c r="AH1" s="94"/>
      <c r="AI1" s="57"/>
      <c r="AJ1" s="55"/>
      <c r="AK1" s="55"/>
      <c r="AL1" s="55"/>
      <c r="AM1" s="55"/>
      <c r="AN1" s="55"/>
      <c r="AO1" s="55"/>
      <c r="AP1" s="55"/>
      <c r="AQ1" s="55"/>
    </row>
    <row r="2" spans="1:43">
      <c r="A2" s="57" t="s">
        <v>1251</v>
      </c>
      <c r="B2" s="95" t="s">
        <v>1252</v>
      </c>
      <c r="C2" s="95" t="s">
        <v>1253</v>
      </c>
    </row>
    <row r="3" spans="1:43">
      <c r="A3" s="57" t="s">
        <v>1254</v>
      </c>
      <c r="B3" s="96" t="s">
        <v>1255</v>
      </c>
      <c r="C3" s="95" t="s">
        <v>1256</v>
      </c>
    </row>
    <row r="4" spans="1:43">
      <c r="A4" s="57" t="s">
        <v>1257</v>
      </c>
      <c r="B4" s="96" t="s">
        <v>1258</v>
      </c>
      <c r="C4" s="95" t="s">
        <v>1259</v>
      </c>
    </row>
    <row r="5" spans="1:43">
      <c r="A5" s="57" t="s">
        <v>1260</v>
      </c>
      <c r="B5" s="57" t="s">
        <v>1261</v>
      </c>
      <c r="C5" s="95" t="s">
        <v>1262</v>
      </c>
    </row>
    <row r="6" spans="1:43">
      <c r="A6" s="57" t="s">
        <v>1263</v>
      </c>
      <c r="B6" s="57" t="s">
        <v>1264</v>
      </c>
      <c r="C6" s="95" t="s">
        <v>1265</v>
      </c>
    </row>
    <row r="7" spans="1:43">
      <c r="A7" s="57" t="s">
        <v>1266</v>
      </c>
      <c r="B7" s="57" t="s">
        <v>1267</v>
      </c>
      <c r="C7" s="95" t="s">
        <v>1268</v>
      </c>
    </row>
    <row r="8" spans="1:43">
      <c r="A8" s="57" t="s">
        <v>1269</v>
      </c>
      <c r="B8" s="57" t="s">
        <v>1270</v>
      </c>
      <c r="C8" s="95" t="s">
        <v>1271</v>
      </c>
    </row>
    <row r="9" spans="1:43">
      <c r="A9" s="57" t="s">
        <v>1272</v>
      </c>
      <c r="B9" s="57" t="s">
        <v>1273</v>
      </c>
      <c r="C9" s="95" t="s">
        <v>1274</v>
      </c>
    </row>
    <row r="10" spans="1:43">
      <c r="A10" s="57" t="s">
        <v>1275</v>
      </c>
      <c r="B10" s="57" t="s">
        <v>1276</v>
      </c>
      <c r="C10" s="95" t="s">
        <v>1277</v>
      </c>
    </row>
    <row r="11" spans="1:43">
      <c r="A11" s="57" t="s">
        <v>1278</v>
      </c>
      <c r="B11" s="57" t="s">
        <v>1279</v>
      </c>
      <c r="C11" s="95" t="s">
        <v>1273</v>
      </c>
    </row>
    <row r="12" spans="1:43">
      <c r="A12" s="57" t="s">
        <v>1280</v>
      </c>
      <c r="B12" s="57" t="s">
        <v>1268</v>
      </c>
      <c r="C12" s="95"/>
    </row>
    <row r="13" spans="1:43">
      <c r="A13" s="57" t="s">
        <v>1281</v>
      </c>
      <c r="B13" s="57" t="s">
        <v>1282</v>
      </c>
      <c r="C13" s="95" t="s">
        <v>1283</v>
      </c>
    </row>
    <row r="14" spans="1:43">
      <c r="A14" s="57" t="s">
        <v>1284</v>
      </c>
      <c r="B14" s="57" t="s">
        <v>1285</v>
      </c>
      <c r="C14" s="95" t="s">
        <v>1286</v>
      </c>
    </row>
    <row r="15" spans="1:43">
      <c r="A15" s="57" t="s">
        <v>1287</v>
      </c>
      <c r="B15" s="57" t="s">
        <v>1288</v>
      </c>
      <c r="C15" s="95" t="s">
        <v>1289</v>
      </c>
    </row>
    <row r="16" spans="1:43">
      <c r="A16" s="57" t="s">
        <v>1290</v>
      </c>
      <c r="B16" s="57" t="s">
        <v>1291</v>
      </c>
      <c r="C16" s="95" t="s">
        <v>1273</v>
      </c>
    </row>
    <row r="17" spans="1:3">
      <c r="A17" s="57" t="s">
        <v>1292</v>
      </c>
      <c r="B17" s="57" t="s">
        <v>1293</v>
      </c>
      <c r="C17" s="95" t="s">
        <v>1294</v>
      </c>
    </row>
    <row r="18" spans="1:3">
      <c r="A18" s="57" t="s">
        <v>1295</v>
      </c>
      <c r="B18" s="57" t="s">
        <v>1296</v>
      </c>
      <c r="C18" s="95" t="s">
        <v>1253</v>
      </c>
    </row>
    <row r="19" spans="1:3">
      <c r="A19" s="57" t="s">
        <v>1297</v>
      </c>
      <c r="B19" s="57" t="s">
        <v>1298</v>
      </c>
      <c r="C19" s="95" t="s">
        <v>1299</v>
      </c>
    </row>
    <row r="20" spans="1:3">
      <c r="A20" s="57" t="s">
        <v>1300</v>
      </c>
      <c r="B20" s="57" t="s">
        <v>1264</v>
      </c>
      <c r="C20" s="95" t="s">
        <v>1301</v>
      </c>
    </row>
    <row r="21" spans="1:3">
      <c r="A21" s="57" t="s">
        <v>1302</v>
      </c>
      <c r="B21" s="57" t="s">
        <v>1303</v>
      </c>
      <c r="C21" s="95" t="s">
        <v>1304</v>
      </c>
    </row>
    <row r="22" spans="1:3">
      <c r="A22" s="57" t="s">
        <v>1305</v>
      </c>
      <c r="B22" s="57" t="s">
        <v>1306</v>
      </c>
      <c r="C22" s="95" t="s">
        <v>1307</v>
      </c>
    </row>
    <row r="23" spans="1:3">
      <c r="A23" s="57" t="s">
        <v>1308</v>
      </c>
      <c r="B23" s="57" t="s">
        <v>1304</v>
      </c>
      <c r="C23" s="95" t="s">
        <v>1309</v>
      </c>
    </row>
    <row r="24" spans="1:3">
      <c r="A24" s="57" t="s">
        <v>1310</v>
      </c>
      <c r="B24" s="57" t="s">
        <v>1311</v>
      </c>
      <c r="C24" s="95" t="s">
        <v>1312</v>
      </c>
    </row>
    <row r="25" spans="1:3">
      <c r="A25" s="57" t="s">
        <v>1313</v>
      </c>
      <c r="B25" s="57" t="s">
        <v>1314</v>
      </c>
      <c r="C25" s="95" t="s">
        <v>1315</v>
      </c>
    </row>
    <row r="26" spans="1:3">
      <c r="A26" s="57" t="s">
        <v>1316</v>
      </c>
      <c r="B26" s="57" t="s">
        <v>1282</v>
      </c>
      <c r="C26" s="95" t="s">
        <v>1317</v>
      </c>
    </row>
    <row r="27" spans="1:3">
      <c r="A27" s="57" t="s">
        <v>1318</v>
      </c>
      <c r="B27" s="57" t="s">
        <v>1319</v>
      </c>
      <c r="C27" s="95" t="s">
        <v>1307</v>
      </c>
    </row>
    <row r="28" spans="1:3">
      <c r="A28" s="57" t="s">
        <v>1320</v>
      </c>
      <c r="B28" s="57" t="s">
        <v>1321</v>
      </c>
      <c r="C28" s="95" t="s">
        <v>1322</v>
      </c>
    </row>
    <row r="29" spans="1:3">
      <c r="A29" s="57" t="s">
        <v>1323</v>
      </c>
      <c r="B29" s="57" t="s">
        <v>1306</v>
      </c>
      <c r="C29" s="95" t="s">
        <v>1324</v>
      </c>
    </row>
    <row r="30" spans="1:3">
      <c r="A30" s="57" t="s">
        <v>1325</v>
      </c>
      <c r="B30" s="57" t="s">
        <v>1277</v>
      </c>
      <c r="C30" s="95" t="s">
        <v>1326</v>
      </c>
    </row>
    <row r="31" spans="1:3">
      <c r="A31" s="57" t="s">
        <v>1327</v>
      </c>
      <c r="B31" s="57" t="s">
        <v>1261</v>
      </c>
      <c r="C31" s="95" t="s">
        <v>1328</v>
      </c>
    </row>
    <row r="32" spans="1:3">
      <c r="A32" s="57" t="s">
        <v>1329</v>
      </c>
      <c r="B32" s="57" t="s">
        <v>1330</v>
      </c>
      <c r="C32" s="95" t="s">
        <v>1331</v>
      </c>
    </row>
    <row r="33" spans="1:3">
      <c r="A33" s="57" t="s">
        <v>1332</v>
      </c>
      <c r="B33" s="57" t="s">
        <v>1333</v>
      </c>
      <c r="C33" s="95" t="s">
        <v>1334</v>
      </c>
    </row>
    <row r="34" spans="1:3">
      <c r="A34" s="57" t="s">
        <v>1335</v>
      </c>
      <c r="B34" s="57" t="s">
        <v>1336</v>
      </c>
      <c r="C34" s="95" t="s">
        <v>1337</v>
      </c>
    </row>
    <row r="35" spans="1:3">
      <c r="A35" s="57" t="s">
        <v>1338</v>
      </c>
      <c r="B35" s="57" t="s">
        <v>1339</v>
      </c>
      <c r="C35" s="95"/>
    </row>
    <row r="36" spans="1:3">
      <c r="A36" s="57" t="s">
        <v>1340</v>
      </c>
      <c r="B36" s="57" t="s">
        <v>1341</v>
      </c>
      <c r="C36" s="95" t="s">
        <v>1306</v>
      </c>
    </row>
    <row r="37" spans="1:3">
      <c r="A37" s="57" t="s">
        <v>1342</v>
      </c>
      <c r="B37" s="57" t="s">
        <v>1312</v>
      </c>
      <c r="C37" s="95" t="s">
        <v>1343</v>
      </c>
    </row>
    <row r="38" spans="1:3">
      <c r="A38" s="57" t="s">
        <v>1344</v>
      </c>
      <c r="B38" s="57" t="s">
        <v>1345</v>
      </c>
      <c r="C38" s="95" t="s">
        <v>1296</v>
      </c>
    </row>
    <row r="39" spans="1:3">
      <c r="A39" s="57" t="s">
        <v>1346</v>
      </c>
      <c r="B39" s="57" t="s">
        <v>1347</v>
      </c>
      <c r="C39" s="95" t="s">
        <v>1328</v>
      </c>
    </row>
    <row r="40" spans="1:3">
      <c r="A40" s="57" t="s">
        <v>1348</v>
      </c>
      <c r="B40" s="57" t="s">
        <v>1349</v>
      </c>
      <c r="C40" s="95" t="s">
        <v>1317</v>
      </c>
    </row>
    <row r="41" spans="1:3">
      <c r="A41" s="57" t="s">
        <v>1350</v>
      </c>
      <c r="B41" s="57" t="s">
        <v>1351</v>
      </c>
      <c r="C41" s="95" t="s">
        <v>1324</v>
      </c>
    </row>
    <row r="42" spans="1:3">
      <c r="A42" s="57" t="s">
        <v>1352</v>
      </c>
      <c r="B42" s="57" t="s">
        <v>1353</v>
      </c>
      <c r="C42" s="95" t="s">
        <v>1354</v>
      </c>
    </row>
    <row r="43" spans="1:3">
      <c r="A43" s="57" t="s">
        <v>1355</v>
      </c>
      <c r="B43" s="57" t="s">
        <v>1356</v>
      </c>
      <c r="C43" s="95" t="s">
        <v>1357</v>
      </c>
    </row>
    <row r="44" spans="1:3">
      <c r="A44" s="57" t="s">
        <v>1358</v>
      </c>
      <c r="B44" s="57" t="s">
        <v>1343</v>
      </c>
      <c r="C44" s="95" t="s">
        <v>1271</v>
      </c>
    </row>
    <row r="45" spans="1:3">
      <c r="A45" s="57" t="s">
        <v>1359</v>
      </c>
      <c r="B45" s="57" t="s">
        <v>1299</v>
      </c>
      <c r="C45" s="95" t="s">
        <v>1304</v>
      </c>
    </row>
    <row r="46" spans="1:3">
      <c r="A46" s="57" t="s">
        <v>1360</v>
      </c>
      <c r="B46" s="57" t="s">
        <v>1361</v>
      </c>
      <c r="C46" s="95" t="s">
        <v>1322</v>
      </c>
    </row>
    <row r="47" spans="1:3">
      <c r="A47" s="57" t="s">
        <v>1362</v>
      </c>
      <c r="B47" s="57" t="s">
        <v>1363</v>
      </c>
      <c r="C47" s="95" t="s">
        <v>1364</v>
      </c>
    </row>
    <row r="48" spans="1:3">
      <c r="A48" s="57" t="s">
        <v>1365</v>
      </c>
      <c r="B48" s="57" t="s">
        <v>1356</v>
      </c>
      <c r="C48" s="95" t="s">
        <v>1366</v>
      </c>
    </row>
    <row r="49" spans="1:3">
      <c r="A49" s="57" t="s">
        <v>1367</v>
      </c>
      <c r="B49" s="57" t="s">
        <v>1368</v>
      </c>
      <c r="C49" s="95" t="s">
        <v>1369</v>
      </c>
    </row>
    <row r="50" spans="1:3">
      <c r="A50" s="57" t="s">
        <v>1370</v>
      </c>
      <c r="B50" s="57" t="s">
        <v>1371</v>
      </c>
      <c r="C50" s="95" t="s">
        <v>1372</v>
      </c>
    </row>
    <row r="51" spans="1:3">
      <c r="A51" s="57" t="s">
        <v>1373</v>
      </c>
      <c r="B51" s="57" t="s">
        <v>1364</v>
      </c>
      <c r="C51" s="95" t="s">
        <v>1321</v>
      </c>
    </row>
    <row r="52" spans="1:3">
      <c r="A52" s="57" t="s">
        <v>1374</v>
      </c>
      <c r="B52" s="57" t="s">
        <v>1375</v>
      </c>
      <c r="C52" s="95" t="s">
        <v>1376</v>
      </c>
    </row>
    <row r="53" spans="1:3">
      <c r="A53" s="57" t="s">
        <v>1377</v>
      </c>
      <c r="B53" s="57" t="s">
        <v>1378</v>
      </c>
      <c r="C53" s="95" t="s">
        <v>1379</v>
      </c>
    </row>
    <row r="54" spans="1:3">
      <c r="A54" s="57" t="s">
        <v>1380</v>
      </c>
      <c r="B54" s="57" t="s">
        <v>1381</v>
      </c>
      <c r="C54" s="95" t="s">
        <v>1382</v>
      </c>
    </row>
    <row r="55" spans="1:3">
      <c r="A55" s="57" t="s">
        <v>1383</v>
      </c>
      <c r="B55" s="57" t="s">
        <v>1384</v>
      </c>
      <c r="C55" s="95" t="s">
        <v>1307</v>
      </c>
    </row>
    <row r="56" spans="1:3">
      <c r="A56" s="57" t="s">
        <v>1385</v>
      </c>
      <c r="B56" s="57" t="s">
        <v>1386</v>
      </c>
      <c r="C56" s="95" t="s">
        <v>1387</v>
      </c>
    </row>
    <row r="57" spans="1:3">
      <c r="A57" s="57" t="s">
        <v>1388</v>
      </c>
      <c r="B57" s="57" t="s">
        <v>1345</v>
      </c>
      <c r="C57" s="95" t="s">
        <v>1361</v>
      </c>
    </row>
    <row r="58" spans="1:3">
      <c r="A58" s="57" t="s">
        <v>1389</v>
      </c>
      <c r="B58" s="57" t="s">
        <v>1390</v>
      </c>
      <c r="C58" s="95" t="s">
        <v>1391</v>
      </c>
    </row>
    <row r="59" spans="1:3">
      <c r="A59" s="57" t="s">
        <v>1392</v>
      </c>
      <c r="B59" s="57" t="s">
        <v>1393</v>
      </c>
      <c r="C59" s="95" t="s">
        <v>1286</v>
      </c>
    </row>
    <row r="60" spans="1:3">
      <c r="A60" s="57" t="s">
        <v>1394</v>
      </c>
      <c r="B60" s="57" t="s">
        <v>1395</v>
      </c>
      <c r="C60" s="95"/>
    </row>
    <row r="61" spans="1:3">
      <c r="A61" s="57" t="s">
        <v>1396</v>
      </c>
      <c r="B61" s="57" t="s">
        <v>1361</v>
      </c>
      <c r="C61" s="95" t="s">
        <v>1283</v>
      </c>
    </row>
    <row r="62" spans="1:3">
      <c r="A62" s="57" t="s">
        <v>1397</v>
      </c>
      <c r="B62" s="57" t="s">
        <v>1398</v>
      </c>
      <c r="C62" s="95" t="s">
        <v>1372</v>
      </c>
    </row>
    <row r="63" spans="1:3">
      <c r="A63" s="57" t="s">
        <v>1399</v>
      </c>
      <c r="B63" s="57" t="s">
        <v>1400</v>
      </c>
      <c r="C63" s="95" t="s">
        <v>1401</v>
      </c>
    </row>
    <row r="64" spans="1:3">
      <c r="A64" s="57" t="s">
        <v>1402</v>
      </c>
      <c r="B64" s="57" t="s">
        <v>1403</v>
      </c>
      <c r="C64" s="95" t="s">
        <v>1404</v>
      </c>
    </row>
    <row r="65" spans="1:3">
      <c r="A65" s="57" t="s">
        <v>1405</v>
      </c>
      <c r="B65" s="57" t="s">
        <v>1406</v>
      </c>
      <c r="C65" s="95" t="s">
        <v>1407</v>
      </c>
    </row>
    <row r="66" spans="1:3">
      <c r="A66" s="57" t="s">
        <v>1408</v>
      </c>
      <c r="B66" s="57" t="s">
        <v>1409</v>
      </c>
      <c r="C66" s="95" t="s">
        <v>1410</v>
      </c>
    </row>
    <row r="67" spans="1:3">
      <c r="A67" s="57" t="s">
        <v>1411</v>
      </c>
      <c r="B67" s="57" t="s">
        <v>1259</v>
      </c>
      <c r="C67" s="95"/>
    </row>
    <row r="68" spans="1:3">
      <c r="A68" s="57" t="s">
        <v>1412</v>
      </c>
      <c r="B68" s="57" t="s">
        <v>1413</v>
      </c>
      <c r="C68" s="95" t="s">
        <v>1354</v>
      </c>
    </row>
    <row r="69" spans="1:3">
      <c r="A69" s="57" t="s">
        <v>1414</v>
      </c>
      <c r="B69" s="57" t="s">
        <v>1415</v>
      </c>
      <c r="C69" s="95" t="s">
        <v>1299</v>
      </c>
    </row>
    <row r="70" spans="1:3">
      <c r="A70" s="57" t="s">
        <v>1416</v>
      </c>
      <c r="B70" s="57" t="s">
        <v>1417</v>
      </c>
      <c r="C70" s="95" t="s">
        <v>1317</v>
      </c>
    </row>
    <row r="71" spans="1:3">
      <c r="A71" s="57" t="s">
        <v>1418</v>
      </c>
      <c r="B71" s="57" t="s">
        <v>1419</v>
      </c>
      <c r="C71" s="95" t="s">
        <v>1420</v>
      </c>
    </row>
    <row r="72" spans="1:3">
      <c r="A72" s="57" t="s">
        <v>1421</v>
      </c>
      <c r="B72" s="57" t="s">
        <v>1349</v>
      </c>
      <c r="C72" s="95" t="s">
        <v>1422</v>
      </c>
    </row>
    <row r="73" spans="1:3">
      <c r="A73" s="57" t="s">
        <v>1423</v>
      </c>
      <c r="B73" s="57" t="s">
        <v>1324</v>
      </c>
      <c r="C73" s="95" t="s">
        <v>1409</v>
      </c>
    </row>
    <row r="74" spans="1:3">
      <c r="A74" s="57" t="e">
        <v>#VALUE!</v>
      </c>
      <c r="B74" s="57"/>
      <c r="C74" s="95"/>
    </row>
    <row r="75" spans="1:3">
      <c r="A75" s="57" t="s">
        <v>1424</v>
      </c>
      <c r="B75" s="57" t="s">
        <v>1425</v>
      </c>
      <c r="C75" s="95" t="s">
        <v>1426</v>
      </c>
    </row>
    <row r="76" spans="1:3">
      <c r="A76" s="57" t="s">
        <v>1427</v>
      </c>
      <c r="B76" s="57" t="s">
        <v>1404</v>
      </c>
      <c r="C76" s="95" t="s">
        <v>1428</v>
      </c>
    </row>
    <row r="77" spans="1:3">
      <c r="A77" s="57" t="s">
        <v>1429</v>
      </c>
      <c r="B77" s="57" t="s">
        <v>1430</v>
      </c>
      <c r="C77" s="95" t="s">
        <v>1431</v>
      </c>
    </row>
    <row r="78" spans="1:3">
      <c r="A78" s="57" t="s">
        <v>1432</v>
      </c>
      <c r="B78" s="57" t="s">
        <v>1343</v>
      </c>
      <c r="C78" s="95" t="s">
        <v>1433</v>
      </c>
    </row>
    <row r="79" spans="1:3">
      <c r="A79" s="57" t="s">
        <v>1434</v>
      </c>
      <c r="B79" s="57" t="s">
        <v>1435</v>
      </c>
      <c r="C79" s="95" t="s">
        <v>1436</v>
      </c>
    </row>
    <row r="80" spans="1:3">
      <c r="A80" s="57" t="s">
        <v>1437</v>
      </c>
      <c r="B80" s="57" t="s">
        <v>1436</v>
      </c>
      <c r="C80" s="95" t="s">
        <v>1438</v>
      </c>
    </row>
    <row r="81" spans="1:3">
      <c r="A81" s="57" t="s">
        <v>1439</v>
      </c>
      <c r="B81" s="57" t="s">
        <v>1440</v>
      </c>
      <c r="C81" s="95" t="s">
        <v>1441</v>
      </c>
    </row>
    <row r="82" spans="1:3">
      <c r="A82" s="57" t="s">
        <v>1442</v>
      </c>
      <c r="B82" s="57" t="s">
        <v>1443</v>
      </c>
      <c r="C82" s="95" t="s">
        <v>1444</v>
      </c>
    </row>
    <row r="83" spans="1:3">
      <c r="A83" s="57" t="s">
        <v>1445</v>
      </c>
      <c r="B83" s="57" t="s">
        <v>1446</v>
      </c>
      <c r="C83" s="95" t="s">
        <v>1447</v>
      </c>
    </row>
    <row r="84" spans="1:3">
      <c r="A84" s="57" t="s">
        <v>1448</v>
      </c>
      <c r="B84" s="57" t="s">
        <v>1449</v>
      </c>
      <c r="C84" s="95" t="s">
        <v>1415</v>
      </c>
    </row>
    <row r="85" spans="1:3">
      <c r="A85" s="57" t="s">
        <v>1450</v>
      </c>
      <c r="B85" s="57" t="s">
        <v>1451</v>
      </c>
      <c r="C85" s="95" t="s">
        <v>1452</v>
      </c>
    </row>
    <row r="86" spans="1:3">
      <c r="A86" s="57" t="s">
        <v>1453</v>
      </c>
      <c r="B86" s="57" t="s">
        <v>1315</v>
      </c>
      <c r="C86" s="95" t="s">
        <v>1265</v>
      </c>
    </row>
    <row r="87" spans="1:3">
      <c r="A87" s="57" t="s">
        <v>1454</v>
      </c>
      <c r="B87" s="57" t="s">
        <v>1391</v>
      </c>
      <c r="C87" s="95" t="s">
        <v>1436</v>
      </c>
    </row>
    <row r="88" spans="1:3">
      <c r="A88" s="57" t="s">
        <v>1455</v>
      </c>
      <c r="B88" s="57" t="s">
        <v>1456</v>
      </c>
      <c r="C88" s="95" t="s">
        <v>1457</v>
      </c>
    </row>
    <row r="89" spans="1:3">
      <c r="A89" s="57" t="s">
        <v>1458</v>
      </c>
      <c r="B89" s="57" t="s">
        <v>1459</v>
      </c>
      <c r="C89" s="95" t="s">
        <v>1435</v>
      </c>
    </row>
    <row r="90" spans="1:3">
      <c r="A90" s="57" t="s">
        <v>1460</v>
      </c>
      <c r="B90" s="57" t="s">
        <v>1252</v>
      </c>
      <c r="C90" s="95" t="s">
        <v>1306</v>
      </c>
    </row>
    <row r="91" spans="1:3">
      <c r="A91" s="57" t="s">
        <v>1461</v>
      </c>
      <c r="B91" s="57" t="s">
        <v>1274</v>
      </c>
      <c r="C91" s="95"/>
    </row>
    <row r="92" spans="1:3">
      <c r="A92" s="57" t="s">
        <v>1462</v>
      </c>
      <c r="B92" s="57" t="s">
        <v>1463</v>
      </c>
      <c r="C92" s="95" t="s">
        <v>1464</v>
      </c>
    </row>
    <row r="93" spans="1:3">
      <c r="A93" s="57" t="s">
        <v>1465</v>
      </c>
      <c r="B93" s="57" t="s">
        <v>1391</v>
      </c>
      <c r="C93" s="95" t="s">
        <v>1466</v>
      </c>
    </row>
    <row r="94" spans="1:3">
      <c r="A94" s="57" t="s">
        <v>1467</v>
      </c>
      <c r="B94" s="57" t="s">
        <v>1409</v>
      </c>
      <c r="C94" s="95"/>
    </row>
    <row r="95" spans="1:3">
      <c r="A95" s="57" t="s">
        <v>1468</v>
      </c>
      <c r="B95" s="57" t="s">
        <v>1469</v>
      </c>
      <c r="C95" s="95" t="s">
        <v>1470</v>
      </c>
    </row>
    <row r="96" spans="1:3">
      <c r="A96" s="57" t="s">
        <v>1471</v>
      </c>
      <c r="B96" s="57" t="s">
        <v>1361</v>
      </c>
      <c r="C96" s="95" t="s">
        <v>1256</v>
      </c>
    </row>
    <row r="97" spans="1:3">
      <c r="A97" s="57" t="s">
        <v>1472</v>
      </c>
      <c r="B97" s="57" t="s">
        <v>1473</v>
      </c>
      <c r="C97" s="95" t="s">
        <v>1474</v>
      </c>
    </row>
    <row r="98" spans="1:3">
      <c r="A98" s="57" t="s">
        <v>1475</v>
      </c>
      <c r="B98" s="57" t="s">
        <v>1476</v>
      </c>
      <c r="C98" s="95" t="s">
        <v>1477</v>
      </c>
    </row>
    <row r="99" spans="1:3">
      <c r="A99" s="57" t="s">
        <v>1478</v>
      </c>
      <c r="B99" s="57" t="s">
        <v>1401</v>
      </c>
      <c r="C99" s="95"/>
    </row>
    <row r="100" spans="1:3">
      <c r="A100" s="57" t="s">
        <v>1479</v>
      </c>
      <c r="B100" s="57" t="s">
        <v>1349</v>
      </c>
      <c r="C100" s="95" t="s">
        <v>1255</v>
      </c>
    </row>
    <row r="101" spans="1:3">
      <c r="A101" s="57" t="s">
        <v>1480</v>
      </c>
      <c r="B101" s="57" t="s">
        <v>1481</v>
      </c>
      <c r="C101" s="95" t="s">
        <v>1390</v>
      </c>
    </row>
    <row r="102" spans="1:3">
      <c r="A102" s="57" t="s">
        <v>1482</v>
      </c>
      <c r="B102" s="57" t="s">
        <v>1282</v>
      </c>
      <c r="C102" s="95" t="s">
        <v>1483</v>
      </c>
    </row>
    <row r="103" spans="1:3">
      <c r="A103" s="57" t="s">
        <v>1484</v>
      </c>
      <c r="B103" s="57" t="s">
        <v>1485</v>
      </c>
      <c r="C103" s="95" t="s">
        <v>1486</v>
      </c>
    </row>
    <row r="104" spans="1:3">
      <c r="A104" s="57" t="s">
        <v>1487</v>
      </c>
      <c r="B104" s="57" t="s">
        <v>1488</v>
      </c>
      <c r="C104" s="95"/>
    </row>
    <row r="105" spans="1:3">
      <c r="A105" s="57" t="s">
        <v>1489</v>
      </c>
      <c r="B105" s="57" t="s">
        <v>1490</v>
      </c>
      <c r="C105" s="95" t="s">
        <v>1404</v>
      </c>
    </row>
    <row r="106" spans="1:3">
      <c r="A106" s="57" t="s">
        <v>1437</v>
      </c>
      <c r="B106" s="57" t="s">
        <v>1436</v>
      </c>
      <c r="C106" s="95" t="s">
        <v>1438</v>
      </c>
    </row>
    <row r="107" spans="1:3">
      <c r="A107" s="57" t="s">
        <v>1491</v>
      </c>
      <c r="B107" s="57" t="s">
        <v>1492</v>
      </c>
      <c r="C107" s="95" t="s">
        <v>1324</v>
      </c>
    </row>
    <row r="108" spans="1:3">
      <c r="A108" s="57" t="s">
        <v>1493</v>
      </c>
      <c r="B108" s="57" t="s">
        <v>1265</v>
      </c>
      <c r="C108" s="95" t="s">
        <v>1443</v>
      </c>
    </row>
    <row r="109" spans="1:3">
      <c r="A109" s="57" t="s">
        <v>1494</v>
      </c>
      <c r="B109" s="57" t="s">
        <v>1495</v>
      </c>
      <c r="C109" s="95" t="s">
        <v>1387</v>
      </c>
    </row>
    <row r="110" spans="1:3">
      <c r="A110" s="57" t="s">
        <v>1496</v>
      </c>
      <c r="B110" s="57" t="s">
        <v>1497</v>
      </c>
      <c r="C110" s="95" t="s">
        <v>1353</v>
      </c>
    </row>
    <row r="111" spans="1:3">
      <c r="A111" s="57" t="s">
        <v>1498</v>
      </c>
      <c r="B111" s="57" t="s">
        <v>1301</v>
      </c>
      <c r="C111" s="95" t="s">
        <v>1262</v>
      </c>
    </row>
    <row r="112" spans="1:3">
      <c r="A112" s="57" t="s">
        <v>1499</v>
      </c>
      <c r="B112" s="57" t="s">
        <v>1298</v>
      </c>
      <c r="C112" s="95" t="s">
        <v>1500</v>
      </c>
    </row>
    <row r="113" spans="1:3">
      <c r="A113" s="57" t="s">
        <v>1501</v>
      </c>
      <c r="B113" s="57" t="s">
        <v>1502</v>
      </c>
      <c r="C113" s="95" t="s">
        <v>1503</v>
      </c>
    </row>
    <row r="114" spans="1:3">
      <c r="A114" s="57" t="s">
        <v>1504</v>
      </c>
      <c r="B114" s="57" t="s">
        <v>1505</v>
      </c>
      <c r="C114" s="95" t="s">
        <v>1506</v>
      </c>
    </row>
    <row r="115" spans="1:3">
      <c r="A115" s="57" t="s">
        <v>1507</v>
      </c>
      <c r="B115" s="57" t="s">
        <v>1369</v>
      </c>
      <c r="C115" s="95" t="s">
        <v>1508</v>
      </c>
    </row>
    <row r="116" spans="1:3">
      <c r="A116" s="57" t="s">
        <v>1418</v>
      </c>
      <c r="B116" s="57" t="s">
        <v>1419</v>
      </c>
      <c r="C116" s="95" t="s">
        <v>1420</v>
      </c>
    </row>
    <row r="117" spans="1:3">
      <c r="A117" s="57" t="s">
        <v>1509</v>
      </c>
      <c r="B117" s="57" t="s">
        <v>1391</v>
      </c>
      <c r="C117" s="95" t="s">
        <v>1510</v>
      </c>
    </row>
    <row r="118" spans="1:3">
      <c r="A118" s="57" t="s">
        <v>1511</v>
      </c>
      <c r="B118" s="57" t="s">
        <v>1512</v>
      </c>
      <c r="C118" s="95" t="s">
        <v>1513</v>
      </c>
    </row>
    <row r="119" spans="1:3">
      <c r="A119" s="57" t="s">
        <v>1514</v>
      </c>
      <c r="B119" s="57" t="s">
        <v>1515</v>
      </c>
      <c r="C119" s="95" t="s">
        <v>1516</v>
      </c>
    </row>
    <row r="120" spans="1:3">
      <c r="A120" s="57" t="s">
        <v>1517</v>
      </c>
      <c r="B120" s="57" t="s">
        <v>1508</v>
      </c>
      <c r="C120" s="95" t="s">
        <v>1306</v>
      </c>
    </row>
    <row r="121" spans="1:3">
      <c r="A121" s="57" t="s">
        <v>1518</v>
      </c>
      <c r="B121" s="57" t="s">
        <v>1519</v>
      </c>
      <c r="C121" s="95"/>
    </row>
    <row r="122" spans="1:3">
      <c r="A122" s="57" t="s">
        <v>1520</v>
      </c>
      <c r="B122" s="57" t="s">
        <v>1521</v>
      </c>
      <c r="C122" s="95" t="s">
        <v>1505</v>
      </c>
    </row>
    <row r="123" spans="1:3">
      <c r="A123" s="57" t="s">
        <v>1522</v>
      </c>
      <c r="B123" s="57" t="s">
        <v>1481</v>
      </c>
      <c r="C123" s="95" t="s">
        <v>1523</v>
      </c>
    </row>
    <row r="124" spans="1:3">
      <c r="A124" s="57" t="s">
        <v>1524</v>
      </c>
      <c r="B124" s="57" t="s">
        <v>1525</v>
      </c>
      <c r="C124" s="95" t="s">
        <v>1347</v>
      </c>
    </row>
    <row r="125" spans="1:3">
      <c r="A125" s="57" t="s">
        <v>1526</v>
      </c>
      <c r="B125" s="57" t="s">
        <v>1527</v>
      </c>
      <c r="C125" s="95" t="s">
        <v>1528</v>
      </c>
    </row>
    <row r="126" spans="1:3">
      <c r="A126" s="57" t="s">
        <v>1529</v>
      </c>
      <c r="B126" s="57" t="s">
        <v>1530</v>
      </c>
      <c r="C126" s="95" t="s">
        <v>1345</v>
      </c>
    </row>
    <row r="127" spans="1:3">
      <c r="A127" s="57" t="s">
        <v>1531</v>
      </c>
      <c r="B127" s="57" t="s">
        <v>1532</v>
      </c>
      <c r="C127" s="95" t="s">
        <v>1357</v>
      </c>
    </row>
    <row r="128" spans="1:3">
      <c r="A128" s="57" t="s">
        <v>1533</v>
      </c>
      <c r="B128" s="57" t="s">
        <v>1534</v>
      </c>
      <c r="C128" s="95" t="s">
        <v>1319</v>
      </c>
    </row>
    <row r="129" spans="1:3">
      <c r="A129" s="57" t="s">
        <v>1535</v>
      </c>
      <c r="B129" s="57" t="s">
        <v>1536</v>
      </c>
      <c r="C129" s="95" t="s">
        <v>1417</v>
      </c>
    </row>
    <row r="130" spans="1:3">
      <c r="A130" s="57" t="s">
        <v>1537</v>
      </c>
      <c r="B130" s="57" t="s">
        <v>1538</v>
      </c>
      <c r="C130" s="95" t="s">
        <v>1343</v>
      </c>
    </row>
    <row r="131" spans="1:3">
      <c r="A131" s="57" t="s">
        <v>1539</v>
      </c>
      <c r="B131" s="57" t="s">
        <v>1387</v>
      </c>
      <c r="C131" s="95" t="s">
        <v>1540</v>
      </c>
    </row>
    <row r="132" spans="1:3">
      <c r="A132" s="57" t="s">
        <v>1541</v>
      </c>
      <c r="B132" s="57" t="s">
        <v>1542</v>
      </c>
      <c r="C132" s="95" t="s">
        <v>1296</v>
      </c>
    </row>
    <row r="133" spans="1:3">
      <c r="A133" s="57" t="s">
        <v>1543</v>
      </c>
      <c r="B133" s="57" t="s">
        <v>1279</v>
      </c>
      <c r="C133" s="95" t="s">
        <v>1544</v>
      </c>
    </row>
    <row r="134" spans="1:3">
      <c r="A134" s="57" t="s">
        <v>1545</v>
      </c>
      <c r="B134" s="57" t="s">
        <v>1326</v>
      </c>
      <c r="C134" s="95"/>
    </row>
    <row r="135" spans="1:3">
      <c r="A135" s="57" t="s">
        <v>1546</v>
      </c>
      <c r="B135" s="57" t="s">
        <v>1443</v>
      </c>
      <c r="C135" s="95" t="s">
        <v>1510</v>
      </c>
    </row>
    <row r="136" spans="1:3">
      <c r="A136" s="57" t="s">
        <v>1547</v>
      </c>
      <c r="B136" s="57" t="s">
        <v>1548</v>
      </c>
      <c r="C136" s="95" t="s">
        <v>1549</v>
      </c>
    </row>
    <row r="137" spans="1:3">
      <c r="A137" s="57" t="s">
        <v>1550</v>
      </c>
      <c r="B137" s="57" t="s">
        <v>1353</v>
      </c>
      <c r="C137" s="95" t="s">
        <v>1324</v>
      </c>
    </row>
    <row r="138" spans="1:3">
      <c r="A138" s="57" t="s">
        <v>1551</v>
      </c>
      <c r="B138" s="57" t="s">
        <v>1433</v>
      </c>
      <c r="C138" s="95" t="s">
        <v>1542</v>
      </c>
    </row>
    <row r="139" spans="1:3">
      <c r="A139" s="57" t="s">
        <v>1552</v>
      </c>
      <c r="B139" s="57" t="s">
        <v>1312</v>
      </c>
      <c r="C139" s="95" t="s">
        <v>1417</v>
      </c>
    </row>
    <row r="140" spans="1:3">
      <c r="A140" s="57" t="s">
        <v>1553</v>
      </c>
      <c r="B140" s="57" t="s">
        <v>1554</v>
      </c>
      <c r="C140" s="95" t="s">
        <v>1555</v>
      </c>
    </row>
    <row r="141" spans="1:3">
      <c r="A141" s="57" t="s">
        <v>1556</v>
      </c>
      <c r="B141" s="57" t="s">
        <v>1363</v>
      </c>
      <c r="C141" s="95" t="s">
        <v>1477</v>
      </c>
    </row>
    <row r="142" spans="1:3">
      <c r="A142" s="57" t="s">
        <v>1557</v>
      </c>
      <c r="B142" s="57" t="s">
        <v>1299</v>
      </c>
      <c r="C142" s="95" t="s">
        <v>1264</v>
      </c>
    </row>
    <row r="143" spans="1:3">
      <c r="A143" s="57" t="s">
        <v>1558</v>
      </c>
      <c r="B143" s="57" t="s">
        <v>1321</v>
      </c>
      <c r="C143" s="95"/>
    </row>
    <row r="144" spans="1:3">
      <c r="A144" s="57" t="s">
        <v>1559</v>
      </c>
      <c r="B144" s="57" t="s">
        <v>1431</v>
      </c>
      <c r="C144" s="95" t="s">
        <v>1516</v>
      </c>
    </row>
    <row r="145" spans="1:3">
      <c r="A145" s="57" t="s">
        <v>1560</v>
      </c>
      <c r="B145" s="57" t="s">
        <v>1561</v>
      </c>
      <c r="C145" s="95" t="s">
        <v>1372</v>
      </c>
    </row>
    <row r="146" spans="1:3">
      <c r="A146" s="57" t="s">
        <v>1562</v>
      </c>
      <c r="B146" s="57" t="s">
        <v>1563</v>
      </c>
      <c r="C146" s="95"/>
    </row>
    <row r="147" spans="1:3">
      <c r="A147" s="57" t="s">
        <v>1564</v>
      </c>
      <c r="B147" s="57" t="s">
        <v>1438</v>
      </c>
      <c r="C147" s="95" t="s">
        <v>1565</v>
      </c>
    </row>
    <row r="148" spans="1:3">
      <c r="A148" s="57" t="s">
        <v>1566</v>
      </c>
      <c r="B148" s="57" t="s">
        <v>1567</v>
      </c>
      <c r="C148" s="95" t="s">
        <v>1568</v>
      </c>
    </row>
    <row r="149" spans="1:3">
      <c r="A149" s="57" t="s">
        <v>1569</v>
      </c>
      <c r="B149" s="57" t="s">
        <v>1570</v>
      </c>
      <c r="C149" s="95" t="s">
        <v>1476</v>
      </c>
    </row>
    <row r="150" spans="1:3">
      <c r="A150" s="57" t="s">
        <v>1571</v>
      </c>
      <c r="B150" s="57" t="s">
        <v>1371</v>
      </c>
      <c r="C150" s="95"/>
    </row>
    <row r="151" spans="1:3">
      <c r="A151" s="57" t="s">
        <v>1572</v>
      </c>
      <c r="B151" s="57" t="s">
        <v>1368</v>
      </c>
      <c r="C151" s="95" t="s">
        <v>1573</v>
      </c>
    </row>
    <row r="152" spans="1:3">
      <c r="A152" s="57" t="s">
        <v>1574</v>
      </c>
      <c r="B152" s="57" t="s">
        <v>1575</v>
      </c>
      <c r="C152" s="95" t="s">
        <v>1317</v>
      </c>
    </row>
    <row r="153" spans="1:3">
      <c r="A153" s="57" t="s">
        <v>1576</v>
      </c>
      <c r="B153" s="57" t="s">
        <v>1267</v>
      </c>
      <c r="C153" s="95" t="s">
        <v>1420</v>
      </c>
    </row>
    <row r="154" spans="1:3">
      <c r="A154" s="57" t="s">
        <v>1577</v>
      </c>
      <c r="B154" s="57" t="s">
        <v>1578</v>
      </c>
      <c r="C154" s="95" t="s">
        <v>1337</v>
      </c>
    </row>
    <row r="155" spans="1:3">
      <c r="A155" s="57" t="s">
        <v>1541</v>
      </c>
      <c r="B155" s="57" t="s">
        <v>1542</v>
      </c>
      <c r="C155" s="95" t="s">
        <v>1296</v>
      </c>
    </row>
    <row r="156" spans="1:3">
      <c r="A156" s="57" t="s">
        <v>1579</v>
      </c>
      <c r="B156" s="57" t="s">
        <v>1470</v>
      </c>
      <c r="C156" s="95" t="s">
        <v>1580</v>
      </c>
    </row>
    <row r="157" spans="1:3">
      <c r="A157" s="57" t="s">
        <v>1581</v>
      </c>
      <c r="B157" s="57" t="s">
        <v>1481</v>
      </c>
      <c r="C157" s="95" t="s">
        <v>1582</v>
      </c>
    </row>
    <row r="158" spans="1:3">
      <c r="A158" s="57" t="s">
        <v>1583</v>
      </c>
      <c r="B158" s="57" t="s">
        <v>1584</v>
      </c>
      <c r="C158" s="95" t="s">
        <v>1585</v>
      </c>
    </row>
    <row r="159" spans="1:3">
      <c r="A159" s="57" t="s">
        <v>1586</v>
      </c>
      <c r="B159" s="57" t="s">
        <v>1304</v>
      </c>
      <c r="C159" s="95"/>
    </row>
    <row r="160" spans="1:3">
      <c r="A160" s="57" t="s">
        <v>1448</v>
      </c>
      <c r="B160" s="57" t="s">
        <v>1449</v>
      </c>
      <c r="C160" s="95" t="s">
        <v>1415</v>
      </c>
    </row>
    <row r="161" spans="1:3">
      <c r="A161" s="57" t="s">
        <v>1587</v>
      </c>
      <c r="B161" s="57" t="s">
        <v>1588</v>
      </c>
      <c r="C161" s="95" t="s">
        <v>1303</v>
      </c>
    </row>
    <row r="162" spans="1:3">
      <c r="A162" s="57" t="s">
        <v>1589</v>
      </c>
      <c r="B162" s="57" t="s">
        <v>1387</v>
      </c>
      <c r="C162" s="95" t="s">
        <v>1590</v>
      </c>
    </row>
    <row r="163" spans="1:3">
      <c r="A163" s="57" t="s">
        <v>1591</v>
      </c>
      <c r="B163" s="57" t="s">
        <v>1451</v>
      </c>
      <c r="C163" s="95" t="s">
        <v>1319</v>
      </c>
    </row>
    <row r="164" spans="1:3">
      <c r="A164" s="57" t="s">
        <v>1592</v>
      </c>
      <c r="B164" s="57" t="s">
        <v>1593</v>
      </c>
      <c r="C164" s="95" t="s">
        <v>1317</v>
      </c>
    </row>
    <row r="165" spans="1:3">
      <c r="A165" s="57" t="s">
        <v>1594</v>
      </c>
      <c r="B165" s="57" t="s">
        <v>1595</v>
      </c>
      <c r="C165" s="95" t="s">
        <v>1596</v>
      </c>
    </row>
    <row r="166" spans="1:3">
      <c r="A166" s="57" t="s">
        <v>1597</v>
      </c>
      <c r="B166" s="57" t="s">
        <v>1276</v>
      </c>
      <c r="C166" s="95" t="s">
        <v>1438</v>
      </c>
    </row>
    <row r="167" spans="1:3">
      <c r="A167" s="57" t="s">
        <v>1598</v>
      </c>
      <c r="B167" s="57" t="s">
        <v>1599</v>
      </c>
      <c r="C167" s="95" t="s">
        <v>1261</v>
      </c>
    </row>
    <row r="168" spans="1:3">
      <c r="A168" s="57" t="s">
        <v>1600</v>
      </c>
      <c r="B168" s="57" t="s">
        <v>1398</v>
      </c>
      <c r="C168" s="95" t="s">
        <v>1299</v>
      </c>
    </row>
    <row r="169" spans="1:3">
      <c r="A169" s="57" t="s">
        <v>1601</v>
      </c>
      <c r="B169" s="57" t="s">
        <v>1602</v>
      </c>
      <c r="C169" s="95" t="s">
        <v>1372</v>
      </c>
    </row>
    <row r="170" spans="1:3">
      <c r="A170" s="57" t="s">
        <v>1603</v>
      </c>
      <c r="B170" s="57" t="s">
        <v>1604</v>
      </c>
      <c r="C170" s="95" t="s">
        <v>1590</v>
      </c>
    </row>
    <row r="171" spans="1:3">
      <c r="A171" s="57" t="s">
        <v>1445</v>
      </c>
      <c r="B171" s="57" t="s">
        <v>1446</v>
      </c>
      <c r="C171" s="95" t="s">
        <v>1447</v>
      </c>
    </row>
    <row r="172" spans="1:3">
      <c r="A172" s="57" t="s">
        <v>1605</v>
      </c>
      <c r="B172" s="57" t="s">
        <v>1606</v>
      </c>
      <c r="C172" s="95" t="s">
        <v>1607</v>
      </c>
    </row>
    <row r="173" spans="1:3">
      <c r="A173" s="57" t="s">
        <v>1608</v>
      </c>
      <c r="B173" s="57" t="s">
        <v>1391</v>
      </c>
      <c r="C173" s="95"/>
    </row>
    <row r="174" spans="1:3">
      <c r="A174" s="57" t="s">
        <v>1609</v>
      </c>
      <c r="B174" s="57" t="s">
        <v>1610</v>
      </c>
      <c r="C174" s="95" t="s">
        <v>1307</v>
      </c>
    </row>
    <row r="175" spans="1:3">
      <c r="A175" s="57" t="s">
        <v>1611</v>
      </c>
      <c r="B175" s="57" t="s">
        <v>1612</v>
      </c>
      <c r="C175" s="95" t="s">
        <v>1279</v>
      </c>
    </row>
    <row r="176" spans="1:3">
      <c r="A176" s="57" t="s">
        <v>1613</v>
      </c>
      <c r="B176" s="57" t="s">
        <v>1349</v>
      </c>
      <c r="C176" s="95" t="s">
        <v>1614</v>
      </c>
    </row>
    <row r="177" spans="1:3">
      <c r="A177" s="57" t="s">
        <v>1615</v>
      </c>
      <c r="B177" s="57" t="s">
        <v>1366</v>
      </c>
      <c r="C177" s="95" t="s">
        <v>1616</v>
      </c>
    </row>
    <row r="178" spans="1:3">
      <c r="A178" s="57" t="s">
        <v>1617</v>
      </c>
      <c r="B178" s="57" t="s">
        <v>1618</v>
      </c>
      <c r="C178" s="95" t="s">
        <v>1619</v>
      </c>
    </row>
    <row r="179" spans="1:3">
      <c r="A179" s="57" t="s">
        <v>1620</v>
      </c>
      <c r="B179" s="57" t="s">
        <v>1621</v>
      </c>
      <c r="C179" s="95" t="s">
        <v>1337</v>
      </c>
    </row>
    <row r="180" spans="1:3">
      <c r="A180" s="57" t="s">
        <v>1622</v>
      </c>
      <c r="B180" s="57" t="s">
        <v>1623</v>
      </c>
      <c r="C180" s="95" t="s">
        <v>1624</v>
      </c>
    </row>
    <row r="181" spans="1:3">
      <c r="A181" s="57" t="s">
        <v>1625</v>
      </c>
      <c r="B181" s="57" t="s">
        <v>1322</v>
      </c>
      <c r="C181" s="95" t="s">
        <v>1626</v>
      </c>
    </row>
    <row r="182" spans="1:3">
      <c r="A182" s="57" t="s">
        <v>1627</v>
      </c>
      <c r="B182" s="57" t="s">
        <v>1549</v>
      </c>
      <c r="C182" s="95" t="s">
        <v>1525</v>
      </c>
    </row>
    <row r="183" spans="1:3">
      <c r="A183" s="57" t="s">
        <v>1628</v>
      </c>
      <c r="B183" s="57" t="s">
        <v>1629</v>
      </c>
      <c r="C183" s="95"/>
    </row>
    <row r="184" spans="1:3">
      <c r="A184" s="57" t="s">
        <v>1630</v>
      </c>
      <c r="B184" s="57" t="s">
        <v>1631</v>
      </c>
      <c r="C184" s="95" t="s">
        <v>1621</v>
      </c>
    </row>
    <row r="185" spans="1:3">
      <c r="A185" s="57" t="s">
        <v>1632</v>
      </c>
      <c r="B185" s="57" t="s">
        <v>1623</v>
      </c>
      <c r="C185" s="95" t="s">
        <v>1633</v>
      </c>
    </row>
    <row r="186" spans="1:3">
      <c r="A186" s="57" t="s">
        <v>1634</v>
      </c>
      <c r="B186" s="57" t="s">
        <v>1635</v>
      </c>
      <c r="C186" s="95" t="s">
        <v>1261</v>
      </c>
    </row>
    <row r="187" spans="1:3">
      <c r="A187" s="57" t="s">
        <v>1636</v>
      </c>
      <c r="B187" s="57" t="s">
        <v>1637</v>
      </c>
      <c r="C187" s="95" t="s">
        <v>1268</v>
      </c>
    </row>
    <row r="188" spans="1:3">
      <c r="A188" s="57" t="s">
        <v>1638</v>
      </c>
      <c r="B188" s="57" t="s">
        <v>1253</v>
      </c>
      <c r="C188" s="95" t="s">
        <v>1639</v>
      </c>
    </row>
    <row r="189" spans="1:3">
      <c r="A189" s="57" t="s">
        <v>1640</v>
      </c>
      <c r="B189" s="57" t="s">
        <v>1372</v>
      </c>
      <c r="C189" s="95" t="s">
        <v>1641</v>
      </c>
    </row>
    <row r="190" spans="1:3">
      <c r="A190" s="57" t="s">
        <v>1642</v>
      </c>
      <c r="B190" s="57" t="s">
        <v>1614</v>
      </c>
      <c r="C190" s="95" t="s">
        <v>1273</v>
      </c>
    </row>
    <row r="191" spans="1:3">
      <c r="A191" s="57" t="s">
        <v>1643</v>
      </c>
      <c r="B191" s="57" t="s">
        <v>1349</v>
      </c>
      <c r="C191" s="95" t="s">
        <v>1565</v>
      </c>
    </row>
    <row r="192" spans="1:3">
      <c r="A192" s="57" t="s">
        <v>1644</v>
      </c>
      <c r="B192" s="57" t="s">
        <v>1441</v>
      </c>
      <c r="C192" s="95" t="s">
        <v>1372</v>
      </c>
    </row>
    <row r="193" spans="1:3">
      <c r="A193" s="57" t="s">
        <v>1645</v>
      </c>
      <c r="B193" s="57" t="s">
        <v>1585</v>
      </c>
      <c r="C193" s="95" t="s">
        <v>1602</v>
      </c>
    </row>
    <row r="194" spans="1:3">
      <c r="A194" s="57" t="s">
        <v>1646</v>
      </c>
      <c r="B194" s="57" t="s">
        <v>1441</v>
      </c>
      <c r="C194" s="95" t="s">
        <v>1647</v>
      </c>
    </row>
    <row r="195" spans="1:3">
      <c r="A195" s="57" t="s">
        <v>1648</v>
      </c>
      <c r="B195" s="57" t="s">
        <v>1528</v>
      </c>
      <c r="C195" s="95" t="s">
        <v>1276</v>
      </c>
    </row>
    <row r="196" spans="1:3">
      <c r="A196" s="57" t="s">
        <v>1649</v>
      </c>
      <c r="B196" s="57" t="s">
        <v>1599</v>
      </c>
      <c r="C196" s="95" t="s">
        <v>1435</v>
      </c>
    </row>
    <row r="197" spans="1:3">
      <c r="A197" s="57" t="s">
        <v>1650</v>
      </c>
      <c r="B197" s="57" t="s">
        <v>1413</v>
      </c>
      <c r="C197" s="95" t="s">
        <v>1512</v>
      </c>
    </row>
    <row r="198" spans="1:3">
      <c r="A198" s="57" t="s">
        <v>1651</v>
      </c>
      <c r="B198" s="57" t="s">
        <v>1264</v>
      </c>
      <c r="C198" s="95" t="s">
        <v>1652</v>
      </c>
    </row>
    <row r="199" spans="1:3">
      <c r="A199" s="57" t="s">
        <v>1468</v>
      </c>
      <c r="B199" s="57" t="s">
        <v>1469</v>
      </c>
      <c r="C199" s="95" t="s">
        <v>1470</v>
      </c>
    </row>
    <row r="200" spans="1:3">
      <c r="A200" s="57" t="s">
        <v>1653</v>
      </c>
      <c r="B200" s="57" t="s">
        <v>1477</v>
      </c>
      <c r="C200" s="95" t="s">
        <v>1486</v>
      </c>
    </row>
    <row r="201" spans="1:3">
      <c r="A201" s="57" t="s">
        <v>1654</v>
      </c>
      <c r="B201" s="57" t="s">
        <v>1655</v>
      </c>
      <c r="C201" s="95" t="s">
        <v>1635</v>
      </c>
    </row>
    <row r="202" spans="1:3">
      <c r="A202" s="57" t="s">
        <v>1656</v>
      </c>
      <c r="B202" s="57" t="s">
        <v>1657</v>
      </c>
      <c r="C202" s="95" t="s">
        <v>1658</v>
      </c>
    </row>
    <row r="203" spans="1:3">
      <c r="A203" s="57" t="s">
        <v>1659</v>
      </c>
      <c r="B203" s="57" t="s">
        <v>1590</v>
      </c>
      <c r="C203" s="95" t="s">
        <v>1660</v>
      </c>
    </row>
    <row r="204" spans="1:3">
      <c r="A204" s="57" t="s">
        <v>1661</v>
      </c>
      <c r="B204" s="57" t="s">
        <v>1662</v>
      </c>
      <c r="C204" s="95" t="s">
        <v>1259</v>
      </c>
    </row>
    <row r="205" spans="1:3">
      <c r="A205" s="57" t="s">
        <v>1663</v>
      </c>
      <c r="B205" s="57" t="s">
        <v>1664</v>
      </c>
      <c r="C205" s="95" t="s">
        <v>1665</v>
      </c>
    </row>
    <row r="206" spans="1:3">
      <c r="A206" s="57" t="s">
        <v>1666</v>
      </c>
      <c r="B206" s="57" t="s">
        <v>1667</v>
      </c>
      <c r="C206" s="95" t="s">
        <v>1441</v>
      </c>
    </row>
    <row r="207" spans="1:3">
      <c r="A207" s="57" t="s">
        <v>1668</v>
      </c>
      <c r="B207" s="57" t="s">
        <v>1614</v>
      </c>
      <c r="C207" s="95" t="s">
        <v>1376</v>
      </c>
    </row>
    <row r="208" spans="1:3">
      <c r="A208" s="57" t="s">
        <v>1669</v>
      </c>
      <c r="B208" s="57" t="s">
        <v>1366</v>
      </c>
      <c r="C208" s="95" t="s">
        <v>1309</v>
      </c>
    </row>
    <row r="209" spans="1:3">
      <c r="A209" s="57" t="s">
        <v>1670</v>
      </c>
      <c r="B209" s="57" t="s">
        <v>1671</v>
      </c>
      <c r="C209" s="95" t="s">
        <v>1672</v>
      </c>
    </row>
    <row r="210" spans="1:3">
      <c r="A210" s="57" t="s">
        <v>1673</v>
      </c>
      <c r="B210" s="57" t="s">
        <v>1516</v>
      </c>
      <c r="C210" s="95" t="s">
        <v>1299</v>
      </c>
    </row>
    <row r="211" spans="1:3">
      <c r="A211" s="57" t="s">
        <v>1674</v>
      </c>
      <c r="B211" s="57" t="s">
        <v>1675</v>
      </c>
      <c r="C211" s="95" t="s">
        <v>1676</v>
      </c>
    </row>
    <row r="212" spans="1:3">
      <c r="A212" s="57" t="s">
        <v>1677</v>
      </c>
      <c r="B212" s="57" t="s">
        <v>1678</v>
      </c>
      <c r="C212" s="95" t="s">
        <v>1341</v>
      </c>
    </row>
    <row r="213" spans="1:3">
      <c r="A213" s="57" t="s">
        <v>1679</v>
      </c>
      <c r="B213" s="57" t="s">
        <v>1298</v>
      </c>
      <c r="C213" s="95" t="s">
        <v>1680</v>
      </c>
    </row>
    <row r="214" spans="1:3">
      <c r="A214" s="57" t="s">
        <v>1681</v>
      </c>
      <c r="B214" s="57" t="s">
        <v>1682</v>
      </c>
      <c r="C214" s="95" t="s">
        <v>1683</v>
      </c>
    </row>
    <row r="215" spans="1:3">
      <c r="A215" s="57" t="s">
        <v>1684</v>
      </c>
      <c r="B215" s="57" t="s">
        <v>1685</v>
      </c>
      <c r="C215" s="95" t="s">
        <v>1686</v>
      </c>
    </row>
    <row r="216" spans="1:3">
      <c r="A216" s="57" t="s">
        <v>1687</v>
      </c>
      <c r="B216" s="57" t="s">
        <v>1253</v>
      </c>
      <c r="C216" s="95" t="s">
        <v>1688</v>
      </c>
    </row>
    <row r="217" spans="1:3">
      <c r="A217" s="57" t="s">
        <v>1689</v>
      </c>
      <c r="B217" s="57" t="s">
        <v>1690</v>
      </c>
      <c r="C217" s="95" t="s">
        <v>1528</v>
      </c>
    </row>
    <row r="218" spans="1:3">
      <c r="A218" s="57" t="s">
        <v>1691</v>
      </c>
      <c r="B218" s="57" t="s">
        <v>1692</v>
      </c>
      <c r="C218" s="95" t="s">
        <v>1523</v>
      </c>
    </row>
    <row r="219" spans="1:3">
      <c r="A219" s="57" t="s">
        <v>1693</v>
      </c>
      <c r="B219" s="57" t="s">
        <v>1264</v>
      </c>
      <c r="C219" s="95" t="s">
        <v>1652</v>
      </c>
    </row>
    <row r="220" spans="1:3">
      <c r="A220" s="57" t="s">
        <v>1694</v>
      </c>
      <c r="B220" s="57" t="s">
        <v>1695</v>
      </c>
      <c r="C220" s="95" t="s">
        <v>1486</v>
      </c>
    </row>
    <row r="221" spans="1:3">
      <c r="A221" s="57" t="s">
        <v>1696</v>
      </c>
      <c r="B221" s="57" t="s">
        <v>1697</v>
      </c>
      <c r="C221" s="95" t="s">
        <v>1372</v>
      </c>
    </row>
    <row r="222" spans="1:3">
      <c r="A222" s="57" t="s">
        <v>1698</v>
      </c>
      <c r="B222" s="57" t="s">
        <v>1276</v>
      </c>
      <c r="C222" s="95" t="s">
        <v>1573</v>
      </c>
    </row>
    <row r="223" spans="1:3">
      <c r="A223" s="57" t="s">
        <v>1699</v>
      </c>
      <c r="B223" s="57" t="s">
        <v>1700</v>
      </c>
      <c r="C223" s="95" t="s">
        <v>1321</v>
      </c>
    </row>
    <row r="224" spans="1:3">
      <c r="A224" s="57" t="s">
        <v>1701</v>
      </c>
      <c r="B224" s="57" t="s">
        <v>1415</v>
      </c>
      <c r="C224" s="95" t="s">
        <v>1282</v>
      </c>
    </row>
    <row r="225" spans="1:3">
      <c r="A225" s="57" t="s">
        <v>1702</v>
      </c>
      <c r="B225" s="57" t="s">
        <v>1652</v>
      </c>
      <c r="C225" s="95" t="s">
        <v>1268</v>
      </c>
    </row>
    <row r="226" spans="1:3">
      <c r="A226" s="57" t="s">
        <v>1703</v>
      </c>
      <c r="B226" s="57" t="s">
        <v>1704</v>
      </c>
      <c r="C226" s="95" t="s">
        <v>1705</v>
      </c>
    </row>
    <row r="227" spans="1:3">
      <c r="A227" s="57" t="s">
        <v>1706</v>
      </c>
      <c r="B227" s="57" t="s">
        <v>1707</v>
      </c>
      <c r="C227" s="95" t="s">
        <v>1582</v>
      </c>
    </row>
    <row r="228" spans="1:3">
      <c r="A228" s="57" t="s">
        <v>1708</v>
      </c>
      <c r="B228" s="57" t="s">
        <v>1683</v>
      </c>
      <c r="C228" s="95" t="s">
        <v>1709</v>
      </c>
    </row>
    <row r="229" spans="1:3">
      <c r="A229" s="57" t="s">
        <v>1710</v>
      </c>
      <c r="B229" s="57" t="s">
        <v>1580</v>
      </c>
      <c r="C229" s="95" t="s">
        <v>1624</v>
      </c>
    </row>
    <row r="230" spans="1:3">
      <c r="A230" s="57" t="s">
        <v>1711</v>
      </c>
      <c r="B230" s="57" t="s">
        <v>1712</v>
      </c>
      <c r="C230" s="95" t="s">
        <v>1713</v>
      </c>
    </row>
    <row r="231" spans="1:3">
      <c r="A231" s="57" t="s">
        <v>1714</v>
      </c>
      <c r="B231" s="57" t="s">
        <v>1259</v>
      </c>
      <c r="C231" s="95" t="s">
        <v>1337</v>
      </c>
    </row>
    <row r="232" spans="1:3">
      <c r="A232" s="57" t="s">
        <v>1715</v>
      </c>
      <c r="B232" s="57" t="s">
        <v>1716</v>
      </c>
      <c r="C232" s="95" t="s">
        <v>1530</v>
      </c>
    </row>
    <row r="233" spans="1:3">
      <c r="A233" s="57" t="s">
        <v>1717</v>
      </c>
      <c r="B233" s="57" t="s">
        <v>1718</v>
      </c>
      <c r="C233" s="95" t="s">
        <v>1626</v>
      </c>
    </row>
    <row r="234" spans="1:3">
      <c r="A234" s="57" t="s">
        <v>1719</v>
      </c>
      <c r="B234" s="57" t="s">
        <v>1720</v>
      </c>
      <c r="C234" s="95" t="s">
        <v>1721</v>
      </c>
    </row>
    <row r="235" spans="1:3">
      <c r="A235" s="57" t="s">
        <v>1722</v>
      </c>
      <c r="B235" s="57" t="s">
        <v>1723</v>
      </c>
      <c r="C235" s="95" t="s">
        <v>1264</v>
      </c>
    </row>
    <row r="236" spans="1:3">
      <c r="A236" s="57" t="s">
        <v>1724</v>
      </c>
      <c r="B236" s="57" t="s">
        <v>1536</v>
      </c>
      <c r="C236" s="95" t="s">
        <v>1725</v>
      </c>
    </row>
    <row r="237" spans="1:3">
      <c r="A237" s="57" t="s">
        <v>1726</v>
      </c>
      <c r="B237" s="57" t="s">
        <v>1317</v>
      </c>
      <c r="C237" s="95" t="s">
        <v>1727</v>
      </c>
    </row>
    <row r="238" spans="1:3">
      <c r="A238" s="57" t="s">
        <v>1728</v>
      </c>
      <c r="B238" s="57" t="s">
        <v>1485</v>
      </c>
      <c r="C238" s="95" t="s">
        <v>1729</v>
      </c>
    </row>
    <row r="239" spans="1:3">
      <c r="A239" s="57" t="s">
        <v>1730</v>
      </c>
      <c r="B239" s="57" t="s">
        <v>1731</v>
      </c>
      <c r="C239" s="95" t="s">
        <v>1561</v>
      </c>
    </row>
    <row r="240" spans="1:3">
      <c r="A240" s="57" t="s">
        <v>1732</v>
      </c>
      <c r="B240" s="57" t="s">
        <v>1733</v>
      </c>
      <c r="C240" s="95" t="s">
        <v>1734</v>
      </c>
    </row>
    <row r="241" spans="1:3">
      <c r="A241" s="57" t="s">
        <v>1735</v>
      </c>
      <c r="B241" s="57" t="s">
        <v>1736</v>
      </c>
      <c r="C241" s="95" t="s">
        <v>1261</v>
      </c>
    </row>
    <row r="242" spans="1:3">
      <c r="A242" s="57" t="s">
        <v>1737</v>
      </c>
      <c r="B242" s="57" t="s">
        <v>1403</v>
      </c>
      <c r="C242" s="95" t="s">
        <v>1441</v>
      </c>
    </row>
    <row r="243" spans="1:3">
      <c r="A243" s="57" t="s">
        <v>1738</v>
      </c>
      <c r="B243" s="57" t="s">
        <v>1739</v>
      </c>
      <c r="C243" s="95" t="s">
        <v>1555</v>
      </c>
    </row>
    <row r="244" spans="1:3">
      <c r="A244" s="57" t="s">
        <v>1740</v>
      </c>
      <c r="B244" s="57" t="s">
        <v>1741</v>
      </c>
      <c r="C244" s="95" t="s">
        <v>1401</v>
      </c>
    </row>
    <row r="245" spans="1:3">
      <c r="A245" s="57" t="s">
        <v>1742</v>
      </c>
      <c r="B245" s="57" t="s">
        <v>1410</v>
      </c>
      <c r="C245" s="95" t="s">
        <v>1672</v>
      </c>
    </row>
    <row r="246" spans="1:3">
      <c r="A246" s="57" t="s">
        <v>1743</v>
      </c>
      <c r="B246" s="57" t="s">
        <v>1744</v>
      </c>
      <c r="C246" s="95" t="s">
        <v>1401</v>
      </c>
    </row>
    <row r="247" spans="1:3">
      <c r="A247" s="57" t="s">
        <v>1745</v>
      </c>
      <c r="B247" s="57" t="s">
        <v>1746</v>
      </c>
      <c r="C247" s="95" t="s">
        <v>1256</v>
      </c>
    </row>
    <row r="248" spans="1:3">
      <c r="A248" s="57" t="s">
        <v>1747</v>
      </c>
      <c r="B248" s="57" t="s">
        <v>1481</v>
      </c>
      <c r="C248" s="95" t="s">
        <v>1748</v>
      </c>
    </row>
    <row r="249" spans="1:3">
      <c r="A249" s="57" t="s">
        <v>1749</v>
      </c>
      <c r="B249" s="57" t="s">
        <v>1259</v>
      </c>
      <c r="C249" s="95" t="s">
        <v>1750</v>
      </c>
    </row>
    <row r="250" spans="1:3">
      <c r="A250" s="57" t="s">
        <v>1751</v>
      </c>
      <c r="B250" s="57" t="s">
        <v>1752</v>
      </c>
      <c r="C250" s="95" t="s">
        <v>1665</v>
      </c>
    </row>
    <row r="251" spans="1:3">
      <c r="A251" s="57" t="s">
        <v>1753</v>
      </c>
      <c r="B251" s="57" t="s">
        <v>1754</v>
      </c>
      <c r="C251" s="95" t="s">
        <v>1755</v>
      </c>
    </row>
    <row r="252" spans="1:3">
      <c r="A252" s="57" t="s">
        <v>1756</v>
      </c>
      <c r="B252" s="57" t="s">
        <v>1326</v>
      </c>
      <c r="C252" s="95" t="s">
        <v>1614</v>
      </c>
    </row>
    <row r="253" spans="1:3">
      <c r="A253" s="57" t="s">
        <v>1757</v>
      </c>
      <c r="B253" s="57" t="s">
        <v>1555</v>
      </c>
      <c r="C253" s="95" t="s">
        <v>1758</v>
      </c>
    </row>
    <row r="254" spans="1:3">
      <c r="A254" s="57" t="s">
        <v>1759</v>
      </c>
      <c r="B254" s="57" t="s">
        <v>1760</v>
      </c>
      <c r="C254" s="95" t="s">
        <v>1761</v>
      </c>
    </row>
    <row r="255" spans="1:3">
      <c r="A255" s="57" t="s">
        <v>1762</v>
      </c>
      <c r="B255" s="57" t="s">
        <v>1763</v>
      </c>
      <c r="C255" s="95" t="s">
        <v>1309</v>
      </c>
    </row>
    <row r="256" spans="1:3">
      <c r="A256" s="57" t="s">
        <v>1764</v>
      </c>
      <c r="B256" s="57" t="s">
        <v>1765</v>
      </c>
      <c r="C256" s="95"/>
    </row>
    <row r="257" spans="1:3">
      <c r="A257" s="57" t="s">
        <v>1766</v>
      </c>
      <c r="B257" s="57" t="s">
        <v>1328</v>
      </c>
      <c r="C257" s="95" t="s">
        <v>1767</v>
      </c>
    </row>
    <row r="258" spans="1:3">
      <c r="A258" s="57" t="s">
        <v>1768</v>
      </c>
      <c r="B258" s="57" t="s">
        <v>1686</v>
      </c>
      <c r="C258" s="95"/>
    </row>
    <row r="259" spans="1:3">
      <c r="A259" s="57" t="s">
        <v>1769</v>
      </c>
      <c r="B259" s="57" t="s">
        <v>1770</v>
      </c>
      <c r="C259" s="95"/>
    </row>
    <row r="260" spans="1:3">
      <c r="A260" s="57" t="s">
        <v>1771</v>
      </c>
      <c r="B260" s="57" t="s">
        <v>1772</v>
      </c>
      <c r="C260" s="95"/>
    </row>
    <row r="261" spans="1:3">
      <c r="A261" s="57" t="s">
        <v>1773</v>
      </c>
      <c r="B261" s="57" t="s">
        <v>1774</v>
      </c>
      <c r="C261" s="95" t="s">
        <v>1775</v>
      </c>
    </row>
    <row r="262" spans="1:3">
      <c r="A262" s="57" t="s">
        <v>1776</v>
      </c>
      <c r="B262" s="57" t="s">
        <v>1662</v>
      </c>
      <c r="C262" s="95" t="s">
        <v>1777</v>
      </c>
    </row>
    <row r="263" spans="1:3">
      <c r="A263" s="57" t="s">
        <v>1778</v>
      </c>
      <c r="B263" s="57" t="s">
        <v>1779</v>
      </c>
      <c r="C263" s="95" t="s">
        <v>1470</v>
      </c>
    </row>
    <row r="264" spans="1:3">
      <c r="A264" s="57" t="s">
        <v>1780</v>
      </c>
      <c r="B264" s="57" t="s">
        <v>1781</v>
      </c>
      <c r="C264" s="95" t="s">
        <v>1641</v>
      </c>
    </row>
    <row r="265" spans="1:3">
      <c r="A265" s="57" t="s">
        <v>1782</v>
      </c>
      <c r="B265" s="57" t="s">
        <v>1739</v>
      </c>
      <c r="C265" s="95" t="s">
        <v>1783</v>
      </c>
    </row>
    <row r="266" spans="1:3">
      <c r="A266" s="57" t="s">
        <v>1784</v>
      </c>
      <c r="B266" s="57" t="s">
        <v>1274</v>
      </c>
      <c r="C266" s="95" t="s">
        <v>1746</v>
      </c>
    </row>
    <row r="267" spans="1:3">
      <c r="A267" s="57" t="s">
        <v>1785</v>
      </c>
      <c r="B267" s="57" t="s">
        <v>1363</v>
      </c>
      <c r="C267" s="95" t="s">
        <v>1372</v>
      </c>
    </row>
    <row r="268" spans="1:3">
      <c r="A268" s="57" t="s">
        <v>1786</v>
      </c>
      <c r="B268" s="57" t="s">
        <v>1279</v>
      </c>
      <c r="C268" s="95" t="s">
        <v>1395</v>
      </c>
    </row>
    <row r="269" spans="1:3">
      <c r="A269" s="57" t="s">
        <v>1787</v>
      </c>
      <c r="B269" s="57" t="s">
        <v>1599</v>
      </c>
      <c r="C269" s="95" t="s">
        <v>1343</v>
      </c>
    </row>
    <row r="270" spans="1:3">
      <c r="A270" s="57" t="s">
        <v>1788</v>
      </c>
      <c r="B270" s="57" t="s">
        <v>1262</v>
      </c>
      <c r="C270" s="95" t="s">
        <v>1372</v>
      </c>
    </row>
    <row r="271" spans="1:3">
      <c r="A271" s="57" t="s">
        <v>1789</v>
      </c>
      <c r="B271" s="57" t="s">
        <v>1513</v>
      </c>
      <c r="C271" s="95" t="s">
        <v>1790</v>
      </c>
    </row>
    <row r="272" spans="1:3">
      <c r="A272" s="57" t="s">
        <v>1791</v>
      </c>
      <c r="B272" s="57" t="s">
        <v>1792</v>
      </c>
      <c r="C272" s="95" t="s">
        <v>1733</v>
      </c>
    </row>
    <row r="273" spans="1:3">
      <c r="A273" s="57" t="s">
        <v>1793</v>
      </c>
      <c r="B273" s="57" t="s">
        <v>1794</v>
      </c>
      <c r="C273" s="95" t="s">
        <v>1792</v>
      </c>
    </row>
    <row r="274" spans="1:3">
      <c r="A274" s="57" t="s">
        <v>1795</v>
      </c>
      <c r="B274" s="57" t="s">
        <v>1481</v>
      </c>
      <c r="C274" s="95" t="s">
        <v>1476</v>
      </c>
    </row>
    <row r="275" spans="1:3">
      <c r="A275" s="57" t="s">
        <v>1796</v>
      </c>
      <c r="B275" s="57" t="s">
        <v>1686</v>
      </c>
      <c r="C275" s="95" t="s">
        <v>1797</v>
      </c>
    </row>
    <row r="276" spans="1:3">
      <c r="A276" s="57" t="s">
        <v>1798</v>
      </c>
      <c r="B276" s="57" t="s">
        <v>1750</v>
      </c>
      <c r="C276" s="95" t="s">
        <v>1351</v>
      </c>
    </row>
    <row r="277" spans="1:3">
      <c r="A277" s="57" t="s">
        <v>1799</v>
      </c>
      <c r="B277" s="57" t="s">
        <v>1800</v>
      </c>
      <c r="C277" s="95" t="s">
        <v>1267</v>
      </c>
    </row>
    <row r="278" spans="1:3">
      <c r="A278" s="57" t="s">
        <v>1801</v>
      </c>
      <c r="B278" s="57" t="s">
        <v>1614</v>
      </c>
      <c r="C278" s="95" t="s">
        <v>1675</v>
      </c>
    </row>
    <row r="279" spans="1:3">
      <c r="A279" s="57" t="s">
        <v>1802</v>
      </c>
      <c r="B279" s="57" t="s">
        <v>1803</v>
      </c>
      <c r="C279" s="95" t="s">
        <v>1372</v>
      </c>
    </row>
    <row r="280" spans="1:3">
      <c r="A280" s="57" t="s">
        <v>1804</v>
      </c>
      <c r="B280" s="57" t="s">
        <v>1602</v>
      </c>
      <c r="C280" s="95" t="s">
        <v>1676</v>
      </c>
    </row>
    <row r="281" spans="1:3">
      <c r="A281" s="57" t="s">
        <v>1805</v>
      </c>
      <c r="B281" s="57" t="s">
        <v>1806</v>
      </c>
      <c r="C281" s="95" t="s">
        <v>1807</v>
      </c>
    </row>
    <row r="282" spans="1:3">
      <c r="A282" s="57" t="s">
        <v>1808</v>
      </c>
      <c r="B282" s="57" t="s">
        <v>1809</v>
      </c>
      <c r="C282" s="95" t="s">
        <v>1810</v>
      </c>
    </row>
    <row r="283" spans="1:3">
      <c r="A283" s="57" t="s">
        <v>1811</v>
      </c>
      <c r="B283" s="57" t="s">
        <v>1812</v>
      </c>
      <c r="C283" s="95" t="s">
        <v>1813</v>
      </c>
    </row>
    <row r="284" spans="1:3">
      <c r="A284" s="57" t="s">
        <v>1814</v>
      </c>
      <c r="B284" s="57" t="s">
        <v>1324</v>
      </c>
      <c r="C284" s="95" t="s">
        <v>1781</v>
      </c>
    </row>
    <row r="285" spans="1:3">
      <c r="A285" s="57" t="s">
        <v>1815</v>
      </c>
      <c r="B285" s="57" t="s">
        <v>1816</v>
      </c>
      <c r="C285" s="95" t="s">
        <v>1817</v>
      </c>
    </row>
    <row r="286" spans="1:3">
      <c r="A286" s="57"/>
      <c r="B286" s="57" t="s">
        <v>1818</v>
      </c>
      <c r="C286" s="95" t="s">
        <v>1819</v>
      </c>
    </row>
    <row r="287" spans="1:3">
      <c r="A287" s="57" t="s">
        <v>1820</v>
      </c>
      <c r="B287" s="57" t="s">
        <v>1821</v>
      </c>
      <c r="C287" s="95" t="s">
        <v>1271</v>
      </c>
    </row>
    <row r="288" spans="1:3">
      <c r="A288" s="57" t="s">
        <v>1822</v>
      </c>
      <c r="B288" s="57" t="s">
        <v>1823</v>
      </c>
      <c r="C288" s="95" t="s">
        <v>1337</v>
      </c>
    </row>
    <row r="289" spans="1:3">
      <c r="A289" s="57" t="s">
        <v>1824</v>
      </c>
      <c r="B289" s="57" t="s">
        <v>1549</v>
      </c>
      <c r="C289" s="95" t="s">
        <v>1443</v>
      </c>
    </row>
    <row r="290" spans="1:3">
      <c r="A290" s="57" t="s">
        <v>1825</v>
      </c>
      <c r="B290" s="57" t="s">
        <v>1826</v>
      </c>
      <c r="C290" s="95" t="s">
        <v>1827</v>
      </c>
    </row>
    <row r="291" spans="1:3">
      <c r="A291" s="57" t="s">
        <v>1828</v>
      </c>
      <c r="B291" s="57" t="s">
        <v>1299</v>
      </c>
      <c r="C291" s="95" t="s">
        <v>1741</v>
      </c>
    </row>
    <row r="292" spans="1:3">
      <c r="A292" s="57" t="s">
        <v>1829</v>
      </c>
      <c r="B292" s="57" t="s">
        <v>1538</v>
      </c>
      <c r="C292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400</vt:lpstr>
      <vt:lpstr>FDDs</vt:lpstr>
      <vt:lpstr>franchise name</vt:lpstr>
      <vt:lpstr>link</vt:lpstr>
      <vt:lpstr>Nháp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Kiên</cp:lastModifiedBy>
  <dcterms:modified xsi:type="dcterms:W3CDTF">2025-06-16T09:25:27Z</dcterms:modified>
</cp:coreProperties>
</file>