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PHANI KUMAR\Desktop\"/>
    </mc:Choice>
  </mc:AlternateContent>
  <xr:revisionPtr revIDLastSave="0" documentId="13_ncr:1_{D6052A93-624D-49C0-AD24-29B9AD18C22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easonality Index" sheetId="1" r:id="rId1"/>
    <sheet name="Deseasonalising and forecasting" sheetId="2" r:id="rId2"/>
    <sheet name="Final Predictions" sheetId="3" r:id="rId3"/>
  </sheets>
  <definedNames>
    <definedName name="_xlnm._FilterDatabase" localSheetId="0" hidden="1">'Seasonality Index'!$A$1:$I$41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3" i="3"/>
  <c r="F4" i="3"/>
  <c r="F5" i="3"/>
  <c r="F6" i="3"/>
  <c r="F3" i="3"/>
  <c r="G2" i="2"/>
  <c r="I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I6" i="1"/>
  <c r="I5" i="1"/>
  <c r="I4" i="1"/>
  <c r="I3" i="1"/>
  <c r="E6" i="1"/>
  <c r="E7" i="1"/>
  <c r="E8" i="1"/>
  <c r="E9" i="1"/>
  <c r="F8" i="1" s="1"/>
  <c r="G8" i="1" s="1"/>
  <c r="E10" i="1"/>
  <c r="E11" i="1"/>
  <c r="E12" i="1"/>
  <c r="E13" i="1"/>
  <c r="F12" i="1" s="1"/>
  <c r="G12" i="1" s="1"/>
  <c r="E14" i="1"/>
  <c r="E15" i="1"/>
  <c r="E16" i="1"/>
  <c r="E17" i="1"/>
  <c r="F16" i="1" s="1"/>
  <c r="G16" i="1" s="1"/>
  <c r="E18" i="1"/>
  <c r="E19" i="1"/>
  <c r="E20" i="1"/>
  <c r="E21" i="1"/>
  <c r="E22" i="1"/>
  <c r="E23" i="1"/>
  <c r="E24" i="1"/>
  <c r="E25" i="1"/>
  <c r="F24" i="1" s="1"/>
  <c r="G24" i="1" s="1"/>
  <c r="E26" i="1"/>
  <c r="E27" i="1"/>
  <c r="E28" i="1"/>
  <c r="E29" i="1"/>
  <c r="F28" i="1" s="1"/>
  <c r="G28" i="1" s="1"/>
  <c r="E30" i="1"/>
  <c r="E31" i="1"/>
  <c r="E32" i="1"/>
  <c r="E33" i="1"/>
  <c r="F32" i="1" s="1"/>
  <c r="G32" i="1" s="1"/>
  <c r="E34" i="1"/>
  <c r="E35" i="1"/>
  <c r="E36" i="1"/>
  <c r="E37" i="1"/>
  <c r="E38" i="1"/>
  <c r="E39" i="1"/>
  <c r="E40" i="1"/>
  <c r="E41" i="1"/>
  <c r="E5" i="1"/>
  <c r="F4" i="1" s="1"/>
  <c r="G4" i="1" s="1"/>
  <c r="F39" i="1" l="1"/>
  <c r="G39" i="1" s="1"/>
  <c r="F31" i="1"/>
  <c r="G31" i="1" s="1"/>
  <c r="F23" i="1"/>
  <c r="G23" i="1" s="1"/>
  <c r="F15" i="1"/>
  <c r="G15" i="1" s="1"/>
  <c r="F7" i="1"/>
  <c r="G7" i="1" s="1"/>
  <c r="F35" i="1"/>
  <c r="G35" i="1" s="1"/>
  <c r="F27" i="1"/>
  <c r="G27" i="1" s="1"/>
  <c r="F19" i="1"/>
  <c r="G19" i="1" s="1"/>
  <c r="F11" i="1"/>
  <c r="G11" i="1" s="1"/>
  <c r="F38" i="1"/>
  <c r="G38" i="1" s="1"/>
  <c r="F34" i="1"/>
  <c r="G34" i="1" s="1"/>
  <c r="F30" i="1"/>
  <c r="G30" i="1" s="1"/>
  <c r="F26" i="1"/>
  <c r="G26" i="1" s="1"/>
  <c r="F22" i="1"/>
  <c r="G22" i="1" s="1"/>
  <c r="F18" i="1"/>
  <c r="G18" i="1" s="1"/>
  <c r="F14" i="1"/>
  <c r="G14" i="1" s="1"/>
  <c r="F10" i="1"/>
  <c r="G10" i="1" s="1"/>
  <c r="F6" i="1"/>
  <c r="G6" i="1" s="1"/>
  <c r="F37" i="1"/>
  <c r="G37" i="1" s="1"/>
  <c r="F33" i="1"/>
  <c r="G33" i="1" s="1"/>
  <c r="F29" i="1"/>
  <c r="G29" i="1" s="1"/>
  <c r="F25" i="1"/>
  <c r="G25" i="1" s="1"/>
  <c r="F21" i="1"/>
  <c r="G21" i="1" s="1"/>
  <c r="F17" i="1"/>
  <c r="G17" i="1" s="1"/>
  <c r="F13" i="1"/>
  <c r="G13" i="1" s="1"/>
  <c r="F9" i="1"/>
  <c r="G9" i="1" s="1"/>
  <c r="F5" i="1"/>
  <c r="G5" i="1" s="1"/>
  <c r="F36" i="1"/>
  <c r="G36" i="1" s="1"/>
  <c r="F20" i="1"/>
  <c r="G20" i="1" s="1"/>
</calcChain>
</file>

<file path=xl/sharedStrings.xml><?xml version="1.0" encoding="utf-8"?>
<sst xmlns="http://schemas.openxmlformats.org/spreadsheetml/2006/main" count="196" uniqueCount="60">
  <si>
    <t>Period</t>
  </si>
  <si>
    <t>Year - Quarter</t>
  </si>
  <si>
    <t>Total Outward Passengers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</si>
  <si>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</si>
  <si>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</si>
  <si>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</si>
  <si>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</si>
  <si>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</si>
  <si>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</si>
  <si>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</si>
  <si>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</si>
  <si>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</si>
  <si>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</si>
  <si>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</si>
  <si>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</si>
  <si>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</si>
  <si>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</si>
  <si>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</si>
  <si>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</si>
  <si>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</si>
  <si>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</si>
  <si>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</si>
  <si>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</si>
  <si>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</si>
  <si>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</si>
  <si>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</si>
  <si>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</si>
  <si>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</si>
  <si>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</si>
  <si>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</si>
  <si>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</si>
  <si>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</si>
  <si>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</si>
  <si>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</si>
  <si>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</si>
  <si>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</si>
  <si>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</si>
  <si>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</si>
  <si>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</si>
  <si>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</si>
  <si>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</si>
  <si>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</si>
  <si>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</si>
  <si>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MA</t>
  </si>
  <si>
    <t>Central moving average</t>
  </si>
  <si>
    <t>Seasonality Index</t>
  </si>
  <si>
    <t>Quarter</t>
  </si>
  <si>
    <t>Q1</t>
  </si>
  <si>
    <t>Q2</t>
  </si>
  <si>
    <t>Q3</t>
  </si>
  <si>
    <t>Q4</t>
  </si>
  <si>
    <t>Average seasonality Index</t>
  </si>
  <si>
    <t>Deseasonalized total</t>
  </si>
  <si>
    <t>MAPE</t>
  </si>
  <si>
    <t>Final total predictions</t>
  </si>
  <si>
    <t>2006-Q1</t>
  </si>
  <si>
    <t>2006-Q2</t>
  </si>
  <si>
    <t>2006-Q3</t>
  </si>
  <si>
    <t>2006-Q4</t>
  </si>
  <si>
    <t xml:space="preserve">Total Predictions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</si>
</sst>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/>
    <xf numFmtId="0" fontId="0" fillId="2" borderId="2" xfId="0" applyFill="1" applyBorder="1"/>
    <xf numFmtId="9" fontId="0" fillId="2" borderId="1" xfId="1" applyFont="1" applyFill="1" applyBorder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'Seasonality Index'!$D$1</c:f>
              <c:strCache>
                <c:ptCount val="1"/>
                <c:pt idx="0">
                  <c:v>Total Outward Passengers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51946631671041E-2"/>
                  <c:y val="-0.21039297171186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'Seasonality Index'!$B$2:$B$41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'Seasonality Index'!$D$2:$D$41</c:f>
              <c:numCache>
                <c:formatCode>General</c:formatCode>
                <c:ptCount val="40"/>
                <c:pt idx="0">
                  <c:v>10222</c:v>
                </c:pt>
                <c:pt idx="1">
                  <c:v>13549</c:v>
                </c:pt>
                <c:pt idx="2">
                  <c:v>16632</c:v>
                </c:pt>
                <c:pt idx="3">
                  <c:v>11983</c:v>
                </c:pt>
                <c:pt idx="4">
                  <c:v>11007</c:v>
                </c:pt>
                <c:pt idx="5">
                  <c:v>14871</c:v>
                </c:pt>
                <c:pt idx="6">
                  <c:v>18108</c:v>
                </c:pt>
                <c:pt idx="7">
                  <c:v>12977</c:v>
                </c:pt>
                <c:pt idx="8">
                  <c:v>11796</c:v>
                </c:pt>
                <c:pt idx="9">
                  <c:v>16378</c:v>
                </c:pt>
                <c:pt idx="10">
                  <c:v>19966</c:v>
                </c:pt>
                <c:pt idx="11">
                  <c:v>14154</c:v>
                </c:pt>
                <c:pt idx="12">
                  <c:v>13031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13525</c:v>
                </c:pt>
                <c:pt idx="17">
                  <c:v>18876</c:v>
                </c:pt>
                <c:pt idx="18">
                  <c:v>22726</c:v>
                </c:pt>
                <c:pt idx="19">
                  <c:v>15952</c:v>
                </c:pt>
                <c:pt idx="20">
                  <c:v>14044</c:v>
                </c:pt>
                <c:pt idx="21">
                  <c:v>17870</c:v>
                </c:pt>
                <c:pt idx="22">
                  <c:v>22812</c:v>
                </c:pt>
                <c:pt idx="23">
                  <c:v>14669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14693</c:v>
                </c:pt>
                <c:pt idx="29">
                  <c:v>19754</c:v>
                </c:pt>
                <c:pt idx="30">
                  <c:v>24362</c:v>
                </c:pt>
                <c:pt idx="31">
                  <c:v>17943</c:v>
                </c:pt>
                <c:pt idx="32">
                  <c:v>16083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27624</c:v>
                </c:pt>
                <c:pt idx="39">
                  <c:v>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F-4D22-8A60-04B60BC0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63592"/>
        <c:axId val="303674528"/>
      </c:lineChart>
      <c:catAx>
        <c:axId val="50646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4528"/>
        <c:crosses val="autoZero"/>
        <c:auto val="1"/>
        <c:lblAlgn val="ctr"/>
        <c:lblOffset val="100"/>
        <c:noMultiLvlLbl val="0"/>
      </c:catAx>
      <c:valAx>
        <c:axId val="3036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'Deseasonalising and forecasting'!$F$1</c:f>
              <c:strCache>
                <c:ptCount val="1"/>
                <c:pt idx="0">
                  <c:v>Deseasonalized 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76902887139106E-2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'Deseasonalising and forecasting'!$F$2:$F$41</c:f>
              <c:numCache>
                <c:formatCode>General</c:formatCode>
                <c:ptCount val="40"/>
                <c:pt idx="0">
                  <c:v>12833.76685124096</c:v>
                </c:pt>
                <c:pt idx="1">
                  <c:v>12933.331417020876</c:v>
                </c:pt>
                <c:pt idx="2">
                  <c:v>13194.624999999998</c:v>
                </c:pt>
                <c:pt idx="3">
                  <c:v>13458</c:v>
                </c:pt>
                <c:pt idx="4">
                  <c:v>13807.749999999998</c:v>
                </c:pt>
                <c:pt idx="5">
                  <c:v>14116.5</c:v>
                </c:pt>
                <c:pt idx="6">
                  <c:v>14339.374999999998</c:v>
                </c:pt>
                <c:pt idx="7">
                  <c:v>14626.375</c:v>
                </c:pt>
                <c:pt idx="8">
                  <c:v>15047</c:v>
                </c:pt>
                <c:pt idx="9">
                  <c:v>15426.375000000002</c:v>
                </c:pt>
                <c:pt idx="10">
                  <c:v>15727.875</c:v>
                </c:pt>
                <c:pt idx="11">
                  <c:v>15995.125</c:v>
                </c:pt>
                <c:pt idx="12">
                  <c:v>16251.999999999998</c:v>
                </c:pt>
                <c:pt idx="13">
                  <c:v>16488.875</c:v>
                </c:pt>
                <c:pt idx="14">
                  <c:v>16643.5</c:v>
                </c:pt>
                <c:pt idx="15">
                  <c:v>16904.625</c:v>
                </c:pt>
                <c:pt idx="16">
                  <c:v>17305</c:v>
                </c:pt>
                <c:pt idx="17">
                  <c:v>17637.875</c:v>
                </c:pt>
                <c:pt idx="18">
                  <c:v>17834.625</c:v>
                </c:pt>
                <c:pt idx="19">
                  <c:v>17773.75</c:v>
                </c:pt>
                <c:pt idx="20">
                  <c:v>17658.75</c:v>
                </c:pt>
                <c:pt idx="21">
                  <c:v>17509.125</c:v>
                </c:pt>
                <c:pt idx="22">
                  <c:v>17371.125</c:v>
                </c:pt>
                <c:pt idx="23">
                  <c:v>17503.625</c:v>
                </c:pt>
                <c:pt idx="24">
                  <c:v>17665.125</c:v>
                </c:pt>
                <c:pt idx="25">
                  <c:v>17972.375</c:v>
                </c:pt>
                <c:pt idx="26">
                  <c:v>18287</c:v>
                </c:pt>
                <c:pt idx="27">
                  <c:v>18471.125</c:v>
                </c:pt>
                <c:pt idx="28">
                  <c:v>18738.875</c:v>
                </c:pt>
                <c:pt idx="29">
                  <c:v>19034.625</c:v>
                </c:pt>
                <c:pt idx="30">
                  <c:v>19361.75</c:v>
                </c:pt>
                <c:pt idx="31">
                  <c:v>19773</c:v>
                </c:pt>
                <c:pt idx="32">
                  <c:v>20229.375</c:v>
                </c:pt>
                <c:pt idx="33">
                  <c:v>20601.75</c:v>
                </c:pt>
                <c:pt idx="34">
                  <c:v>20984.25</c:v>
                </c:pt>
                <c:pt idx="35">
                  <c:v>21377.875</c:v>
                </c:pt>
                <c:pt idx="36">
                  <c:v>21731.375</c:v>
                </c:pt>
                <c:pt idx="37">
                  <c:v>22039.750000000004</c:v>
                </c:pt>
                <c:pt idx="38">
                  <c:v>21766.99123802238</c:v>
                </c:pt>
                <c:pt idx="39">
                  <c:v>22675.409865017413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2-4ED6-8F28-7A78D4A4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45984"/>
        <c:axId val="505947296"/>
      </c:lineChart>
      <c:catAx>
        <c:axId val="50594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7296"/>
        <c:crosses val="autoZero"/>
        <c:auto val="1"/>
        <c:lblAlgn val="ctr"/>
        <c:lblOffset val="100"/>
        <c:noMultiLvlLbl val="0"/>
      </c:catAx>
      <c:valAx>
        <c:axId val="5059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6</xdr:row>
      <xdr:rowOff>109537</xdr:rowOff>
    </xdr:from>
    <xdr:to>
      <xdr:col>13</xdr:col>
      <xdr:colOff>47625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F471F-2C61-414A-9C00-3EF140277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138112</xdr:rowOff>
    </xdr:from>
    <xdr:to>
      <xdr:col>16</xdr:col>
      <xdr:colOff>342900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76698-42FD-42B8-BF30-2CE599C9A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L4" sqref="L4"/>
    </sheetView>
  </sheetViews>
  <sheetFormatPr defaultRowHeight="15" x14ac:dyDescent="0.25"/>
  <cols>
    <col min="1" max="1" width="7.85546875" bestFit="1" customWidth="1"/>
    <col min="2" max="2" width="13.42578125" bestFit="1" customWidth="1"/>
    <col min="3" max="3" width="13.42578125" style="2" customWidth="1"/>
    <col min="4" max="4" width="24.28515625" bestFit="1" customWidth="1"/>
    <col min="6" max="6" width="22.28515625" bestFit="1" customWidth="1"/>
    <col min="7" max="7" width="16.7109375" bestFit="1" customWidth="1"/>
    <col min="9" max="9" width="24.5703125" bestFit="1" customWidth="1"/>
  </cols>
  <sheetData>
    <row r="1" spans="1:9" s="8" customFormat="1" ht="15.75" x14ac:dyDescent="0.25">
      <c r="A1" s="5" t="s">
        <v>0</v>
      </c>
      <c r="B1" s="6" t="s">
        <v>1</v>
      </c>
      <c r="C1" s="6" t="s">
        <v>46</v>
      </c>
      <c r="D1" s="6" t="s">
        <v>2</v>
      </c>
      <c r="E1" s="7" t="s">
        <v>43</v>
      </c>
      <c r="F1" s="7" t="s">
        <v>44</v>
      </c>
      <c r="G1" s="7" t="s">
        <v>45</v>
      </c>
      <c r="H1" s="7"/>
      <c r="I1" s="7" t="s">
        <v>51</v>
      </c>
    </row>
    <row r="2" spans="1:9" x14ac:dyDescent="0.25">
      <c r="A2" s="4">
        <v>1</v>
      </c>
      <c r="B2" s="3" t="s">
        <v>3</v>
      </c>
      <c r="C2" s="3" t="s">
        <v>47</v>
      </c>
      <c r="D2" s="4">
        <v>10222</v>
      </c>
    </row>
    <row r="3" spans="1:9" x14ac:dyDescent="0.25">
      <c r="A3" s="4">
        <v>2</v>
      </c>
      <c r="B3" s="3" t="s">
        <v>4</v>
      </c>
      <c r="C3" s="3" t="s">
        <v>48</v>
      </c>
      <c r="D3" s="4">
        <v>13549</v>
      </c>
      <c r="H3" t="s">
        <v>47</v>
      </c>
      <c r="I3">
        <f>AVERAGE(G10,G6,G14,G18,G22,G26,G30,G34,G38)</f>
        <v>0.79649257450953181</v>
      </c>
    </row>
    <row r="4" spans="1:9" x14ac:dyDescent="0.25">
      <c r="A4" s="4">
        <v>3</v>
      </c>
      <c r="B4" s="3" t="s">
        <v>5</v>
      </c>
      <c r="C4" s="3" t="s">
        <v>49</v>
      </c>
      <c r="D4" s="4">
        <v>16632</v>
      </c>
      <c r="F4">
        <f>AVERAGE(E5:E6)</f>
        <v>13194.625</v>
      </c>
      <c r="G4">
        <f>D4/F4</f>
        <v>1.2605132771867333</v>
      </c>
      <c r="H4" t="s">
        <v>48</v>
      </c>
      <c r="I4" s="2">
        <f>AVERAGE(G11,G7,G15,G19,G23,G27,G31,G35,G39)</f>
        <v>1.0476032480052955</v>
      </c>
    </row>
    <row r="5" spans="1:9" x14ac:dyDescent="0.25">
      <c r="A5" s="4">
        <v>4</v>
      </c>
      <c r="B5" s="3" t="s">
        <v>6</v>
      </c>
      <c r="C5" s="3" t="s">
        <v>50</v>
      </c>
      <c r="D5" s="4">
        <v>11983</v>
      </c>
      <c r="E5">
        <f>AVERAGE(D2:D5)</f>
        <v>13096.5</v>
      </c>
      <c r="F5" s="2">
        <f t="shared" ref="F5:F39" si="0">AVERAGE(E6:E7)</f>
        <v>13458</v>
      </c>
      <c r="G5" s="2">
        <f t="shared" ref="G5:G39" si="1">D5/F5</f>
        <v>0.89039976222321293</v>
      </c>
      <c r="H5" t="s">
        <v>49</v>
      </c>
      <c r="I5" s="2">
        <f>AVERAGE(G12,G4,G8,G16,G20,G24,G28,G32,G36)</f>
        <v>1.269077554078611</v>
      </c>
    </row>
    <row r="6" spans="1:9" x14ac:dyDescent="0.25">
      <c r="A6" s="4">
        <v>5</v>
      </c>
      <c r="B6" s="3" t="s">
        <v>7</v>
      </c>
      <c r="C6" s="3" t="s">
        <v>47</v>
      </c>
      <c r="D6" s="4">
        <v>11007</v>
      </c>
      <c r="E6" s="2">
        <f t="shared" ref="E6:E41" si="2">AVERAGE(D3:D6)</f>
        <v>13292.75</v>
      </c>
      <c r="F6" s="2">
        <f t="shared" si="0"/>
        <v>13807.75</v>
      </c>
      <c r="G6" s="2">
        <f t="shared" si="1"/>
        <v>0.79716101464757116</v>
      </c>
      <c r="H6" s="2" t="s">
        <v>50</v>
      </c>
      <c r="I6" s="2">
        <f>AVERAGE(G13,G5,G9,G17,G21,G25,G29,G33,G37)</f>
        <v>0.88761350378283643</v>
      </c>
    </row>
    <row r="7" spans="1:9" x14ac:dyDescent="0.25">
      <c r="A7" s="4">
        <v>6</v>
      </c>
      <c r="B7" s="3" t="s">
        <v>8</v>
      </c>
      <c r="C7" s="3" t="s">
        <v>48</v>
      </c>
      <c r="D7" s="4">
        <v>14871</v>
      </c>
      <c r="E7" s="2">
        <f t="shared" si="2"/>
        <v>13623.25</v>
      </c>
      <c r="F7" s="2">
        <f t="shared" si="0"/>
        <v>14116.5</v>
      </c>
      <c r="G7" s="2">
        <f t="shared" si="1"/>
        <v>1.0534480926575285</v>
      </c>
    </row>
    <row r="8" spans="1:9" x14ac:dyDescent="0.25">
      <c r="A8" s="4">
        <v>7</v>
      </c>
      <c r="B8" s="3" t="s">
        <v>9</v>
      </c>
      <c r="C8" s="3" t="s">
        <v>49</v>
      </c>
      <c r="D8" s="4">
        <v>18108</v>
      </c>
      <c r="E8" s="2">
        <f t="shared" si="2"/>
        <v>13992.25</v>
      </c>
      <c r="F8" s="2">
        <f t="shared" si="0"/>
        <v>14339.375</v>
      </c>
      <c r="G8" s="2">
        <f t="shared" si="1"/>
        <v>1.2628165453515234</v>
      </c>
    </row>
    <row r="9" spans="1:9" x14ac:dyDescent="0.25">
      <c r="A9" s="4">
        <v>8</v>
      </c>
      <c r="B9" s="3" t="s">
        <v>10</v>
      </c>
      <c r="C9" s="3" t="s">
        <v>50</v>
      </c>
      <c r="D9" s="4">
        <v>12977</v>
      </c>
      <c r="E9" s="2">
        <f t="shared" si="2"/>
        <v>14240.75</v>
      </c>
      <c r="F9" s="2">
        <f t="shared" si="0"/>
        <v>14626.375</v>
      </c>
      <c r="G9" s="2">
        <f t="shared" si="1"/>
        <v>0.88723282426438543</v>
      </c>
    </row>
    <row r="10" spans="1:9" x14ac:dyDescent="0.25">
      <c r="A10" s="4">
        <v>9</v>
      </c>
      <c r="B10" s="3" t="s">
        <v>11</v>
      </c>
      <c r="C10" s="3" t="s">
        <v>47</v>
      </c>
      <c r="D10" s="4">
        <v>11796</v>
      </c>
      <c r="E10" s="2">
        <f t="shared" si="2"/>
        <v>14438</v>
      </c>
      <c r="F10" s="2">
        <f t="shared" si="0"/>
        <v>15047</v>
      </c>
      <c r="G10" s="2">
        <f t="shared" si="1"/>
        <v>0.7839436432511464</v>
      </c>
    </row>
    <row r="11" spans="1:9" x14ac:dyDescent="0.25">
      <c r="A11" s="4">
        <v>10</v>
      </c>
      <c r="B11" s="3" t="s">
        <v>12</v>
      </c>
      <c r="C11" s="3" t="s">
        <v>48</v>
      </c>
      <c r="D11" s="4">
        <v>16378</v>
      </c>
      <c r="E11" s="2">
        <f t="shared" si="2"/>
        <v>14814.75</v>
      </c>
      <c r="F11" s="2">
        <f t="shared" si="0"/>
        <v>15426.375</v>
      </c>
      <c r="G11" s="2">
        <f t="shared" si="1"/>
        <v>1.0616881801460161</v>
      </c>
    </row>
    <row r="12" spans="1:9" x14ac:dyDescent="0.25">
      <c r="A12" s="4">
        <v>11</v>
      </c>
      <c r="B12" s="3" t="s">
        <v>13</v>
      </c>
      <c r="C12" s="3" t="s">
        <v>49</v>
      </c>
      <c r="D12" s="4">
        <v>19966</v>
      </c>
      <c r="E12" s="2">
        <f t="shared" si="2"/>
        <v>15279.25</v>
      </c>
      <c r="F12" s="2">
        <f t="shared" si="0"/>
        <v>15727.875</v>
      </c>
      <c r="G12" s="2">
        <f t="shared" si="1"/>
        <v>1.2694658369296552</v>
      </c>
    </row>
    <row r="13" spans="1:9" x14ac:dyDescent="0.25">
      <c r="A13" s="4">
        <v>12</v>
      </c>
      <c r="B13" s="3" t="s">
        <v>14</v>
      </c>
      <c r="C13" s="3" t="s">
        <v>50</v>
      </c>
      <c r="D13" s="4">
        <v>14154</v>
      </c>
      <c r="E13" s="2">
        <f t="shared" si="2"/>
        <v>15573.5</v>
      </c>
      <c r="F13" s="2">
        <f t="shared" si="0"/>
        <v>15995.125</v>
      </c>
      <c r="G13" s="2">
        <f t="shared" si="1"/>
        <v>0.8848946163284126</v>
      </c>
    </row>
    <row r="14" spans="1:9" x14ac:dyDescent="0.25">
      <c r="A14" s="4">
        <v>13</v>
      </c>
      <c r="B14" s="3" t="s">
        <v>15</v>
      </c>
      <c r="C14" s="3" t="s">
        <v>47</v>
      </c>
      <c r="D14" s="4">
        <v>13031</v>
      </c>
      <c r="E14" s="2">
        <f t="shared" si="2"/>
        <v>15882.25</v>
      </c>
      <c r="F14" s="2">
        <f t="shared" si="0"/>
        <v>16252</v>
      </c>
      <c r="G14" s="2">
        <f t="shared" si="1"/>
        <v>0.80180900812207734</v>
      </c>
    </row>
    <row r="15" spans="1:9" x14ac:dyDescent="0.25">
      <c r="A15" s="4">
        <v>14</v>
      </c>
      <c r="B15" s="3" t="s">
        <v>16</v>
      </c>
      <c r="C15" s="3" t="s">
        <v>48</v>
      </c>
      <c r="D15" s="4">
        <v>17281</v>
      </c>
      <c r="E15" s="2">
        <f t="shared" si="2"/>
        <v>16108</v>
      </c>
      <c r="F15" s="2">
        <f t="shared" si="0"/>
        <v>16488.875</v>
      </c>
      <c r="G15" s="2">
        <f t="shared" si="1"/>
        <v>1.0480399663409421</v>
      </c>
    </row>
    <row r="16" spans="1:9" x14ac:dyDescent="0.25">
      <c r="A16" s="4">
        <v>15</v>
      </c>
      <c r="B16" s="3" t="s">
        <v>17</v>
      </c>
      <c r="C16" s="3" t="s">
        <v>49</v>
      </c>
      <c r="D16" s="4">
        <v>21118</v>
      </c>
      <c r="E16" s="2">
        <f t="shared" si="2"/>
        <v>16396</v>
      </c>
      <c r="F16" s="2">
        <f t="shared" si="0"/>
        <v>16643.5</v>
      </c>
      <c r="G16" s="2">
        <f t="shared" si="1"/>
        <v>1.2688436927328988</v>
      </c>
    </row>
    <row r="17" spans="1:7" x14ac:dyDescent="0.25">
      <c r="A17" s="4">
        <v>16</v>
      </c>
      <c r="B17" s="3" t="s">
        <v>18</v>
      </c>
      <c r="C17" s="3" t="s">
        <v>50</v>
      </c>
      <c r="D17" s="4">
        <v>14897</v>
      </c>
      <c r="E17" s="2">
        <f t="shared" si="2"/>
        <v>16581.75</v>
      </c>
      <c r="F17" s="2">
        <f t="shared" si="0"/>
        <v>16904.625</v>
      </c>
      <c r="G17" s="2">
        <f t="shared" si="1"/>
        <v>0.88123812270310642</v>
      </c>
    </row>
    <row r="18" spans="1:7" x14ac:dyDescent="0.25">
      <c r="A18" s="4">
        <v>17</v>
      </c>
      <c r="B18" s="3" t="s">
        <v>19</v>
      </c>
      <c r="C18" s="3" t="s">
        <v>47</v>
      </c>
      <c r="D18" s="4">
        <v>13525</v>
      </c>
      <c r="E18" s="2">
        <f t="shared" si="2"/>
        <v>16705.25</v>
      </c>
      <c r="F18" s="2">
        <f t="shared" si="0"/>
        <v>17305</v>
      </c>
      <c r="G18" s="2">
        <f t="shared" si="1"/>
        <v>0.78156602138110376</v>
      </c>
    </row>
    <row r="19" spans="1:7" x14ac:dyDescent="0.25">
      <c r="A19" s="4">
        <v>18</v>
      </c>
      <c r="B19" s="3" t="s">
        <v>20</v>
      </c>
      <c r="C19" s="3" t="s">
        <v>48</v>
      </c>
      <c r="D19" s="4">
        <v>18876</v>
      </c>
      <c r="E19" s="2">
        <f t="shared" si="2"/>
        <v>17104</v>
      </c>
      <c r="F19" s="2">
        <f t="shared" si="0"/>
        <v>17637.875</v>
      </c>
      <c r="G19" s="2">
        <f t="shared" si="1"/>
        <v>1.0701969483285261</v>
      </c>
    </row>
    <row r="20" spans="1:7" x14ac:dyDescent="0.25">
      <c r="A20" s="4">
        <v>19</v>
      </c>
      <c r="B20" s="3" t="s">
        <v>21</v>
      </c>
      <c r="C20" s="3" t="s">
        <v>49</v>
      </c>
      <c r="D20" s="4">
        <v>22726</v>
      </c>
      <c r="E20" s="2">
        <f t="shared" si="2"/>
        <v>17506</v>
      </c>
      <c r="F20" s="2">
        <f t="shared" si="0"/>
        <v>17834.625</v>
      </c>
      <c r="G20" s="2">
        <f t="shared" si="1"/>
        <v>1.27426284544811</v>
      </c>
    </row>
    <row r="21" spans="1:7" x14ac:dyDescent="0.25">
      <c r="A21" s="4">
        <v>20</v>
      </c>
      <c r="B21" s="3" t="s">
        <v>22</v>
      </c>
      <c r="C21" s="3" t="s">
        <v>50</v>
      </c>
      <c r="D21" s="4">
        <v>15952</v>
      </c>
      <c r="E21" s="2">
        <f t="shared" si="2"/>
        <v>17769.75</v>
      </c>
      <c r="F21" s="2">
        <f t="shared" si="0"/>
        <v>17773.75</v>
      </c>
      <c r="G21" s="2">
        <f t="shared" si="1"/>
        <v>0.89750334060060477</v>
      </c>
    </row>
    <row r="22" spans="1:7" x14ac:dyDescent="0.25">
      <c r="A22" s="4">
        <v>21</v>
      </c>
      <c r="B22" s="3" t="s">
        <v>23</v>
      </c>
      <c r="C22" s="3" t="s">
        <v>47</v>
      </c>
      <c r="D22" s="4">
        <v>14044</v>
      </c>
      <c r="E22" s="2">
        <f t="shared" si="2"/>
        <v>17899.5</v>
      </c>
      <c r="F22" s="2">
        <f t="shared" si="0"/>
        <v>17658.75</v>
      </c>
      <c r="G22" s="2">
        <f t="shared" si="1"/>
        <v>0.79529978056204431</v>
      </c>
    </row>
    <row r="23" spans="1:7" x14ac:dyDescent="0.25">
      <c r="A23" s="4">
        <v>22</v>
      </c>
      <c r="B23" s="3" t="s">
        <v>24</v>
      </c>
      <c r="C23" s="3" t="s">
        <v>48</v>
      </c>
      <c r="D23" s="4">
        <v>17870</v>
      </c>
      <c r="E23" s="2">
        <f t="shared" si="2"/>
        <v>17648</v>
      </c>
      <c r="F23" s="2">
        <f t="shared" si="0"/>
        <v>17509.125</v>
      </c>
      <c r="G23" s="2">
        <f t="shared" si="1"/>
        <v>1.0206106815731797</v>
      </c>
    </row>
    <row r="24" spans="1:7" x14ac:dyDescent="0.25">
      <c r="A24" s="4">
        <v>23</v>
      </c>
      <c r="B24" s="3" t="s">
        <v>25</v>
      </c>
      <c r="C24" s="3" t="s">
        <v>49</v>
      </c>
      <c r="D24" s="4">
        <v>22812</v>
      </c>
      <c r="E24" s="2">
        <f t="shared" si="2"/>
        <v>17669.5</v>
      </c>
      <c r="F24" s="2">
        <f t="shared" si="0"/>
        <v>17371.125</v>
      </c>
      <c r="G24" s="2">
        <f t="shared" si="1"/>
        <v>1.3132137383157394</v>
      </c>
    </row>
    <row r="25" spans="1:7" x14ac:dyDescent="0.25">
      <c r="A25" s="4">
        <v>24</v>
      </c>
      <c r="B25" s="3" t="s">
        <v>26</v>
      </c>
      <c r="C25" s="3" t="s">
        <v>50</v>
      </c>
      <c r="D25" s="4">
        <v>14669</v>
      </c>
      <c r="E25" s="2">
        <f t="shared" si="2"/>
        <v>17348.75</v>
      </c>
      <c r="F25" s="2">
        <f t="shared" si="0"/>
        <v>17503.625</v>
      </c>
      <c r="G25" s="2">
        <f t="shared" si="1"/>
        <v>0.83805497432674658</v>
      </c>
    </row>
    <row r="26" spans="1:7" x14ac:dyDescent="0.25">
      <c r="A26" s="4">
        <v>25</v>
      </c>
      <c r="B26" s="3" t="s">
        <v>27</v>
      </c>
      <c r="C26" s="3" t="s">
        <v>47</v>
      </c>
      <c r="D26" s="4">
        <v>14223</v>
      </c>
      <c r="E26" s="2">
        <f t="shared" si="2"/>
        <v>17393.5</v>
      </c>
      <c r="F26" s="2">
        <f t="shared" si="0"/>
        <v>17665.125</v>
      </c>
      <c r="G26" s="2">
        <f t="shared" si="1"/>
        <v>0.80514573205680684</v>
      </c>
    </row>
    <row r="27" spans="1:7" x14ac:dyDescent="0.25">
      <c r="A27" s="4">
        <v>26</v>
      </c>
      <c r="B27" s="3" t="s">
        <v>28</v>
      </c>
      <c r="C27" s="3" t="s">
        <v>48</v>
      </c>
      <c r="D27" s="4">
        <v>18751</v>
      </c>
      <c r="E27" s="2">
        <f t="shared" si="2"/>
        <v>17613.75</v>
      </c>
      <c r="F27" s="2">
        <f t="shared" si="0"/>
        <v>17972.375</v>
      </c>
      <c r="G27" s="2">
        <f t="shared" si="1"/>
        <v>1.0433234338811648</v>
      </c>
    </row>
    <row r="28" spans="1:7" x14ac:dyDescent="0.25">
      <c r="A28" s="4">
        <v>27</v>
      </c>
      <c r="B28" s="3" t="s">
        <v>29</v>
      </c>
      <c r="C28" s="3" t="s">
        <v>49</v>
      </c>
      <c r="D28" s="4">
        <v>23223</v>
      </c>
      <c r="E28" s="2">
        <f t="shared" si="2"/>
        <v>17716.5</v>
      </c>
      <c r="F28" s="2">
        <f t="shared" si="0"/>
        <v>18287</v>
      </c>
      <c r="G28" s="2">
        <f t="shared" si="1"/>
        <v>1.2699185213539672</v>
      </c>
    </row>
    <row r="29" spans="1:7" x14ac:dyDescent="0.25">
      <c r="A29" s="4">
        <v>28</v>
      </c>
      <c r="B29" s="3" t="s">
        <v>30</v>
      </c>
      <c r="C29" s="3" t="s">
        <v>50</v>
      </c>
      <c r="D29" s="4">
        <v>16716</v>
      </c>
      <c r="E29" s="2">
        <f t="shared" si="2"/>
        <v>18228.25</v>
      </c>
      <c r="F29" s="2">
        <f t="shared" si="0"/>
        <v>18471.125</v>
      </c>
      <c r="G29" s="2">
        <f t="shared" si="1"/>
        <v>0.90498007024477389</v>
      </c>
    </row>
    <row r="30" spans="1:7" x14ac:dyDescent="0.25">
      <c r="A30" s="4">
        <v>29</v>
      </c>
      <c r="B30" s="3" t="s">
        <v>31</v>
      </c>
      <c r="C30" s="3" t="s">
        <v>47</v>
      </c>
      <c r="D30" s="4">
        <v>14693</v>
      </c>
      <c r="E30" s="2">
        <f t="shared" si="2"/>
        <v>18345.75</v>
      </c>
      <c r="F30" s="2">
        <f t="shared" si="0"/>
        <v>18738.875</v>
      </c>
      <c r="G30" s="2">
        <f t="shared" si="1"/>
        <v>0.78409189452408434</v>
      </c>
    </row>
    <row r="31" spans="1:7" x14ac:dyDescent="0.25">
      <c r="A31" s="4">
        <v>30</v>
      </c>
      <c r="B31" s="3" t="s">
        <v>32</v>
      </c>
      <c r="C31" s="3" t="s">
        <v>48</v>
      </c>
      <c r="D31" s="4">
        <v>19754</v>
      </c>
      <c r="E31" s="2">
        <f t="shared" si="2"/>
        <v>18596.5</v>
      </c>
      <c r="F31" s="2">
        <f t="shared" si="0"/>
        <v>19034.625</v>
      </c>
      <c r="G31" s="2">
        <f t="shared" si="1"/>
        <v>1.0377929693913066</v>
      </c>
    </row>
    <row r="32" spans="1:7" x14ac:dyDescent="0.25">
      <c r="A32" s="4">
        <v>31</v>
      </c>
      <c r="B32" s="3" t="s">
        <v>33</v>
      </c>
      <c r="C32" s="3" t="s">
        <v>49</v>
      </c>
      <c r="D32" s="4">
        <v>24362</v>
      </c>
      <c r="E32" s="2">
        <f t="shared" si="2"/>
        <v>18881.25</v>
      </c>
      <c r="F32" s="2">
        <f t="shared" si="0"/>
        <v>19361.75</v>
      </c>
      <c r="G32" s="2">
        <f t="shared" si="1"/>
        <v>1.2582540317894819</v>
      </c>
    </row>
    <row r="33" spans="1:7" x14ac:dyDescent="0.25">
      <c r="A33" s="4">
        <v>32</v>
      </c>
      <c r="B33" s="3" t="s">
        <v>34</v>
      </c>
      <c r="C33" s="3" t="s">
        <v>50</v>
      </c>
      <c r="D33" s="4">
        <v>17943</v>
      </c>
      <c r="E33" s="2">
        <f t="shared" si="2"/>
        <v>19188</v>
      </c>
      <c r="F33" s="2">
        <f t="shared" si="0"/>
        <v>19773</v>
      </c>
      <c r="G33" s="2">
        <f t="shared" si="1"/>
        <v>0.90744955241996661</v>
      </c>
    </row>
    <row r="34" spans="1:7" x14ac:dyDescent="0.25">
      <c r="A34" s="4">
        <v>33</v>
      </c>
      <c r="B34" s="3" t="s">
        <v>35</v>
      </c>
      <c r="C34" s="3" t="s">
        <v>47</v>
      </c>
      <c r="D34" s="4">
        <v>16083</v>
      </c>
      <c r="E34" s="2">
        <f t="shared" si="2"/>
        <v>19535.5</v>
      </c>
      <c r="F34" s="2">
        <f t="shared" si="0"/>
        <v>20229.375</v>
      </c>
      <c r="G34" s="2">
        <f t="shared" si="1"/>
        <v>0.79503197701362494</v>
      </c>
    </row>
    <row r="35" spans="1:7" x14ac:dyDescent="0.25">
      <c r="A35" s="4">
        <v>34</v>
      </c>
      <c r="B35" s="3" t="s">
        <v>36</v>
      </c>
      <c r="C35" s="3" t="s">
        <v>48</v>
      </c>
      <c r="D35" s="4">
        <v>21654</v>
      </c>
      <c r="E35" s="2">
        <f t="shared" si="2"/>
        <v>20010.5</v>
      </c>
      <c r="F35" s="2">
        <f t="shared" si="0"/>
        <v>20601.75</v>
      </c>
      <c r="G35" s="2">
        <f t="shared" si="1"/>
        <v>1.0510757581273436</v>
      </c>
    </row>
    <row r="36" spans="1:7" x14ac:dyDescent="0.25">
      <c r="A36" s="4">
        <v>35</v>
      </c>
      <c r="B36" s="3" t="s">
        <v>37</v>
      </c>
      <c r="C36" s="3" t="s">
        <v>49</v>
      </c>
      <c r="D36" s="4">
        <v>26113</v>
      </c>
      <c r="E36" s="2">
        <f t="shared" si="2"/>
        <v>20448.25</v>
      </c>
      <c r="F36" s="2">
        <f t="shared" si="0"/>
        <v>20984.25</v>
      </c>
      <c r="G36" s="2">
        <f t="shared" si="1"/>
        <v>1.24440949759939</v>
      </c>
    </row>
    <row r="37" spans="1:7" x14ac:dyDescent="0.25">
      <c r="A37" s="4">
        <v>36</v>
      </c>
      <c r="B37" s="3" t="s">
        <v>38</v>
      </c>
      <c r="C37" s="3" t="s">
        <v>50</v>
      </c>
      <c r="D37" s="4">
        <v>19171</v>
      </c>
      <c r="E37" s="2">
        <f t="shared" si="2"/>
        <v>20755.25</v>
      </c>
      <c r="F37" s="2">
        <f t="shared" si="0"/>
        <v>21377.875</v>
      </c>
      <c r="G37" s="2">
        <f t="shared" si="1"/>
        <v>0.89676827093431877</v>
      </c>
    </row>
    <row r="38" spans="1:7" x14ac:dyDescent="0.25">
      <c r="A38" s="4">
        <v>37</v>
      </c>
      <c r="B38" s="3" t="s">
        <v>39</v>
      </c>
      <c r="C38" s="3" t="s">
        <v>47</v>
      </c>
      <c r="D38" s="4">
        <v>17915</v>
      </c>
      <c r="E38" s="2">
        <f t="shared" si="2"/>
        <v>21213.25</v>
      </c>
      <c r="F38" s="2">
        <f t="shared" si="0"/>
        <v>21731.375</v>
      </c>
      <c r="G38" s="2">
        <f t="shared" si="1"/>
        <v>0.82438409902732801</v>
      </c>
    </row>
    <row r="39" spans="1:7" x14ac:dyDescent="0.25">
      <c r="A39" s="4">
        <v>38</v>
      </c>
      <c r="B39" s="3" t="s">
        <v>40</v>
      </c>
      <c r="C39" s="3" t="s">
        <v>48</v>
      </c>
      <c r="D39" s="4">
        <v>22971</v>
      </c>
      <c r="E39" s="2">
        <f t="shared" si="2"/>
        <v>21542.5</v>
      </c>
      <c r="F39" s="2">
        <f t="shared" si="0"/>
        <v>22039.75</v>
      </c>
      <c r="G39" s="2">
        <f t="shared" si="1"/>
        <v>1.0422532016016515</v>
      </c>
    </row>
    <row r="40" spans="1:7" x14ac:dyDescent="0.25">
      <c r="A40" s="4">
        <v>39</v>
      </c>
      <c r="B40" s="3" t="s">
        <v>41</v>
      </c>
      <c r="C40" s="3" t="s">
        <v>49</v>
      </c>
      <c r="D40" s="4">
        <v>27624</v>
      </c>
      <c r="E40" s="2">
        <f t="shared" si="2"/>
        <v>21920.25</v>
      </c>
      <c r="F40" s="2"/>
      <c r="G40" s="2"/>
    </row>
    <row r="41" spans="1:7" x14ac:dyDescent="0.25">
      <c r="A41" s="4">
        <v>40</v>
      </c>
      <c r="B41" s="3" t="s">
        <v>42</v>
      </c>
      <c r="C41" s="3" t="s">
        <v>50</v>
      </c>
      <c r="D41" s="4">
        <v>20127</v>
      </c>
      <c r="E41" s="2">
        <f t="shared" si="2"/>
        <v>22159.25</v>
      </c>
      <c r="F41" s="2"/>
      <c r="G41" s="2"/>
    </row>
  </sheetData>
  <phoneticPr fontId="4" type="noConversion"/>
  <pageMargins left="0.7" right="0.7" top="0.75" bottom="0.75" header="0.3" footer="0.3"/>
  <ignoredErrors>
    <ignoredError sqref="E5:E4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5614-78E3-44FA-987C-E7C487AC51F8}">
  <dimension ref="A1:I43"/>
  <sheetViews>
    <sheetView workbookViewId="0">
      <selection activeCell="L18" sqref="L18"/>
    </sheetView>
  </sheetViews>
  <sheetFormatPr defaultRowHeight="15" x14ac:dyDescent="0.25"/>
  <cols>
    <col min="1" max="1" width="7.85546875" bestFit="1" customWidth="1"/>
    <col min="2" max="2" width="13.42578125" bestFit="1" customWidth="1"/>
    <col min="3" max="3" width="24.28515625" bestFit="1" customWidth="1"/>
    <col min="4" max="4" width="7.85546875" bestFit="1" customWidth="1"/>
    <col min="5" max="5" width="16.7109375" bestFit="1" customWidth="1"/>
    <col min="6" max="6" width="19.7109375" bestFit="1" customWidth="1"/>
    <col min="7" max="7" width="16.42578125" bestFit="1" customWidth="1"/>
    <col min="8" max="8" width="20.5703125" bestFit="1" customWidth="1"/>
    <col min="9" max="9" width="9.85546875" customWidth="1"/>
  </cols>
  <sheetData>
    <row r="1" spans="1:9" ht="15.75" x14ac:dyDescent="0.25">
      <c r="A1" s="5" t="s">
        <v>0</v>
      </c>
      <c r="B1" s="6" t="s">
        <v>1</v>
      </c>
      <c r="C1" s="6" t="s">
        <v>2</v>
      </c>
      <c r="D1" s="6" t="s">
        <v>46</v>
      </c>
      <c r="E1" s="6" t="s">
        <v>45</v>
      </c>
      <c r="F1" s="6" t="s">
        <v>52</v>
      </c>
      <c r="G1" s="1" t="s">
        <v>59</v>
      </c>
      <c r="H1" s="1" t="s">
        <v>54</v>
      </c>
      <c r="I1" s="6" t="s">
        <v>53</v>
      </c>
    </row>
    <row r="2" spans="1:9" x14ac:dyDescent="0.25">
      <c r="A2" s="4">
        <v>1</v>
      </c>
      <c r="B2" s="3" t="s">
        <v>3</v>
      </c>
      <c r="C2" s="4">
        <v>10222</v>
      </c>
      <c r="D2" s="3" t="s">
        <v>47</v>
      </c>
      <c r="E2" s="9">
        <v>0.79649257450953181</v>
      </c>
      <c r="F2">
        <f>C2/E2</f>
        <v>12833.76685124096</v>
      </c>
      <c r="G2">
        <f>226.47*A2+12835</f>
        <v>13061.47</v>
      </c>
      <c r="H2">
        <f>G2*E2</f>
        <v>10403.363867179014</v>
      </c>
      <c r="I2">
        <f>ABS(C2-H2)/C2</f>
        <v>1.7742503148015461E-2</v>
      </c>
    </row>
    <row r="3" spans="1:9" x14ac:dyDescent="0.25">
      <c r="A3" s="4">
        <v>2</v>
      </c>
      <c r="B3" s="3" t="s">
        <v>4</v>
      </c>
      <c r="C3" s="4">
        <v>13549</v>
      </c>
      <c r="D3" s="3" t="s">
        <v>48</v>
      </c>
      <c r="E3" s="9">
        <v>1.0476032480052955</v>
      </c>
      <c r="F3" s="10">
        <f t="shared" ref="F3:F41" si="0">C3/E3</f>
        <v>12933.331417020876</v>
      </c>
      <c r="G3" s="10">
        <f t="shared" ref="G3:G41" si="1">226.47*A3+12835</f>
        <v>13287.94</v>
      </c>
      <c r="H3" s="10">
        <f t="shared" ref="H3:H41" si="2">G3*E3</f>
        <v>13920.489103299486</v>
      </c>
      <c r="I3" s="10">
        <f t="shared" ref="I3:I41" si="3">ABS(C3-H3)/C3</f>
        <v>2.7418193468114662E-2</v>
      </c>
    </row>
    <row r="4" spans="1:9" x14ac:dyDescent="0.25">
      <c r="A4" s="4">
        <v>3</v>
      </c>
      <c r="B4" s="3" t="s">
        <v>5</v>
      </c>
      <c r="C4" s="4">
        <v>16632</v>
      </c>
      <c r="D4" s="3" t="s">
        <v>49</v>
      </c>
      <c r="E4" s="2">
        <v>1.2605132771867333</v>
      </c>
      <c r="F4" s="10">
        <f t="shared" si="0"/>
        <v>13194.624999999998</v>
      </c>
      <c r="G4" s="10">
        <f t="shared" si="1"/>
        <v>13514.41</v>
      </c>
      <c r="H4" s="10">
        <f t="shared" si="2"/>
        <v>17035.093238345162</v>
      </c>
      <c r="I4" s="10">
        <f t="shared" si="3"/>
        <v>2.4236005191508043E-2</v>
      </c>
    </row>
    <row r="5" spans="1:9" x14ac:dyDescent="0.25">
      <c r="A5" s="4">
        <v>4</v>
      </c>
      <c r="B5" s="3" t="s">
        <v>6</v>
      </c>
      <c r="C5" s="4">
        <v>11983</v>
      </c>
      <c r="D5" s="3" t="s">
        <v>50</v>
      </c>
      <c r="E5" s="2">
        <v>0.89039976222321293</v>
      </c>
      <c r="F5" s="10">
        <f t="shared" si="0"/>
        <v>13458</v>
      </c>
      <c r="G5" s="10">
        <f t="shared" si="1"/>
        <v>13740.88</v>
      </c>
      <c r="H5" s="10">
        <f t="shared" si="2"/>
        <v>12234.876284737702</v>
      </c>
      <c r="I5" s="10">
        <f t="shared" si="3"/>
        <v>2.1019467974438957E-2</v>
      </c>
    </row>
    <row r="6" spans="1:9" x14ac:dyDescent="0.25">
      <c r="A6" s="4">
        <v>5</v>
      </c>
      <c r="B6" s="3" t="s">
        <v>7</v>
      </c>
      <c r="C6" s="4">
        <v>11007</v>
      </c>
      <c r="D6" s="3" t="s">
        <v>47</v>
      </c>
      <c r="E6" s="2">
        <v>0.79716101464757116</v>
      </c>
      <c r="F6" s="10">
        <f t="shared" si="0"/>
        <v>13807.749999999998</v>
      </c>
      <c r="G6" s="10">
        <f t="shared" si="1"/>
        <v>13967.35</v>
      </c>
      <c r="H6" s="10">
        <f t="shared" si="2"/>
        <v>11134.226897937753</v>
      </c>
      <c r="I6" s="10">
        <f t="shared" si="3"/>
        <v>1.1558726077746268E-2</v>
      </c>
    </row>
    <row r="7" spans="1:9" x14ac:dyDescent="0.25">
      <c r="A7" s="4">
        <v>6</v>
      </c>
      <c r="B7" s="3" t="s">
        <v>8</v>
      </c>
      <c r="C7" s="4">
        <v>14871</v>
      </c>
      <c r="D7" s="3" t="s">
        <v>48</v>
      </c>
      <c r="E7" s="2">
        <v>1.0534480926575285</v>
      </c>
      <c r="F7" s="10">
        <f t="shared" si="0"/>
        <v>14116.5</v>
      </c>
      <c r="G7" s="10">
        <f t="shared" si="1"/>
        <v>14193.82</v>
      </c>
      <c r="H7" s="10">
        <f t="shared" si="2"/>
        <v>14952.452606524281</v>
      </c>
      <c r="I7" s="10">
        <f t="shared" si="3"/>
        <v>5.4772783622003083E-3</v>
      </c>
    </row>
    <row r="8" spans="1:9" x14ac:dyDescent="0.25">
      <c r="A8" s="4">
        <v>7</v>
      </c>
      <c r="B8" s="3" t="s">
        <v>9</v>
      </c>
      <c r="C8" s="4">
        <v>18108</v>
      </c>
      <c r="D8" s="3" t="s">
        <v>49</v>
      </c>
      <c r="E8" s="2">
        <v>1.2628165453515234</v>
      </c>
      <c r="F8" s="10">
        <f t="shared" si="0"/>
        <v>14339.374999999998</v>
      </c>
      <c r="G8" s="10">
        <f t="shared" si="1"/>
        <v>14420.29</v>
      </c>
      <c r="H8" s="10">
        <f t="shared" si="2"/>
        <v>18210.180800767121</v>
      </c>
      <c r="I8" s="10">
        <f t="shared" si="3"/>
        <v>5.6428540295516165E-3</v>
      </c>
    </row>
    <row r="9" spans="1:9" x14ac:dyDescent="0.25">
      <c r="A9" s="4">
        <v>8</v>
      </c>
      <c r="B9" s="3" t="s">
        <v>10</v>
      </c>
      <c r="C9" s="4">
        <v>12977</v>
      </c>
      <c r="D9" s="3" t="s">
        <v>50</v>
      </c>
      <c r="E9" s="2">
        <v>0.88723282426438543</v>
      </c>
      <c r="F9" s="10">
        <f t="shared" si="0"/>
        <v>14626.375</v>
      </c>
      <c r="G9" s="10">
        <f t="shared" si="1"/>
        <v>14646.76</v>
      </c>
      <c r="H9" s="10">
        <f t="shared" si="2"/>
        <v>12995.08624112263</v>
      </c>
      <c r="I9" s="10">
        <f t="shared" si="3"/>
        <v>1.3937151208006375E-3</v>
      </c>
    </row>
    <row r="10" spans="1:9" x14ac:dyDescent="0.25">
      <c r="A10" s="4">
        <v>9</v>
      </c>
      <c r="B10" s="3" t="s">
        <v>11</v>
      </c>
      <c r="C10" s="4">
        <v>11796</v>
      </c>
      <c r="D10" s="3" t="s">
        <v>47</v>
      </c>
      <c r="E10" s="2">
        <v>0.7839436432511464</v>
      </c>
      <c r="F10" s="10">
        <f t="shared" si="0"/>
        <v>15047</v>
      </c>
      <c r="G10" s="10">
        <f t="shared" si="1"/>
        <v>14873.23</v>
      </c>
      <c r="H10" s="10">
        <f t="shared" si="2"/>
        <v>11659.774113112248</v>
      </c>
      <c r="I10" s="10">
        <f t="shared" si="3"/>
        <v>1.1548481424868811E-2</v>
      </c>
    </row>
    <row r="11" spans="1:9" x14ac:dyDescent="0.25">
      <c r="A11" s="4">
        <v>10</v>
      </c>
      <c r="B11" s="3" t="s">
        <v>12</v>
      </c>
      <c r="C11" s="4">
        <v>16378</v>
      </c>
      <c r="D11" s="3" t="s">
        <v>48</v>
      </c>
      <c r="E11" s="2">
        <v>1.0616881801460161</v>
      </c>
      <c r="F11" s="10">
        <f t="shared" si="0"/>
        <v>15426.375000000002</v>
      </c>
      <c r="G11" s="10">
        <f t="shared" si="1"/>
        <v>15099.7</v>
      </c>
      <c r="H11" s="10">
        <f t="shared" si="2"/>
        <v>16031.1730137508</v>
      </c>
      <c r="I11" s="10">
        <f t="shared" si="3"/>
        <v>2.1176394324655009E-2</v>
      </c>
    </row>
    <row r="12" spans="1:9" x14ac:dyDescent="0.25">
      <c r="A12" s="4">
        <v>11</v>
      </c>
      <c r="B12" s="3" t="s">
        <v>13</v>
      </c>
      <c r="C12" s="4">
        <v>19966</v>
      </c>
      <c r="D12" s="3" t="s">
        <v>49</v>
      </c>
      <c r="E12" s="2">
        <v>1.2694658369296552</v>
      </c>
      <c r="F12" s="10">
        <f t="shared" si="0"/>
        <v>15727.875</v>
      </c>
      <c r="G12" s="10">
        <f t="shared" si="1"/>
        <v>15326.17</v>
      </c>
      <c r="H12" s="10">
        <f t="shared" si="2"/>
        <v>19456.049225976174</v>
      </c>
      <c r="I12" s="10">
        <f t="shared" si="3"/>
        <v>2.5540958330352897E-2</v>
      </c>
    </row>
    <row r="13" spans="1:9" x14ac:dyDescent="0.25">
      <c r="A13" s="4">
        <v>12</v>
      </c>
      <c r="B13" s="3" t="s">
        <v>14</v>
      </c>
      <c r="C13" s="4">
        <v>14154</v>
      </c>
      <c r="D13" s="3" t="s">
        <v>50</v>
      </c>
      <c r="E13" s="2">
        <v>0.8848946163284126</v>
      </c>
      <c r="F13" s="10">
        <f t="shared" si="0"/>
        <v>15995.125</v>
      </c>
      <c r="G13" s="10">
        <f t="shared" si="1"/>
        <v>15552.64</v>
      </c>
      <c r="H13" s="10">
        <f t="shared" si="2"/>
        <v>13762.447405693922</v>
      </c>
      <c r="I13" s="10">
        <f t="shared" si="3"/>
        <v>2.7663741296176231E-2</v>
      </c>
    </row>
    <row r="14" spans="1:9" x14ac:dyDescent="0.25">
      <c r="A14" s="4">
        <v>13</v>
      </c>
      <c r="B14" s="3" t="s">
        <v>15</v>
      </c>
      <c r="C14" s="4">
        <v>13031</v>
      </c>
      <c r="D14" s="3" t="s">
        <v>47</v>
      </c>
      <c r="E14" s="2">
        <v>0.80180900812207734</v>
      </c>
      <c r="F14" s="10">
        <f t="shared" si="0"/>
        <v>16251.999999999998</v>
      </c>
      <c r="G14" s="10">
        <f t="shared" si="1"/>
        <v>15779.11</v>
      </c>
      <c r="H14" s="10">
        <f t="shared" si="2"/>
        <v>12651.832538149152</v>
      </c>
      <c r="I14" s="10">
        <f t="shared" si="3"/>
        <v>2.9097341865616435E-2</v>
      </c>
    </row>
    <row r="15" spans="1:9" x14ac:dyDescent="0.25">
      <c r="A15" s="4">
        <v>14</v>
      </c>
      <c r="B15" s="3" t="s">
        <v>16</v>
      </c>
      <c r="C15" s="4">
        <v>17281</v>
      </c>
      <c r="D15" s="3" t="s">
        <v>48</v>
      </c>
      <c r="E15" s="2">
        <v>1.0480399663409421</v>
      </c>
      <c r="F15" s="10">
        <f t="shared" si="0"/>
        <v>16488.875</v>
      </c>
      <c r="G15" s="10">
        <f t="shared" si="1"/>
        <v>16005.58</v>
      </c>
      <c r="H15" s="10">
        <f t="shared" si="2"/>
        <v>16774.487524467255</v>
      </c>
      <c r="I15" s="10">
        <f t="shared" si="3"/>
        <v>2.931036835442076E-2</v>
      </c>
    </row>
    <row r="16" spans="1:9" x14ac:dyDescent="0.25">
      <c r="A16" s="4">
        <v>15</v>
      </c>
      <c r="B16" s="3" t="s">
        <v>17</v>
      </c>
      <c r="C16" s="4">
        <v>21118</v>
      </c>
      <c r="D16" s="3" t="s">
        <v>49</v>
      </c>
      <c r="E16" s="2">
        <v>1.2688436927328988</v>
      </c>
      <c r="F16" s="10">
        <f t="shared" si="0"/>
        <v>16643.5</v>
      </c>
      <c r="G16" s="10">
        <f t="shared" si="1"/>
        <v>16232.05</v>
      </c>
      <c r="H16" s="10">
        <f t="shared" si="2"/>
        <v>20595.934262625047</v>
      </c>
      <c r="I16" s="10">
        <f t="shared" si="3"/>
        <v>2.4721362694144936E-2</v>
      </c>
    </row>
    <row r="17" spans="1:9" x14ac:dyDescent="0.25">
      <c r="A17" s="4">
        <v>16</v>
      </c>
      <c r="B17" s="3" t="s">
        <v>18</v>
      </c>
      <c r="C17" s="4">
        <v>14897</v>
      </c>
      <c r="D17" s="3" t="s">
        <v>50</v>
      </c>
      <c r="E17" s="2">
        <v>0.88123812270310642</v>
      </c>
      <c r="F17" s="10">
        <f t="shared" si="0"/>
        <v>16904.625</v>
      </c>
      <c r="G17" s="10">
        <f t="shared" si="1"/>
        <v>16458.52</v>
      </c>
      <c r="H17" s="10">
        <f t="shared" si="2"/>
        <v>14503.875267271531</v>
      </c>
      <c r="I17" s="10">
        <f t="shared" si="3"/>
        <v>2.6389523577127549E-2</v>
      </c>
    </row>
    <row r="18" spans="1:9" x14ac:dyDescent="0.25">
      <c r="A18" s="4">
        <v>17</v>
      </c>
      <c r="B18" s="3" t="s">
        <v>19</v>
      </c>
      <c r="C18" s="4">
        <v>13525</v>
      </c>
      <c r="D18" s="3" t="s">
        <v>47</v>
      </c>
      <c r="E18" s="2">
        <v>0.78156602138110376</v>
      </c>
      <c r="F18" s="10">
        <f t="shared" si="0"/>
        <v>17305</v>
      </c>
      <c r="G18" s="10">
        <f t="shared" si="1"/>
        <v>16684.989999999998</v>
      </c>
      <c r="H18" s="10">
        <f t="shared" si="2"/>
        <v>13040.4212510835</v>
      </c>
      <c r="I18" s="10">
        <f t="shared" si="3"/>
        <v>3.582837330251383E-2</v>
      </c>
    </row>
    <row r="19" spans="1:9" x14ac:dyDescent="0.25">
      <c r="A19" s="4">
        <v>18</v>
      </c>
      <c r="B19" s="3" t="s">
        <v>20</v>
      </c>
      <c r="C19" s="4">
        <v>18876</v>
      </c>
      <c r="D19" s="3" t="s">
        <v>48</v>
      </c>
      <c r="E19" s="2">
        <v>1.0701969483285261</v>
      </c>
      <c r="F19" s="10">
        <f t="shared" si="0"/>
        <v>17637.875</v>
      </c>
      <c r="G19" s="10">
        <f t="shared" si="1"/>
        <v>16911.46</v>
      </c>
      <c r="H19" s="10">
        <f t="shared" si="2"/>
        <v>18098.592883779933</v>
      </c>
      <c r="I19" s="10">
        <f t="shared" si="3"/>
        <v>4.1184950001063099E-2</v>
      </c>
    </row>
    <row r="20" spans="1:9" x14ac:dyDescent="0.25">
      <c r="A20" s="4">
        <v>19</v>
      </c>
      <c r="B20" s="3" t="s">
        <v>21</v>
      </c>
      <c r="C20" s="4">
        <v>22726</v>
      </c>
      <c r="D20" s="3" t="s">
        <v>49</v>
      </c>
      <c r="E20" s="2">
        <v>1.27426284544811</v>
      </c>
      <c r="F20" s="10">
        <f t="shared" si="0"/>
        <v>17834.625</v>
      </c>
      <c r="G20" s="10">
        <f t="shared" si="1"/>
        <v>17137.93</v>
      </c>
      <c r="H20" s="10">
        <f t="shared" si="2"/>
        <v>21838.227446890527</v>
      </c>
      <c r="I20" s="10">
        <f t="shared" si="3"/>
        <v>3.9064179930892937E-2</v>
      </c>
    </row>
    <row r="21" spans="1:9" x14ac:dyDescent="0.25">
      <c r="A21" s="4">
        <v>20</v>
      </c>
      <c r="B21" s="3" t="s">
        <v>22</v>
      </c>
      <c r="C21" s="4">
        <v>15952</v>
      </c>
      <c r="D21" s="3" t="s">
        <v>50</v>
      </c>
      <c r="E21" s="2">
        <v>0.89750334060060477</v>
      </c>
      <c r="F21" s="10">
        <f t="shared" si="0"/>
        <v>17773.75</v>
      </c>
      <c r="G21" s="10">
        <f t="shared" si="1"/>
        <v>17364.400000000001</v>
      </c>
      <c r="H21" s="10">
        <f t="shared" si="2"/>
        <v>15584.607007525143</v>
      </c>
      <c r="I21" s="10">
        <f t="shared" si="3"/>
        <v>2.3031155496167077E-2</v>
      </c>
    </row>
    <row r="22" spans="1:9" x14ac:dyDescent="0.25">
      <c r="A22" s="4">
        <v>21</v>
      </c>
      <c r="B22" s="3" t="s">
        <v>23</v>
      </c>
      <c r="C22" s="4">
        <v>14044</v>
      </c>
      <c r="D22" s="3" t="s">
        <v>47</v>
      </c>
      <c r="E22" s="2">
        <v>0.79529978056204431</v>
      </c>
      <c r="F22" s="10">
        <f t="shared" si="0"/>
        <v>17658.75</v>
      </c>
      <c r="G22" s="10">
        <f t="shared" si="1"/>
        <v>17590.87</v>
      </c>
      <c r="H22" s="10">
        <f t="shared" si="2"/>
        <v>13990.015050895448</v>
      </c>
      <c r="I22" s="10">
        <f t="shared" si="3"/>
        <v>3.8439866921497834E-3</v>
      </c>
    </row>
    <row r="23" spans="1:9" x14ac:dyDescent="0.25">
      <c r="A23" s="4">
        <v>22</v>
      </c>
      <c r="B23" s="3" t="s">
        <v>24</v>
      </c>
      <c r="C23" s="4">
        <v>17870</v>
      </c>
      <c r="D23" s="3" t="s">
        <v>48</v>
      </c>
      <c r="E23" s="2">
        <v>1.0206106815731797</v>
      </c>
      <c r="F23" s="10">
        <f t="shared" si="0"/>
        <v>17509.125</v>
      </c>
      <c r="G23" s="10">
        <f t="shared" si="1"/>
        <v>17817.34</v>
      </c>
      <c r="H23" s="10">
        <f t="shared" si="2"/>
        <v>18184.567521221077</v>
      </c>
      <c r="I23" s="10">
        <f t="shared" si="3"/>
        <v>1.7603106951375333E-2</v>
      </c>
    </row>
    <row r="24" spans="1:9" x14ac:dyDescent="0.25">
      <c r="A24" s="4">
        <v>23</v>
      </c>
      <c r="B24" s="3" t="s">
        <v>25</v>
      </c>
      <c r="C24" s="4">
        <v>22812</v>
      </c>
      <c r="D24" s="3" t="s">
        <v>49</v>
      </c>
      <c r="E24" s="2">
        <v>1.3132137383157394</v>
      </c>
      <c r="F24" s="10">
        <f t="shared" si="0"/>
        <v>17371.125</v>
      </c>
      <c r="G24" s="10">
        <f t="shared" si="1"/>
        <v>18043.810000000001</v>
      </c>
      <c r="H24" s="10">
        <f t="shared" si="2"/>
        <v>23695.379183558922</v>
      </c>
      <c r="I24" s="10">
        <f t="shared" si="3"/>
        <v>3.8724319812332188E-2</v>
      </c>
    </row>
    <row r="25" spans="1:9" x14ac:dyDescent="0.25">
      <c r="A25" s="4">
        <v>24</v>
      </c>
      <c r="B25" s="3" t="s">
        <v>26</v>
      </c>
      <c r="C25" s="4">
        <v>14669</v>
      </c>
      <c r="D25" s="3" t="s">
        <v>50</v>
      </c>
      <c r="E25" s="2">
        <v>0.83805497432674658</v>
      </c>
      <c r="F25" s="10">
        <f t="shared" si="0"/>
        <v>17503.625</v>
      </c>
      <c r="G25" s="10">
        <f t="shared" si="1"/>
        <v>18270.28</v>
      </c>
      <c r="H25" s="10">
        <f t="shared" si="2"/>
        <v>15311.499036342471</v>
      </c>
      <c r="I25" s="10">
        <f t="shared" si="3"/>
        <v>4.3799784330388662E-2</v>
      </c>
    </row>
    <row r="26" spans="1:9" x14ac:dyDescent="0.25">
      <c r="A26" s="4">
        <v>25</v>
      </c>
      <c r="B26" s="3" t="s">
        <v>27</v>
      </c>
      <c r="C26" s="4">
        <v>14223</v>
      </c>
      <c r="D26" s="3" t="s">
        <v>47</v>
      </c>
      <c r="E26" s="2">
        <v>0.80514573205680684</v>
      </c>
      <c r="F26" s="10">
        <f t="shared" si="0"/>
        <v>17665.125</v>
      </c>
      <c r="G26" s="10">
        <f t="shared" si="1"/>
        <v>18496.75</v>
      </c>
      <c r="H26" s="10">
        <f t="shared" si="2"/>
        <v>14892.579319421742</v>
      </c>
      <c r="I26" s="10">
        <f t="shared" si="3"/>
        <v>4.7077221361298049E-2</v>
      </c>
    </row>
    <row r="27" spans="1:9" x14ac:dyDescent="0.25">
      <c r="A27" s="4">
        <v>26</v>
      </c>
      <c r="B27" s="3" t="s">
        <v>28</v>
      </c>
      <c r="C27" s="4">
        <v>18751</v>
      </c>
      <c r="D27" s="3" t="s">
        <v>48</v>
      </c>
      <c r="E27" s="2">
        <v>1.0433234338811648</v>
      </c>
      <c r="F27" s="10">
        <f t="shared" si="0"/>
        <v>17972.375</v>
      </c>
      <c r="G27" s="10">
        <f t="shared" si="1"/>
        <v>18723.22</v>
      </c>
      <c r="H27" s="10">
        <f t="shared" si="2"/>
        <v>19534.374183712502</v>
      </c>
      <c r="I27" s="10">
        <f t="shared" si="3"/>
        <v>4.1777728319156403E-2</v>
      </c>
    </row>
    <row r="28" spans="1:9" x14ac:dyDescent="0.25">
      <c r="A28" s="4">
        <v>27</v>
      </c>
      <c r="B28" s="3" t="s">
        <v>29</v>
      </c>
      <c r="C28" s="4">
        <v>23223</v>
      </c>
      <c r="D28" s="3" t="s">
        <v>49</v>
      </c>
      <c r="E28" s="2">
        <v>1.2699185213539672</v>
      </c>
      <c r="F28" s="10">
        <f t="shared" si="0"/>
        <v>18287</v>
      </c>
      <c r="G28" s="10">
        <f t="shared" si="1"/>
        <v>18949.689999999999</v>
      </c>
      <c r="H28" s="10">
        <f t="shared" si="2"/>
        <v>24064.562304916057</v>
      </c>
      <c r="I28" s="10">
        <f t="shared" si="3"/>
        <v>3.6238311368731721E-2</v>
      </c>
    </row>
    <row r="29" spans="1:9" x14ac:dyDescent="0.25">
      <c r="A29" s="4">
        <v>28</v>
      </c>
      <c r="B29" s="3" t="s">
        <v>30</v>
      </c>
      <c r="C29" s="4">
        <v>16716</v>
      </c>
      <c r="D29" s="3" t="s">
        <v>50</v>
      </c>
      <c r="E29" s="2">
        <v>0.90498007024477389</v>
      </c>
      <c r="F29" s="10">
        <f t="shared" si="0"/>
        <v>18471.125</v>
      </c>
      <c r="G29" s="10">
        <f t="shared" si="1"/>
        <v>19176.16</v>
      </c>
      <c r="H29" s="10">
        <f t="shared" si="2"/>
        <v>17354.042623825022</v>
      </c>
      <c r="I29" s="10">
        <f t="shared" si="3"/>
        <v>3.8169575486062576E-2</v>
      </c>
    </row>
    <row r="30" spans="1:9" x14ac:dyDescent="0.25">
      <c r="A30" s="4">
        <v>29</v>
      </c>
      <c r="B30" s="3" t="s">
        <v>31</v>
      </c>
      <c r="C30" s="4">
        <v>14693</v>
      </c>
      <c r="D30" s="3" t="s">
        <v>47</v>
      </c>
      <c r="E30" s="2">
        <v>0.78409189452408434</v>
      </c>
      <c r="F30" s="10">
        <f t="shared" si="0"/>
        <v>18738.875</v>
      </c>
      <c r="G30" s="10">
        <f t="shared" si="1"/>
        <v>19402.63</v>
      </c>
      <c r="H30" s="10">
        <f t="shared" si="2"/>
        <v>15213.444915449836</v>
      </c>
      <c r="I30" s="10">
        <f t="shared" si="3"/>
        <v>3.5421283294755058E-2</v>
      </c>
    </row>
    <row r="31" spans="1:9" x14ac:dyDescent="0.25">
      <c r="A31" s="4">
        <v>30</v>
      </c>
      <c r="B31" s="3" t="s">
        <v>32</v>
      </c>
      <c r="C31" s="4">
        <v>19754</v>
      </c>
      <c r="D31" s="3" t="s">
        <v>48</v>
      </c>
      <c r="E31" s="2">
        <v>1.0377929693913066</v>
      </c>
      <c r="F31" s="10">
        <f t="shared" si="0"/>
        <v>19034.625</v>
      </c>
      <c r="G31" s="10">
        <f t="shared" si="1"/>
        <v>19629.099999999999</v>
      </c>
      <c r="H31" s="10">
        <f t="shared" si="2"/>
        <v>20370.941975478894</v>
      </c>
      <c r="I31" s="10">
        <f t="shared" si="3"/>
        <v>3.1231243063627324E-2</v>
      </c>
    </row>
    <row r="32" spans="1:9" x14ac:dyDescent="0.25">
      <c r="A32" s="4">
        <v>31</v>
      </c>
      <c r="B32" s="3" t="s">
        <v>33</v>
      </c>
      <c r="C32" s="4">
        <v>24362</v>
      </c>
      <c r="D32" s="3" t="s">
        <v>49</v>
      </c>
      <c r="E32" s="2">
        <v>1.2582540317894819</v>
      </c>
      <c r="F32" s="10">
        <f t="shared" si="0"/>
        <v>19361.75</v>
      </c>
      <c r="G32" s="10">
        <f t="shared" si="1"/>
        <v>19855.57</v>
      </c>
      <c r="H32" s="10">
        <f t="shared" si="2"/>
        <v>24983.351005978282</v>
      </c>
      <c r="I32" s="10">
        <f t="shared" si="3"/>
        <v>2.5504925949358923E-2</v>
      </c>
    </row>
    <row r="33" spans="1:9" x14ac:dyDescent="0.25">
      <c r="A33" s="4">
        <v>32</v>
      </c>
      <c r="B33" s="3" t="s">
        <v>34</v>
      </c>
      <c r="C33" s="4">
        <v>17943</v>
      </c>
      <c r="D33" s="3" t="s">
        <v>50</v>
      </c>
      <c r="E33" s="2">
        <v>0.90744955241996661</v>
      </c>
      <c r="F33" s="10">
        <f t="shared" si="0"/>
        <v>19773</v>
      </c>
      <c r="G33" s="10">
        <f t="shared" si="1"/>
        <v>20082.04</v>
      </c>
      <c r="H33" s="10">
        <f t="shared" si="2"/>
        <v>18223.438209679865</v>
      </c>
      <c r="I33" s="10">
        <f t="shared" si="3"/>
        <v>1.5629393617559238E-2</v>
      </c>
    </row>
    <row r="34" spans="1:9" x14ac:dyDescent="0.25">
      <c r="A34" s="4">
        <v>33</v>
      </c>
      <c r="B34" s="3" t="s">
        <v>35</v>
      </c>
      <c r="C34" s="4">
        <v>16083</v>
      </c>
      <c r="D34" s="3" t="s">
        <v>47</v>
      </c>
      <c r="E34" s="2">
        <v>0.79503197701362494</v>
      </c>
      <c r="F34" s="10">
        <f t="shared" si="0"/>
        <v>20229.375</v>
      </c>
      <c r="G34" s="10">
        <f t="shared" si="1"/>
        <v>20308.510000000002</v>
      </c>
      <c r="H34" s="10">
        <f t="shared" si="2"/>
        <v>16145.914855500974</v>
      </c>
      <c r="I34" s="10">
        <f t="shared" si="3"/>
        <v>3.9118855624556501E-3</v>
      </c>
    </row>
    <row r="35" spans="1:9" x14ac:dyDescent="0.25">
      <c r="A35" s="4">
        <v>34</v>
      </c>
      <c r="B35" s="3" t="s">
        <v>36</v>
      </c>
      <c r="C35" s="4">
        <v>21654</v>
      </c>
      <c r="D35" s="3" t="s">
        <v>48</v>
      </c>
      <c r="E35" s="2">
        <v>1.0510757581273436</v>
      </c>
      <c r="F35" s="10">
        <f t="shared" si="0"/>
        <v>20601.75</v>
      </c>
      <c r="G35" s="10">
        <f t="shared" si="1"/>
        <v>20534.98</v>
      </c>
      <c r="H35" s="10">
        <f t="shared" si="2"/>
        <v>21583.819671629837</v>
      </c>
      <c r="I35" s="10">
        <f t="shared" si="3"/>
        <v>3.2409868093729978E-3</v>
      </c>
    </row>
    <row r="36" spans="1:9" x14ac:dyDescent="0.25">
      <c r="A36" s="4">
        <v>35</v>
      </c>
      <c r="B36" s="3" t="s">
        <v>37</v>
      </c>
      <c r="C36" s="4">
        <v>26113</v>
      </c>
      <c r="D36" s="3" t="s">
        <v>49</v>
      </c>
      <c r="E36" s="2">
        <v>1.24440949759939</v>
      </c>
      <c r="F36" s="10">
        <f t="shared" si="0"/>
        <v>20984.25</v>
      </c>
      <c r="G36" s="10">
        <f t="shared" si="1"/>
        <v>20761.45</v>
      </c>
      <c r="H36" s="10">
        <f t="shared" si="2"/>
        <v>25835.745563934855</v>
      </c>
      <c r="I36" s="10">
        <f t="shared" si="3"/>
        <v>1.0617486924717364E-2</v>
      </c>
    </row>
    <row r="37" spans="1:9" x14ac:dyDescent="0.25">
      <c r="A37" s="4">
        <v>36</v>
      </c>
      <c r="B37" s="3" t="s">
        <v>38</v>
      </c>
      <c r="C37" s="4">
        <v>19171</v>
      </c>
      <c r="D37" s="3" t="s">
        <v>50</v>
      </c>
      <c r="E37" s="2">
        <v>0.89676827093431877</v>
      </c>
      <c r="F37" s="10">
        <f t="shared" si="0"/>
        <v>21377.875</v>
      </c>
      <c r="G37" s="10">
        <f t="shared" si="1"/>
        <v>20987.919999999998</v>
      </c>
      <c r="H37" s="10">
        <f t="shared" si="2"/>
        <v>18821.300728907805</v>
      </c>
      <c r="I37" s="10">
        <f t="shared" si="3"/>
        <v>1.8241055296656147E-2</v>
      </c>
    </row>
    <row r="38" spans="1:9" x14ac:dyDescent="0.25">
      <c r="A38" s="4">
        <v>37</v>
      </c>
      <c r="B38" s="3" t="s">
        <v>39</v>
      </c>
      <c r="C38" s="4">
        <v>17915</v>
      </c>
      <c r="D38" s="3" t="s">
        <v>47</v>
      </c>
      <c r="E38" s="2">
        <v>0.82438409902732801</v>
      </c>
      <c r="F38" s="10">
        <f t="shared" si="0"/>
        <v>21731.375</v>
      </c>
      <c r="G38" s="10">
        <f t="shared" si="1"/>
        <v>21214.39</v>
      </c>
      <c r="H38" s="10">
        <f t="shared" si="2"/>
        <v>17488.805786564357</v>
      </c>
      <c r="I38" s="10">
        <f t="shared" si="3"/>
        <v>2.3789797010083349E-2</v>
      </c>
    </row>
    <row r="39" spans="1:9" x14ac:dyDescent="0.25">
      <c r="A39" s="4">
        <v>38</v>
      </c>
      <c r="B39" s="3" t="s">
        <v>40</v>
      </c>
      <c r="C39" s="4">
        <v>22971</v>
      </c>
      <c r="D39" s="3" t="s">
        <v>48</v>
      </c>
      <c r="E39" s="2">
        <v>1.0422532016016515</v>
      </c>
      <c r="F39" s="10">
        <f t="shared" si="0"/>
        <v>22039.750000000004</v>
      </c>
      <c r="G39" s="10">
        <f t="shared" si="1"/>
        <v>21440.86</v>
      </c>
      <c r="H39" s="10">
        <f t="shared" si="2"/>
        <v>22346.804980092784</v>
      </c>
      <c r="I39" s="10">
        <f t="shared" si="3"/>
        <v>2.7173175739289374E-2</v>
      </c>
    </row>
    <row r="40" spans="1:9" x14ac:dyDescent="0.25">
      <c r="A40" s="4">
        <v>39</v>
      </c>
      <c r="B40" s="3" t="s">
        <v>41</v>
      </c>
      <c r="C40" s="4">
        <v>27624</v>
      </c>
      <c r="D40" s="3" t="s">
        <v>49</v>
      </c>
      <c r="E40" s="9">
        <v>1.269077554078611</v>
      </c>
      <c r="F40" s="10">
        <f t="shared" si="0"/>
        <v>21766.99123802238</v>
      </c>
      <c r="G40" s="10">
        <f t="shared" si="1"/>
        <v>21667.33</v>
      </c>
      <c r="H40" s="10">
        <f t="shared" si="2"/>
        <v>27497.522159814114</v>
      </c>
      <c r="I40" s="10">
        <f t="shared" si="3"/>
        <v>4.5785490944789215E-3</v>
      </c>
    </row>
    <row r="41" spans="1:9" ht="15.75" thickBot="1" x14ac:dyDescent="0.3">
      <c r="A41" s="4">
        <v>40</v>
      </c>
      <c r="B41" s="3" t="s">
        <v>42</v>
      </c>
      <c r="C41" s="4">
        <v>20127</v>
      </c>
      <c r="D41" s="3" t="s">
        <v>50</v>
      </c>
      <c r="E41" s="9">
        <v>0.88761350378283643</v>
      </c>
      <c r="F41" s="10">
        <f t="shared" si="0"/>
        <v>22675.409865017413</v>
      </c>
      <c r="G41" s="10">
        <f t="shared" si="1"/>
        <v>21893.8</v>
      </c>
      <c r="H41" s="10">
        <f t="shared" si="2"/>
        <v>19433.232529120665</v>
      </c>
      <c r="I41" s="10">
        <f t="shared" si="3"/>
        <v>3.4469492268064526E-2</v>
      </c>
    </row>
    <row r="42" spans="1:9" x14ac:dyDescent="0.25">
      <c r="I42" s="12">
        <f>AVERAGE(I2:I41)</f>
        <v>2.3752222073057227E-2</v>
      </c>
    </row>
    <row r="43" spans="1:9" ht="15.75" thickBot="1" x14ac:dyDescent="0.3">
      <c r="I43" s="11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D01-BB06-4C7F-AF5E-D199326829BE}">
  <dimension ref="B2:G6"/>
  <sheetViews>
    <sheetView workbookViewId="0">
      <selection activeCell="F13" sqref="F13"/>
    </sheetView>
  </sheetViews>
  <sheetFormatPr defaultRowHeight="15" x14ac:dyDescent="0.25"/>
  <cols>
    <col min="2" max="2" width="7.85546875" bestFit="1" customWidth="1"/>
    <col min="3" max="3" width="13.42578125" bestFit="1" customWidth="1"/>
    <col min="4" max="4" width="7.85546875" bestFit="1" customWidth="1"/>
    <col min="5" max="5" width="16.7109375" bestFit="1" customWidth="1"/>
    <col min="6" max="6" width="16.42578125" bestFit="1" customWidth="1"/>
    <col min="7" max="7" width="20.5703125" bestFit="1" customWidth="1"/>
  </cols>
  <sheetData>
    <row r="2" spans="2:7" ht="15.75" x14ac:dyDescent="0.25">
      <c r="B2" s="5" t="s">
        <v>0</v>
      </c>
      <c r="C2" s="6" t="s">
        <v>1</v>
      </c>
      <c r="D2" s="6" t="s">
        <v>46</v>
      </c>
      <c r="E2" s="6" t="s">
        <v>45</v>
      </c>
      <c r="F2" s="1" t="s">
        <v>59</v>
      </c>
      <c r="G2" s="1" t="s">
        <v>54</v>
      </c>
    </row>
    <row r="3" spans="2:7" x14ac:dyDescent="0.25">
      <c r="B3" s="9">
        <v>41</v>
      </c>
      <c r="C3" s="9" t="s">
        <v>55</v>
      </c>
      <c r="D3" s="9" t="s">
        <v>47</v>
      </c>
      <c r="E3" s="9">
        <v>0.79649257450953181</v>
      </c>
      <c r="F3">
        <f>226.47*B3+12835</f>
        <v>22120.27</v>
      </c>
      <c r="G3">
        <f>F3*E3</f>
        <v>17618.630801145962</v>
      </c>
    </row>
    <row r="4" spans="2:7" x14ac:dyDescent="0.25">
      <c r="B4" s="9">
        <v>42</v>
      </c>
      <c r="C4" s="9" t="s">
        <v>56</v>
      </c>
      <c r="D4" s="9" t="s">
        <v>48</v>
      </c>
      <c r="E4" s="9">
        <v>1.0476032480052955</v>
      </c>
      <c r="F4" s="13">
        <f t="shared" ref="F4:F6" si="0">226.47*B4+12835</f>
        <v>22346.739999999998</v>
      </c>
      <c r="G4" s="13">
        <f t="shared" ref="G4:G6" si="1">F4*E4</f>
        <v>23410.517406329855</v>
      </c>
    </row>
    <row r="5" spans="2:7" x14ac:dyDescent="0.25">
      <c r="B5" s="9">
        <v>43</v>
      </c>
      <c r="C5" s="9" t="s">
        <v>57</v>
      </c>
      <c r="D5" s="9" t="s">
        <v>49</v>
      </c>
      <c r="E5" s="9">
        <v>1.269077554078611</v>
      </c>
      <c r="F5" s="13">
        <f t="shared" si="0"/>
        <v>22573.21</v>
      </c>
      <c r="G5" s="13">
        <f t="shared" si="1"/>
        <v>28647.154134502842</v>
      </c>
    </row>
    <row r="6" spans="2:7" x14ac:dyDescent="0.25">
      <c r="B6" s="9">
        <v>44</v>
      </c>
      <c r="C6" s="9" t="s">
        <v>58</v>
      </c>
      <c r="D6" s="9" t="s">
        <v>50</v>
      </c>
      <c r="E6" s="9">
        <v>0.88761350378283643</v>
      </c>
      <c r="F6" s="13">
        <f t="shared" si="0"/>
        <v>22799.68</v>
      </c>
      <c r="G6" s="13">
        <f t="shared" si="1"/>
        <v>20237.303849927459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Seasonality Index</vt:lpstr>
      <vt:lpstr>Deseasonalising and forecasting</vt:lpstr>
      <vt:lpstr>Final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2015-06-05T18:17:20Z</dcterms:created>
  <dcterms:modified xsi:type="dcterms:W3CDTF">2020-01-09T15:19:53Z</dcterms:modified>
</cp:coreProperties>
</file>