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ow" sheetId="2" r:id="rId5"/>
    <sheet name="Hospital" sheetId="3" r:id="rId6"/>
    <sheet name="Product" sheetId="4" r:id="rId7"/>
    <sheet name="Resource" sheetId="5" r:id="rId8"/>
    <sheet name="Requirement" sheetId="6" r:id="rId9"/>
    <sheet name="Preset" sheetId="7" r:id="rId10"/>
    <sheet name="Report" sheetId="8" r:id="rId11"/>
    <sheet name="Sheet2" sheetId="9" r:id="rId12"/>
    <sheet name="Sheet1" sheetId="10" r:id="rId13"/>
    <sheet name="Proposal" sheetId="11" r:id="rId14"/>
    <sheet name="Evaluation" sheetId="12" r:id="rId15"/>
  </sheets>
</workbook>
</file>

<file path=xl/sharedStrings.xml><?xml version="1.0" encoding="utf-8"?>
<sst xmlns="http://schemas.openxmlformats.org/spreadsheetml/2006/main" uniqueCount="283">
  <si>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</si>
  <si>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</si>
  <si>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</si>
  <si>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</si>
  <si>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</si>
  <si>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</si>
  <si>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Hospital</t>
  </si>
  <si>
    <r>
      <rPr>
        <u val="single"/>
        <sz val="12"/>
        <color indexed="11"/>
        <rFont val="Helvetica Neue"/>
      </rPr>
      <t>Hospital</t>
    </r>
  </si>
  <si>
    <t>Product</t>
  </si>
  <si>
    <r>
      <rPr>
        <u val="single"/>
        <sz val="12"/>
        <color indexed="11"/>
        <rFont val="Helvetica Neue"/>
      </rPr>
      <t>Product</t>
    </r>
  </si>
  <si>
    <t>Resource</t>
  </si>
  <si>
    <r>
      <rPr>
        <u val="single"/>
        <sz val="12"/>
        <color indexed="11"/>
        <rFont val="Helvetica Neue"/>
      </rPr>
      <t>Resource</t>
    </r>
  </si>
  <si>
    <t>Requirement</t>
  </si>
  <si>
    <r>
      <rPr>
        <u val="single"/>
        <sz val="12"/>
        <color indexed="11"/>
        <rFont val="Helvetica Neue"/>
      </rPr>
      <t>Requirement</t>
    </r>
  </si>
  <si>
    <t>Preset</t>
  </si>
  <si>
    <r>
      <rPr>
        <u val="single"/>
        <sz val="12"/>
        <color indexed="11"/>
        <rFont val="Helvetica Neue"/>
      </rPr>
      <t>Preset</t>
    </r>
  </si>
  <si>
    <t>Report</t>
  </si>
  <si>
    <r>
      <rPr>
        <u val="single"/>
        <sz val="12"/>
        <color indexed="11"/>
        <rFont val="Helvetica Neue"/>
      </rPr>
      <t>Report</t>
    </r>
  </si>
  <si>
    <t>Proposal</t>
  </si>
  <si>
    <r>
      <rPr>
        <u val="single"/>
        <sz val="12"/>
        <color indexed="11"/>
        <rFont val="Helvetica Neue"/>
      </rPr>
      <t>Proposal</t>
    </r>
  </si>
  <si>
    <t>Evaluation</t>
  </si>
  <si>
    <r>
      <rPr>
        <u val="single"/>
        <sz val="12"/>
        <color indexed="11"/>
        <rFont val="Helvetica Neue"/>
      </rPr>
      <t>Evaluation</t>
    </r>
  </si>
  <si>
    <t>ow</t>
  </si>
  <si>
    <t>flag</t>
  </si>
  <si>
    <t>alt</t>
  </si>
  <si>
    <t>img</t>
  </si>
  <si>
    <t>tag</t>
  </si>
  <si>
    <r>
      <rPr>
        <sz val="11"/>
        <color indexed="8"/>
        <rFont val="宋体"/>
      </rPr>
      <t>1</t>
    </r>
  </si>
  <si>
    <t>测试图片</t>
  </si>
  <si>
    <t>maxbi-curd-test-image.jpg</t>
  </si>
  <si>
    <t>test</t>
  </si>
  <si>
    <t>name</t>
  </si>
  <si>
    <t>describe</t>
  </si>
  <si>
    <t>regtime</t>
  </si>
  <si>
    <t>position</t>
  </si>
  <si>
    <t>code</t>
  </si>
  <si>
    <t>avatar</t>
  </si>
  <si>
    <t>category</t>
  </si>
  <si>
    <t>level</t>
  </si>
  <si>
    <t>doctorNumber</t>
  </si>
  <si>
    <t>bedNumber</t>
  </si>
  <si>
    <t>income</t>
  </si>
  <si>
    <t>spaceBelongs</t>
  </si>
  <si>
    <t>abilityToPay</t>
  </si>
  <si>
    <t>selfPayPercentage</t>
  </si>
  <si>
    <t>patientNum</t>
  </si>
  <si>
    <t>patientNumA</t>
  </si>
  <si>
    <t>patientNumB</t>
  </si>
  <si>
    <r>
      <rPr>
        <sz val="11"/>
        <color indexed="8"/>
        <rFont val="宋体"/>
      </rPr>
      <t>人民医院</t>
    </r>
  </si>
  <si>
    <t>医院位于老城区，是市内成立最早的医院，有很多经验丰富的老医生，去年又引入了一批年轻医师，来这看病的本地居民们比较多；在对待新药的问题上，与年轻医生相比，老医生更加保守。</t>
  </si>
  <si>
    <t>市区</t>
  </si>
  <si>
    <t>hospital_04.jpg</t>
  </si>
  <si>
    <t>综合</t>
  </si>
  <si>
    <t>三级</t>
  </si>
  <si>
    <t>中</t>
  </si>
  <si>
    <r>
      <rPr>
        <sz val="11"/>
        <color indexed="8"/>
        <rFont val="宋体"/>
      </rPr>
      <t>军区医院</t>
    </r>
  </si>
  <si>
    <t>这家医院承担了市退伍老兵的保健业务，病人以老人居多，大多依靠政府医保，倾向于选择医保报销名单内的仿制药。</t>
  </si>
  <si>
    <t>hospital_12.jpg</t>
  </si>
  <si>
    <r>
      <rPr>
        <sz val="11"/>
        <color indexed="8"/>
        <rFont val="宋体"/>
      </rPr>
      <t>二级</t>
    </r>
  </si>
  <si>
    <t>低</t>
  </si>
  <si>
    <r>
      <rPr>
        <sz val="11"/>
        <color indexed="8"/>
        <rFont val="宋体"/>
      </rPr>
      <t>中日医院</t>
    </r>
  </si>
  <si>
    <t>近期医院刚刚被纳入市重点医院名单，从省外聘请了一位新院长，医院计划对血液科、感染科等重点科室进行扩建。</t>
  </si>
  <si>
    <t>郊区</t>
  </si>
  <si>
    <t>hospital_13.jpg</t>
  </si>
  <si>
    <r>
      <rPr>
        <sz val="11"/>
        <color indexed="8"/>
        <rFont val="宋体"/>
      </rPr>
      <t>三级</t>
    </r>
  </si>
  <si>
    <t>高</t>
  </si>
  <si>
    <r>
      <rPr>
        <sz val="11"/>
        <color indexed="8"/>
        <rFont val="宋体"/>
      </rPr>
      <t>铁路医院</t>
    </r>
  </si>
  <si>
    <t>原来是铁路局的职工医院，经过改制，医院等级规模不断提高，接纳病人的能力也在提升中。不过由于分级诊疗制度，医院的一部分病人现在都选择直接去附近的社区医院开药。</t>
  </si>
  <si>
    <t>hospital_14.jpg</t>
  </si>
  <si>
    <r>
      <rPr>
        <sz val="11"/>
        <color indexed="8"/>
        <rFont val="宋体"/>
      </rPr>
      <t>海港医院</t>
    </r>
  </si>
  <si>
    <t>医院的医师习惯使用一些上市比较久，药性比较稳定的抗生素药品，对于新产品的了解不够，接纳度不高。</t>
  </si>
  <si>
    <t>hospital_19.jpg</t>
  </si>
  <si>
    <r>
      <rPr>
        <sz val="11"/>
        <color indexed="8"/>
        <rFont val="宋体"/>
      </rPr>
      <t>第六医院</t>
    </r>
  </si>
  <si>
    <t>受到病人分流的影响，最近来医院看病的居民变多了，药品需求也随之增加，目前医院正在做药品招标。</t>
  </si>
  <si>
    <t>hospital_22.jpg</t>
  </si>
  <si>
    <t>社区</t>
  </si>
  <si>
    <r>
      <rPr>
        <sz val="11"/>
        <color indexed="8"/>
        <rFont val="宋体"/>
      </rPr>
      <t>小营医院</t>
    </r>
  </si>
  <si>
    <t>附近街道的居民们来这边看病的很多，医院与市内大医院长期保持着交流与合作，院内医生受大医院KOL影响较大。</t>
  </si>
  <si>
    <t>hospital_29.jpg</t>
  </si>
  <si>
    <r>
      <rPr>
        <sz val="11"/>
        <color indexed="8"/>
        <rFont val="宋体"/>
      </rPr>
      <t>一级</t>
    </r>
  </si>
  <si>
    <r>
      <rPr>
        <sz val="11"/>
        <color indexed="8"/>
        <rFont val="宋体"/>
      </rPr>
      <t>西河医院</t>
    </r>
  </si>
  <si>
    <t>这是一家皮肤病专科医院，主要接纳皮肤病患者，其他科室资源相对较少，来这看病的病人也不是很多。</t>
  </si>
  <si>
    <t>hospital_26.jpg</t>
  </si>
  <si>
    <t>专科</t>
  </si>
  <si>
    <r>
      <rPr>
        <sz val="11"/>
        <color indexed="8"/>
        <rFont val="宋体"/>
      </rPr>
      <t>光华医院</t>
    </r>
  </si>
  <si>
    <t>医院规模不大，病人不多，院内没有重要的KOL，目前没有公司深入接触过这家医院，每月进入这家医院的抗生素种类和数量一直在变化。</t>
  </si>
  <si>
    <t>hospital_23.jpg</t>
  </si>
  <si>
    <r>
      <rPr>
        <sz val="11"/>
        <color indexed="8"/>
        <rFont val="宋体"/>
      </rPr>
      <t>大学医院</t>
    </r>
  </si>
  <si>
    <t>医院内有两位著名的抗生素领域专家教授，两年前建立了自己的实验室，学术影响力较大，一直处于抗生素研究的前沿。</t>
  </si>
  <si>
    <t>hospital_21.jpg</t>
  </si>
  <si>
    <t>productCategory</t>
  </si>
  <si>
    <t>medicateCategory</t>
  </si>
  <si>
    <t>producer</t>
  </si>
  <si>
    <t>safety</t>
  </si>
  <si>
    <t>effectiveness</t>
  </si>
  <si>
    <t>convenience</t>
  </si>
  <si>
    <t>productType</t>
  </si>
  <si>
    <t>priceType</t>
  </si>
  <si>
    <t>price</t>
  </si>
  <si>
    <t>cost</t>
  </si>
  <si>
    <t>launchDate</t>
  </si>
  <si>
    <t>treatmentArea</t>
  </si>
  <si>
    <t>feature</t>
  </si>
  <si>
    <t>targetDepartment</t>
  </si>
  <si>
    <t>patentDescribe</t>
  </si>
  <si>
    <t>costEffective</t>
  </si>
  <si>
    <t>lifeCycle</t>
  </si>
  <si>
    <t>美素</t>
  </si>
  <si>
    <t>原研专利过期</t>
  </si>
  <si>
    <t>甲类</t>
  </si>
  <si>
    <t>达美</t>
  </si>
  <si>
    <t>product_04.jpg</t>
  </si>
  <si>
    <t>¥</t>
  </si>
  <si>
    <t>抗细菌感染</t>
  </si>
  <si>
    <t>该产品上市时间较久，药效稳定，医生们对其的药物特性与使用方案较为熟悉，是市场中使用最为广泛的抗菌药物。</t>
  </si>
  <si>
    <t>成熟期</t>
  </si>
  <si>
    <t>西泰来</t>
  </si>
  <si>
    <t>原研专利未过期</t>
  </si>
  <si>
    <t>捷利西</t>
  </si>
  <si>
    <t>product_03.jpg</t>
  </si>
  <si>
    <t>新一代抗生素药物，具备见效快，安全性高的特点，但是其价格在市场中较贵。</t>
  </si>
  <si>
    <t>普纳林</t>
  </si>
  <si>
    <t>首仿药</t>
  </si>
  <si>
    <t>易克</t>
  </si>
  <si>
    <t>product_02.jpg</t>
  </si>
  <si>
    <t>是国内首个仿制药，率先通过了一致性评价，相对原研产品而言，其价格优势明显。</t>
  </si>
  <si>
    <t>导入期</t>
  </si>
  <si>
    <t>gender</t>
  </si>
  <si>
    <t>age</t>
  </si>
  <si>
    <t>education</t>
  </si>
  <si>
    <t>professional</t>
  </si>
  <si>
    <t>advantage</t>
  </si>
  <si>
    <t>evaluation</t>
  </si>
  <si>
    <t>experience</t>
  </si>
  <si>
    <t>totalTime</t>
  </si>
  <si>
    <t>entryTime</t>
  </si>
  <si>
    <t>小宋</t>
  </si>
  <si>
    <t>本科</t>
  </si>
  <si>
    <t>医学院校临床专业毕业</t>
  </si>
  <si>
    <r>
      <rPr>
        <sz val="10"/>
        <color indexed="8"/>
        <rFont val="宋体"/>
      </rPr>
      <t>在工作中积累了丰富的销售经验和产品知识。善于发现客户需求，善于探查客户心理，对疾病知识有一定的基础。加入公司</t>
    </r>
    <r>
      <rPr>
        <sz val="10"/>
        <color indexed="8"/>
        <rFont val="Arial"/>
      </rPr>
      <t>3</t>
    </r>
    <r>
      <rPr>
        <sz val="10"/>
        <color indexed="8"/>
        <rFont val="宋体"/>
      </rPr>
      <t>年没有得到升职，最近由于同事得到提升而垂头丧气，对个人未来发展感到迷茫。</t>
    </r>
  </si>
  <si>
    <t>avatar_person_sn.jpg</t>
  </si>
  <si>
    <t>小兰</t>
  </si>
  <si>
    <t>硕士</t>
  </si>
  <si>
    <t>化学专业</t>
  </si>
  <si>
    <r>
      <rPr>
        <sz val="10"/>
        <color indexed="8"/>
        <rFont val="宋体"/>
      </rPr>
      <t>拜访技巧熟练，产品知识丰富，善于发现客户需求，能够敏锐地发现业务机会，学习能力强。加入公司</t>
    </r>
    <r>
      <rPr>
        <sz val="10"/>
        <color indexed="8"/>
        <rFont val="Arial"/>
      </rPr>
      <t>2</t>
    </r>
    <r>
      <rPr>
        <sz val="10"/>
        <color indexed="8"/>
        <rFont val="宋体"/>
      </rPr>
      <t>年，工作积极认真，希望在公司长期发展。</t>
    </r>
  </si>
  <si>
    <t>avatar_person_cxl.jpg</t>
  </si>
  <si>
    <t>小木</t>
  </si>
  <si>
    <t>药学专业</t>
  </si>
  <si>
    <r>
      <rPr>
        <sz val="10"/>
        <color indexed="8"/>
        <rFont val="宋体"/>
      </rPr>
      <t>拜访技巧比较简单，过于关注产品宣传和会议活动，人际敏感度低，药学专业出身使其了解产品极快。加入公司不到</t>
    </r>
    <r>
      <rPr>
        <sz val="10"/>
        <color indexed="8"/>
        <rFont val="Arial"/>
      </rPr>
      <t>1</t>
    </r>
    <r>
      <rPr>
        <sz val="10"/>
        <color indexed="8"/>
        <rFont val="宋体"/>
      </rPr>
      <t>年，工作积极主动，做事认真可靠。</t>
    </r>
  </si>
  <si>
    <t>avatar_person_xm.jpg</t>
  </si>
  <si>
    <t>小白</t>
  </si>
  <si>
    <t>英语专业</t>
  </si>
  <si>
    <r>
      <rPr>
        <sz val="10"/>
        <color indexed="8"/>
        <rFont val="宋体"/>
      </rPr>
      <t>没有经过系统的销售培训，缺乏专业推广的能力，亲和力强，一定程度上弥补了拜访技巧和经验的不足，英语出色，学习能力强。加入公司不到</t>
    </r>
    <r>
      <rPr>
        <sz val="10"/>
        <color indexed="8"/>
        <rFont val="Arial"/>
      </rPr>
      <t>1</t>
    </r>
    <r>
      <rPr>
        <sz val="10"/>
        <color indexed="8"/>
        <rFont val="宋体"/>
      </rPr>
      <t>年，认为公司是实现个人发展的平台，愿意接受挑战。</t>
    </r>
  </si>
  <si>
    <t>avatar_person_lyx.jpg</t>
  </si>
  <si>
    <t>小青</t>
  </si>
  <si>
    <t>生物专业</t>
  </si>
  <si>
    <t>经验丰富，善于发现客户需求，能利用各种沟通技巧完成销售目的，对产品知识不够重视，工作态度时好时坏，不愿意承担压力。</t>
  </si>
  <si>
    <t>avatar_person_hy.jpg</t>
  </si>
  <si>
    <t>meetingPlaces</t>
  </si>
  <si>
    <t>visitingHours</t>
  </si>
  <si>
    <t>teamExperience</t>
  </si>
  <si>
    <t>teamDescription</t>
  </si>
  <si>
    <t>managerKpi</t>
  </si>
  <si>
    <t>managementHours</t>
  </si>
  <si>
    <t>totalBudget</t>
  </si>
  <si>
    <t>totalQuotas</t>
  </si>
  <si>
    <t>phase</t>
  </si>
  <si>
    <t>product</t>
  </si>
  <si>
    <t>hospital</t>
  </si>
  <si>
    <t>resource</t>
  </si>
  <si>
    <t>lastQuota</t>
  </si>
  <si>
    <t>lastSales</t>
  </si>
  <si>
    <t>lastAchievement</t>
  </si>
  <si>
    <t>lastShare</t>
  </si>
  <si>
    <t>lastBudget</t>
  </si>
  <si>
    <t>initBudget</t>
  </si>
  <si>
    <t>potential</t>
  </si>
  <si>
    <t>currentPatientNum</t>
  </si>
  <si>
    <t>currentDurgEntrance</t>
  </si>
  <si>
    <t>currentTMA</t>
  </si>
  <si>
    <t>currentSalesSkills</t>
  </si>
  <si>
    <t>currentProductKnowledge</t>
  </si>
  <si>
    <t>currentBehaviorEfficiency</t>
  </si>
  <si>
    <t>currentWorkMotivation</t>
  </si>
  <si>
    <t>currentTargetDoctorNum</t>
  </si>
  <si>
    <t>currentTargetDoctorCoverage</t>
  </si>
  <si>
    <t>currentClsADoctorVT</t>
  </si>
  <si>
    <t>currentClsBDoctorVT</t>
  </si>
  <si>
    <t>currentClsCDoctorVT</t>
  </si>
  <si>
    <t>currentPolicy</t>
  </si>
  <si>
    <t>人民医院</t>
  </si>
  <si>
    <t>军区医院</t>
  </si>
  <si>
    <t>中日医院</t>
  </si>
  <si>
    <t>铁路医院</t>
  </si>
  <si>
    <t>海港医院</t>
  </si>
  <si>
    <t>第六医院</t>
  </si>
  <si>
    <t>小营医院</t>
  </si>
  <si>
    <t>西河医院</t>
  </si>
  <si>
    <t>光华医院</t>
  </si>
  <si>
    <t>大学医院</t>
  </si>
  <si>
    <t>region</t>
  </si>
  <si>
    <t>drugEntrance</t>
  </si>
  <si>
    <t>sales</t>
  </si>
  <si>
    <t>salesContri</t>
  </si>
  <si>
    <t>ytd</t>
  </si>
  <si>
    <t>quota</t>
  </si>
  <si>
    <t>quotaGrowthMOM</t>
  </si>
  <si>
    <t>quotaContri</t>
  </si>
  <si>
    <t>share</t>
  </si>
  <si>
    <t>quotaAchievement</t>
  </si>
  <si>
    <t>salesGrowthYOY</t>
  </si>
  <si>
    <t>salesGrowthMOM</t>
  </si>
  <si>
    <r>
      <rPr>
        <sz val="11"/>
        <color indexed="22"/>
        <rFont val="Helvetica Neue"/>
      </rPr>
      <t>人民医院</t>
    </r>
  </si>
  <si>
    <r>
      <rPr>
        <sz val="11"/>
        <color indexed="22"/>
        <rFont val="Helvetica Neue"/>
      </rPr>
      <t>美素</t>
    </r>
  </si>
  <si>
    <r>
      <rPr>
        <sz val="11"/>
        <color indexed="22"/>
        <rFont val="Helvetica Neue"/>
      </rPr>
      <t>军区医院</t>
    </r>
  </si>
  <si>
    <r>
      <rPr>
        <sz val="11"/>
        <color indexed="22"/>
        <rFont val="Helvetica Neue"/>
      </rPr>
      <t>中日医院</t>
    </r>
  </si>
  <si>
    <r>
      <rPr>
        <sz val="11"/>
        <color indexed="22"/>
        <rFont val="Helvetica Neue"/>
      </rPr>
      <t>铁路医院</t>
    </r>
  </si>
  <si>
    <r>
      <rPr>
        <sz val="11"/>
        <color indexed="22"/>
        <rFont val="Helvetica Neue"/>
      </rPr>
      <t>海港医院</t>
    </r>
  </si>
  <si>
    <r>
      <rPr>
        <sz val="11"/>
        <color indexed="22"/>
        <rFont val="Helvetica Neue"/>
      </rPr>
      <t>第六医院</t>
    </r>
  </si>
  <si>
    <r>
      <rPr>
        <sz val="11"/>
        <color indexed="22"/>
        <rFont val="Helvetica Neue"/>
      </rPr>
      <t>小营医院</t>
    </r>
  </si>
  <si>
    <r>
      <rPr>
        <sz val="11"/>
        <color indexed="22"/>
        <rFont val="Helvetica Neue"/>
      </rPr>
      <t>西河医院</t>
    </r>
  </si>
  <si>
    <r>
      <rPr>
        <sz val="11"/>
        <color indexed="22"/>
        <rFont val="Helvetica Neue"/>
      </rPr>
      <t>光华医院</t>
    </r>
  </si>
  <si>
    <r>
      <rPr>
        <sz val="11"/>
        <color indexed="22"/>
        <rFont val="Helvetica Neue"/>
      </rPr>
      <t>大学医院</t>
    </r>
  </si>
  <si>
    <r>
      <rPr>
        <sz val="11"/>
        <color indexed="24"/>
        <rFont val="Helvetica Neue"/>
      </rPr>
      <t>美素</t>
    </r>
  </si>
  <si>
    <r>
      <rPr>
        <sz val="11"/>
        <color indexed="24"/>
        <rFont val="Helvetica Neue"/>
      </rPr>
      <t>小宋</t>
    </r>
  </si>
  <si>
    <r>
      <rPr>
        <sz val="11"/>
        <color indexed="24"/>
        <rFont val="Helvetica Neue"/>
      </rPr>
      <t>小兰</t>
    </r>
  </si>
  <si>
    <r>
      <rPr>
        <sz val="11"/>
        <color indexed="24"/>
        <rFont val="Helvetica Neue"/>
      </rPr>
      <t>小木</t>
    </r>
  </si>
  <si>
    <r>
      <rPr>
        <sz val="11"/>
        <color indexed="24"/>
        <rFont val="Helvetica Neue"/>
      </rPr>
      <t>小白</t>
    </r>
  </si>
  <si>
    <r>
      <rPr>
        <sz val="11"/>
        <color indexed="24"/>
        <rFont val="Helvetica Neue"/>
      </rPr>
      <t>小青</t>
    </r>
  </si>
  <si>
    <r>
      <rPr>
        <sz val="11"/>
        <color indexed="8"/>
        <rFont val="Helvetica Neue"/>
      </rPr>
      <t>美素</t>
    </r>
  </si>
  <si>
    <r>
      <rPr>
        <sz val="11"/>
        <color indexed="8"/>
        <rFont val="Helvetica Neue"/>
      </rPr>
      <t>普纳林</t>
    </r>
  </si>
  <si>
    <r>
      <rPr>
        <sz val="11"/>
        <color indexed="8"/>
        <rFont val="Helvetica Neue"/>
      </rPr>
      <t>西泰来</t>
    </r>
  </si>
  <si>
    <t>Sheet2</t>
  </si>
  <si>
    <t>Sum of potential</t>
  </si>
  <si>
    <t>Sheet1</t>
  </si>
  <si>
    <t>totalPhase</t>
  </si>
  <si>
    <t>case</t>
  </si>
  <si>
    <t>periodBase</t>
  </si>
  <si>
    <t>periodStep</t>
  </si>
  <si>
    <t>铁马区域管理沙盘模拟</t>
  </si>
  <si>
    <t>辅助地区经理进行区域管理实战模拟测试与练习工具</t>
  </si>
  <si>
    <t>tm</t>
  </si>
  <si>
    <t>3M</t>
  </si>
  <si>
    <t>abilityDescription</t>
  </si>
  <si>
    <t>awardDescription</t>
  </si>
  <si>
    <t>levelDescription</t>
  </si>
  <si>
    <t>actionDescription</t>
  </si>
  <si>
    <t>Overall</t>
  </si>
  <si>
    <t>黄金</t>
  </si>
  <si>
    <t>白银</t>
  </si>
  <si>
    <t>青铜</t>
  </si>
  <si>
    <t>Area</t>
  </si>
  <si>
    <t>卓越</t>
  </si>
  <si>
    <t>区域划分是指根据地区内目标医院的特点、规模、潜力、地理位置等因素来设定各代表负责的区域/医院，地区的生意计划将从区域划分开始。</t>
  </si>
  <si>
    <t>您在区域划分的表现十分卓越，想必您对区域划分的理解十分深入，分享您的工作心得给其他同事，相互促进成长。</t>
  </si>
  <si>
    <t>平衡是区域划分的关键：
1. 每位销售代表负责的总医院药品销售潜力大小应与其他代表无限接近。
2. 综合考虑区域的历史销售表现，业绩增长将在每个区域成为可能。
3. 合理考虑区域工作量大小，平衡区域内医院数量与医院距离，避免工作量过载阻碍区域增长。</t>
  </si>
  <si>
    <t>优秀</t>
  </si>
  <si>
    <t>您在本轮测试中的区域划分表现优秀，联系您所负责地区的实际情况，查看是否存在区域划分问题，加以调整，追踪效果。</t>
  </si>
  <si>
    <t>有待改善</t>
  </si>
  <si>
    <t>在模拟测试中，区域划分似乎出现了问题，请仔细阅读解读文字，找到区域划分的关键。</t>
  </si>
  <si>
    <t>Quota</t>
  </si>
  <si>
    <t>洞察区域生意机会，把握关键增长点，为销售资源的投入提供依据；在竞争激烈的药品销售市场中，让执行者能够发挥最大能动性。</t>
  </si>
  <si>
    <t>您在指标分配中的表现十分卓越，在实际工作中，您对负责地区的内外部情况想必也是了如指掌。</t>
  </si>
  <si>
    <t>业绩增长点是指标分配的关键：
1. 获取与使用内外部数据，通过数据了解市场状况。
2. 掌握地区生意情况，把握关键客户，挖掘关键增长点。
3. 以历史销售趋势为参考，科学设置指标增长率，推动业绩持续增长。</t>
  </si>
  <si>
    <t>您在指标分配中表现优秀，指标是销售的行动指南，合理进行指标分配是实现销售战略的第一步。</t>
  </si>
  <si>
    <t>在模拟测试中，指标分配似乎出现了问题，请仔细阅读解读文字，找到合理分配指标的关键。</t>
  </si>
  <si>
    <t>销售资源是业绩增长的燃料，综合销售任务全局状况，在资源有限的情况下，做出恰当的资源配置方案，确保每一份资源都被高效利用。</t>
  </si>
  <si>
    <t>您在本轮测试的资源分配中表现十分卓越，在实际工作中，您一定是位出色的市场营销专家。</t>
  </si>
  <si>
    <t>最大化投入产出原则是资源优化分配的关键：
1. 以药品销售潜力作为依据，甄别地区内的核心客户，牢牢把握。
2. 正确判断目标客户的增长潜力，把握关键增长点，准确投入资源实现业绩突破。</t>
  </si>
  <si>
    <t>您在资源分配中表现优秀，在资源不足的情况下，资源的优化配置尤为重要，在医药市场中，借助内外部数据带来的优势，提高资源利用率。</t>
  </si>
  <si>
    <t>在模拟测试中，资源分配似乎出现了问题，请仔细阅读解读文字，找到优化资源分配的关键。</t>
  </si>
  <si>
    <t>Time</t>
  </si>
  <si>
    <t>详细周到地考虑工作需求，平衡工作时间，实现对个人时间的有效利用，是管理者必备的重要技能之一。</t>
  </si>
  <si>
    <t>您在经理时间管理中的表现十分卓越，时间管理是自我管理的一部分，管理好自己才能更好地管理团队。</t>
  </si>
  <si>
    <t>分析工作任务的优先级是实现个人时间管理的关键：
1. 明确工作任务，待解决的问题与需要达到的工作目标。
2. 估计任务重要性与工作量大小，提前做好时间规划。</t>
  </si>
  <si>
    <t>您在经理时间管理中的表现优秀，自我时间规划是自我时间管理的第一步，有效地利用个人时间，降低变动性，透过事先的规划，作为实际行动中的一种提醒与指引。</t>
  </si>
  <si>
    <t>在模拟测试中，经理时间安排似乎出现了问题，请仔细阅读解读文字，把握经理时间管理的关键。</t>
  </si>
  <si>
    <t>Leader</t>
  </si>
  <si>
    <t>稳定而高效的团队是创造佳绩的重要基础，关注人才培养，提高团队综合水平，让团队增长不止于当下。</t>
  </si>
  <si>
    <t>在本轮测试中，您在团队管理中的表现十分卓越，在实际工作中，卓越的销售团队必将所向披靡。</t>
  </si>
  <si>
    <t>关注人才发展是有效团队管理的关键：
1. 发掘每个人的优势与劣势，有针对性地进行辅导、培训。
2. 透过辅导，有效提升团队伙伴的能力。
3. 创造卓越、稳健的销售团队。</t>
  </si>
  <si>
    <t>您在团队管理中表现优秀，在团队中，关注成员表现，驱动成员成长，您将收获一支强劲的团队。</t>
  </si>
  <si>
    <t>在模拟测试中，团队管理似乎出现了问题，请仔细阅读解读文字，找到有效进行团队管理的关键。</t>
  </si>
</sst>
</file>

<file path=xl/styles.xml><?xml version="1.0" encoding="utf-8"?>
<styleSheet xmlns="http://schemas.openxmlformats.org/spreadsheetml/2006/main">
  <numFmts count="2">
    <numFmt numFmtId="0" formatCode="General"/>
    <numFmt numFmtId="59" formatCode="0&quot; &quot;"/>
  </numFmts>
  <fonts count="15">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Neue"/>
    </font>
    <font>
      <sz val="11"/>
      <color indexed="8"/>
      <name val="Arial"/>
    </font>
    <font>
      <sz val="11"/>
      <color indexed="8"/>
      <name val="宋体"/>
    </font>
    <font>
      <sz val="10"/>
      <color indexed="8"/>
      <name val="宋体"/>
    </font>
    <font>
      <sz val="11"/>
      <color indexed="8"/>
      <name val="Arial Unicode MS"/>
    </font>
    <font>
      <sz val="10"/>
      <color indexed="8"/>
      <name val="Arial"/>
    </font>
    <font>
      <sz val="10"/>
      <color indexed="20"/>
      <name val="宋体"/>
    </font>
    <font>
      <sz val="11"/>
      <color indexed="22"/>
      <name val="Helvetica Neue"/>
    </font>
    <font>
      <sz val="11"/>
      <color indexed="24"/>
      <name val="Helvetica Neue"/>
    </font>
    <font>
      <sz val="11"/>
      <color indexed="8"/>
      <name val="Helvetica Neue"/>
    </font>
  </fonts>
  <fills count="13">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indexed="21"/>
        <bgColor auto="1"/>
      </patternFill>
    </fill>
    <fill>
      <patternFill patternType="solid">
        <fgColor indexed="23"/>
        <bgColor auto="1"/>
      </patternFill>
    </fill>
    <fill>
      <patternFill patternType="solid">
        <fgColor indexed="26"/>
        <bgColor auto="1"/>
      </patternFill>
    </fill>
    <fill>
      <patternFill patternType="solid">
        <fgColor indexed="27"/>
        <bgColor auto="1"/>
      </patternFill>
    </fill>
  </fills>
  <borders count="90">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7"/>
      </left>
      <right style="thin">
        <color indexed="17"/>
      </right>
      <top style="thin">
        <color indexed="17"/>
      </top>
      <bottom style="thin">
        <color indexed="8"/>
      </bottom>
      <diagonal/>
    </border>
    <border>
      <left style="thin">
        <color indexed="17"/>
      </left>
      <right style="thin">
        <color indexed="17"/>
      </right>
      <top style="thin">
        <color indexed="17"/>
      </top>
      <bottom style="thin">
        <color indexed="1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18"/>
      </top>
      <bottom/>
      <diagonal/>
    </border>
    <border>
      <left style="thin">
        <color indexed="8"/>
      </left>
      <right style="thin">
        <color indexed="8"/>
      </right>
      <top/>
      <bottom/>
      <diagonal/>
    </border>
    <border>
      <left style="thin">
        <color indexed="8"/>
      </left>
      <right style="thin">
        <color indexed="8"/>
      </right>
      <top style="thin">
        <color indexed="8"/>
      </top>
      <bottom style="thin">
        <color indexed="18"/>
      </bottom>
      <diagonal/>
    </border>
    <border>
      <left style="thin">
        <color indexed="13"/>
      </left>
      <right style="thin">
        <color indexed="17"/>
      </right>
      <top style="thin">
        <color indexed="8"/>
      </top>
      <bottom style="thin">
        <color indexed="8"/>
      </bottom>
      <diagonal/>
    </border>
    <border>
      <left style="thin">
        <color indexed="17"/>
      </left>
      <right style="thin">
        <color indexed="8"/>
      </right>
      <top style="thin">
        <color indexed="18"/>
      </top>
      <bottom style="thin">
        <color indexed="18"/>
      </bottom>
      <diagonal/>
    </border>
    <border>
      <left style="thin">
        <color indexed="8"/>
      </left>
      <right style="thin">
        <color indexed="17"/>
      </right>
      <top/>
      <bottom/>
      <diagonal/>
    </border>
    <border>
      <left style="thin">
        <color indexed="17"/>
      </left>
      <right style="thin">
        <color indexed="17"/>
      </right>
      <top style="thin">
        <color indexed="18"/>
      </top>
      <bottom style="thin">
        <color indexed="18"/>
      </bottom>
      <diagonal/>
    </border>
    <border>
      <left style="thin">
        <color indexed="13"/>
      </left>
      <right style="thin">
        <color indexed="17"/>
      </right>
      <top style="thin">
        <color indexed="8"/>
      </top>
      <bottom style="medium">
        <color indexed="8"/>
      </bottom>
      <diagonal/>
    </border>
    <border>
      <left style="thin">
        <color indexed="17"/>
      </left>
      <right style="thin">
        <color indexed="8"/>
      </right>
      <top style="thin">
        <color indexed="18"/>
      </top>
      <bottom style="thin">
        <color indexed="17"/>
      </bottom>
      <diagonal/>
    </border>
    <border>
      <left style="thin">
        <color indexed="17"/>
      </left>
      <right style="thin">
        <color indexed="17"/>
      </right>
      <top style="thin">
        <color indexed="18"/>
      </top>
      <bottom style="thin">
        <color indexed="17"/>
      </bottom>
      <diagonal/>
    </border>
    <border>
      <left style="thin">
        <color indexed="13"/>
      </left>
      <right/>
      <top style="medium">
        <color indexed="8"/>
      </top>
      <bottom/>
      <diagonal/>
    </border>
    <border>
      <left/>
      <right/>
      <top style="thin">
        <color indexed="17"/>
      </top>
      <bottom/>
      <diagonal/>
    </border>
    <border>
      <left/>
      <right style="thin">
        <color indexed="13"/>
      </right>
      <top style="thin">
        <color indexed="17"/>
      </top>
      <bottom/>
      <diagonal/>
    </border>
    <border>
      <left style="thin">
        <color indexed="8"/>
      </left>
      <right/>
      <top style="thin">
        <color indexed="18"/>
      </top>
      <bottom/>
      <diagonal/>
    </border>
    <border>
      <left/>
      <right style="thin">
        <color indexed="8"/>
      </right>
      <top style="thin">
        <color indexed="18"/>
      </top>
      <bottom/>
      <diagonal/>
    </border>
    <border>
      <left style="thin">
        <color indexed="8"/>
      </left>
      <right style="thin">
        <color indexed="8"/>
      </right>
      <top style="thin">
        <color indexed="18"/>
      </top>
      <bottom style="thin">
        <color indexed="18"/>
      </bottom>
      <diagonal/>
    </border>
    <border>
      <left style="thin">
        <color indexed="8"/>
      </left>
      <right style="thin">
        <color indexed="17"/>
      </right>
      <top style="thin">
        <color indexed="8"/>
      </top>
      <bottom style="thin">
        <color indexed="8"/>
      </bottom>
      <diagonal/>
    </border>
    <border>
      <left style="thin">
        <color indexed="8"/>
      </left>
      <right/>
      <top/>
      <bottom/>
      <diagonal/>
    </border>
    <border>
      <left/>
      <right style="thin">
        <color indexed="8"/>
      </right>
      <top/>
      <bottom/>
      <diagonal/>
    </border>
    <border>
      <left style="thin">
        <color indexed="8"/>
      </left>
      <right style="thin">
        <color indexed="17"/>
      </right>
      <top style="thin">
        <color indexed="18"/>
      </top>
      <bottom style="thin">
        <color indexed="18"/>
      </bottom>
      <diagonal/>
    </border>
    <border>
      <left style="thin">
        <color indexed="17"/>
      </left>
      <right/>
      <top/>
      <bottom/>
      <diagonal/>
    </border>
    <border>
      <left/>
      <right style="thin">
        <color indexed="17"/>
      </right>
      <top/>
      <bottom/>
      <diagonal/>
    </border>
    <border>
      <left style="thin">
        <color indexed="17"/>
      </left>
      <right/>
      <top style="thin">
        <color indexed="8"/>
      </top>
      <bottom/>
      <diagonal/>
    </border>
    <border>
      <left/>
      <right style="thin">
        <color indexed="17"/>
      </right>
      <top style="thin">
        <color indexed="18"/>
      </top>
      <bottom style="thin">
        <color indexed="18"/>
      </bottom>
      <diagonal/>
    </border>
    <border>
      <left style="thin">
        <color indexed="17"/>
      </left>
      <right style="thin">
        <color indexed="17"/>
      </right>
      <top style="thin">
        <color indexed="8"/>
      </top>
      <bottom/>
      <diagonal/>
    </border>
    <border>
      <left style="thin">
        <color indexed="8"/>
      </left>
      <right style="thin">
        <color indexed="17"/>
      </right>
      <top style="thin">
        <color indexed="18"/>
      </top>
      <bottom style="thin">
        <color indexed="17"/>
      </bottom>
      <diagonal/>
    </border>
    <border>
      <left/>
      <right style="thin">
        <color indexed="17"/>
      </right>
      <top style="thin">
        <color indexed="18"/>
      </top>
      <bottom style="thin">
        <color indexed="17"/>
      </bottom>
      <diagonal/>
    </border>
    <border>
      <left style="thin">
        <color indexed="17"/>
      </left>
      <right style="thin">
        <color indexed="17"/>
      </right>
      <top/>
      <bottom/>
      <diagonal/>
    </border>
    <border>
      <left/>
      <right/>
      <top style="thin">
        <color indexed="8"/>
      </top>
      <bottom/>
      <diagonal/>
    </border>
    <border>
      <left/>
      <right style="thin">
        <color indexed="17"/>
      </right>
      <top style="thin">
        <color indexed="17"/>
      </top>
      <bottom/>
      <diagonal/>
    </border>
    <border>
      <left style="thin">
        <color indexed="8"/>
      </left>
      <right/>
      <top style="thin">
        <color indexed="17"/>
      </top>
      <bottom/>
      <diagonal/>
    </border>
    <border>
      <left/>
      <right style="thin">
        <color indexed="8"/>
      </right>
      <top style="thin">
        <color indexed="17"/>
      </top>
      <bottom/>
      <diagonal/>
    </border>
    <border>
      <left style="thin">
        <color indexed="8"/>
      </left>
      <right style="thin">
        <color indexed="8"/>
      </right>
      <top style="thin">
        <color indexed="8"/>
      </top>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right/>
      <top style="thin">
        <color indexed="17"/>
      </top>
      <bottom style="thin">
        <color indexed="13"/>
      </bottom>
      <diagonal/>
    </border>
    <border>
      <left/>
      <right style="thin">
        <color indexed="13"/>
      </right>
      <top style="thin">
        <color indexed="8"/>
      </top>
      <bottom style="thin">
        <color indexed="13"/>
      </bottom>
      <diagonal/>
    </border>
    <border>
      <left style="thin">
        <color indexed="17"/>
      </left>
      <right style="thin">
        <color indexed="17"/>
      </right>
      <top style="thin">
        <color indexed="8"/>
      </top>
      <bottom style="thin">
        <color indexed="8"/>
      </bottom>
      <diagonal/>
    </border>
    <border>
      <left style="thin">
        <color indexed="17"/>
      </left>
      <right style="thin">
        <color indexed="17"/>
      </right>
      <top style="thin">
        <color indexed="17"/>
      </top>
      <bottom style="thin">
        <color indexed="17"/>
      </bottom>
      <diagonal/>
    </border>
    <border>
      <left style="thin">
        <color indexed="8"/>
      </left>
      <right style="thin">
        <color indexed="8"/>
      </right>
      <top style="thin">
        <color indexed="8"/>
      </top>
      <bottom style="thin">
        <color indexed="17"/>
      </bottom>
      <diagonal/>
    </border>
    <border>
      <left style="thin">
        <color indexed="8"/>
      </left>
      <right style="thin">
        <color indexed="17"/>
      </right>
      <top style="thin">
        <color indexed="8"/>
      </top>
      <bottom style="thin">
        <color indexed="17"/>
      </bottom>
      <diagonal/>
    </border>
    <border>
      <left style="thin">
        <color indexed="17"/>
      </left>
      <right style="thin">
        <color indexed="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8"/>
      </left>
      <right style="thin">
        <color indexed="17"/>
      </right>
      <top style="thin">
        <color indexed="18"/>
      </top>
      <bottom style="thin">
        <color indexed="17"/>
      </bottom>
      <diagonal/>
    </border>
    <border>
      <left style="thin">
        <color indexed="13"/>
      </left>
      <right/>
      <top style="thin">
        <color indexed="17"/>
      </top>
      <bottom/>
      <diagonal/>
    </border>
    <border>
      <left style="thin">
        <color indexed="8"/>
      </left>
      <right style="thin">
        <color indexed="8"/>
      </right>
      <top/>
      <bottom style="thin">
        <color indexed="13"/>
      </bottom>
      <diagonal/>
    </border>
    <border>
      <left style="thin">
        <color indexed="17"/>
      </left>
      <right style="thin">
        <color indexed="17"/>
      </right>
      <top style="thin">
        <color indexed="17"/>
      </top>
      <bottom/>
      <diagonal/>
    </border>
    <border>
      <left style="thin">
        <color indexed="17"/>
      </left>
      <right style="thin">
        <color indexed="8"/>
      </right>
      <top style="thin">
        <color indexed="18"/>
      </top>
      <bottom/>
      <diagonal/>
    </border>
    <border>
      <left style="thin">
        <color indexed="8"/>
      </left>
      <right style="thin">
        <color indexed="8"/>
      </right>
      <top style="thin">
        <color indexed="18"/>
      </top>
      <bottom style="thin">
        <color indexed="17"/>
      </bottom>
      <diagonal/>
    </border>
    <border>
      <left style="thin">
        <color indexed="8"/>
      </left>
      <right style="thin">
        <color indexed="17"/>
      </right>
      <top style="thin">
        <color indexed="17"/>
      </top>
      <bottom style="thin">
        <color indexed="17"/>
      </bottom>
      <diagonal/>
    </border>
    <border>
      <left style="thin">
        <color indexed="17"/>
      </left>
      <right style="thin">
        <color indexed="8"/>
      </right>
      <top/>
      <bottom/>
      <diagonal/>
    </border>
    <border>
      <left style="thin">
        <color indexed="8"/>
      </left>
      <right style="thin">
        <color indexed="8"/>
      </right>
      <top style="thin">
        <color indexed="17"/>
      </top>
      <bottom style="thin">
        <color indexed="17"/>
      </bottom>
      <diagonal/>
    </border>
    <border>
      <left style="thin">
        <color indexed="17"/>
      </left>
      <right style="thin">
        <color indexed="8"/>
      </right>
      <top style="thin">
        <color indexed="17"/>
      </top>
      <bottom/>
      <diagonal/>
    </border>
    <border>
      <left style="thin">
        <color indexed="8"/>
      </left>
      <right style="thin">
        <color indexed="8"/>
      </right>
      <top style="thin">
        <color indexed="17"/>
      </top>
      <bottom/>
      <diagonal/>
    </border>
    <border>
      <left style="thin">
        <color indexed="8"/>
      </left>
      <right/>
      <top/>
      <bottom style="thin">
        <color indexed="18"/>
      </bottom>
      <diagonal/>
    </border>
    <border>
      <left style="thin">
        <color indexed="8"/>
      </left>
      <right style="thin">
        <color indexed="8"/>
      </right>
      <top/>
      <bottom style="thin">
        <color indexed="18"/>
      </bottom>
      <diagonal/>
    </border>
    <border>
      <left style="thin">
        <color indexed="8"/>
      </left>
      <right/>
      <top/>
      <bottom style="thin">
        <color indexed="8"/>
      </bottom>
      <diagonal/>
    </border>
    <border>
      <left/>
      <right/>
      <top/>
      <bottom style="thin">
        <color indexed="8"/>
      </bottom>
      <diagonal/>
    </border>
    <border>
      <left/>
      <right/>
      <top/>
      <bottom style="thin">
        <color indexed="25"/>
      </bottom>
      <diagonal/>
    </border>
    <border>
      <left style="thin">
        <color indexed="8"/>
      </left>
      <right/>
      <top style="thin">
        <color indexed="8"/>
      </top>
      <bottom/>
      <diagonal/>
    </border>
    <border>
      <left/>
      <right/>
      <top style="thin">
        <color indexed="25"/>
      </top>
      <bottom style="thin">
        <color indexed="25"/>
      </bottom>
      <diagonal/>
    </border>
    <border>
      <left style="thin">
        <color indexed="8"/>
      </left>
      <right/>
      <top/>
      <bottom style="thin">
        <color indexed="13"/>
      </bottom>
      <diagonal/>
    </border>
    <border>
      <left/>
      <right/>
      <top style="thin">
        <color indexed="25"/>
      </top>
      <bottom style="thin">
        <color indexed="13"/>
      </bottom>
      <diagonal/>
    </border>
    <border>
      <left/>
      <right style="thin">
        <color indexed="8"/>
      </right>
      <top/>
      <bottom style="thin">
        <color indexed="13"/>
      </bottom>
      <diagonal/>
    </border>
    <border>
      <left style="thin">
        <color indexed="17"/>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27"/>
      </bottom>
      <diagonal/>
    </border>
    <border>
      <left style="thin">
        <color indexed="13"/>
      </left>
      <right/>
      <top style="thin">
        <color indexed="13"/>
      </top>
      <bottom style="thin">
        <color indexed="13"/>
      </bottom>
      <diagonal/>
    </border>
    <border>
      <left/>
      <right/>
      <top style="thin">
        <color indexed="27"/>
      </top>
      <bottom style="thin">
        <color indexed="25"/>
      </bottom>
      <diagonal/>
    </border>
    <border>
      <left/>
      <right style="thin">
        <color indexed="13"/>
      </right>
      <top style="thin">
        <color indexed="13"/>
      </top>
      <bottom style="thin">
        <color indexed="13"/>
      </bottom>
      <diagonal/>
    </border>
    <border>
      <left/>
      <right/>
      <top style="thin">
        <color indexed="25"/>
      </top>
      <bottom/>
      <diagonal/>
    </border>
    <border>
      <left style="thin">
        <color indexed="8"/>
      </left>
      <right style="thin">
        <color indexed="13"/>
      </right>
      <top style="thin">
        <color indexed="13"/>
      </top>
      <bottom style="thin">
        <color indexed="13"/>
      </bottom>
      <diagonal/>
    </border>
    <border>
      <left style="thin">
        <color indexed="13"/>
      </left>
      <right style="thin">
        <color indexed="13"/>
      </right>
      <top/>
      <bottom style="thin">
        <color indexed="13"/>
      </bottom>
      <diagonal/>
    </border>
    <border>
      <left style="thin">
        <color indexed="13"/>
      </left>
      <right style="thin">
        <color indexed="13"/>
      </right>
      <top style="thin">
        <color indexed="18"/>
      </top>
      <bottom style="thin">
        <color indexed="18"/>
      </bottom>
      <diagonal/>
    </border>
    <border>
      <left style="thin">
        <color indexed="13"/>
      </left>
      <right style="thin">
        <color indexed="13"/>
      </right>
      <top style="thin">
        <color indexed="18"/>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2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5" borderId="5" applyNumberFormat="1" applyFont="1" applyFill="1" applyBorder="1" applyAlignment="1" applyProtection="0">
      <alignment horizontal="left" vertical="top" wrapText="1"/>
    </xf>
    <xf numFmtId="0" fontId="1" fillId="5" borderId="5" applyNumberFormat="0" applyFont="1" applyFill="1" applyBorder="1" applyAlignment="1" applyProtection="0">
      <alignment horizontal="left" vertical="top" wrapText="1"/>
    </xf>
    <xf numFmtId="0" fontId="1" fillId="6" borderId="5" applyNumberFormat="0" applyFont="1" applyFill="1" applyBorder="1" applyAlignment="1" applyProtection="0">
      <alignment horizontal="left" vertical="top" wrapText="1"/>
    </xf>
    <xf numFmtId="49" fontId="1" fillId="6" borderId="5" applyNumberFormat="1" applyFont="1" applyFill="1" applyBorder="1" applyAlignment="1" applyProtection="0">
      <alignment horizontal="left" vertical="top" wrapText="1"/>
    </xf>
    <xf numFmtId="49" fontId="3" fillId="6"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6" borderId="9" applyNumberFormat="0" applyFont="1" applyFill="1" applyBorder="1" applyAlignment="1" applyProtection="0">
      <alignment horizontal="left" vertical="top" wrapText="1"/>
    </xf>
    <xf numFmtId="49" fontId="1" fillId="6" borderId="9" applyNumberFormat="1" applyFont="1" applyFill="1" applyBorder="1" applyAlignment="1" applyProtection="0">
      <alignment horizontal="left" vertical="top" wrapText="1"/>
    </xf>
    <xf numFmtId="49" fontId="3" fillId="6"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5" fillId="7" borderId="10" applyNumberFormat="1" applyFont="1" applyFill="1" applyBorder="1" applyAlignment="1" applyProtection="0">
      <alignment horizontal="center" vertical="top" wrapText="1"/>
    </xf>
    <xf numFmtId="49" fontId="5" fillId="7" borderId="11" applyNumberFormat="1" applyFont="1" applyFill="1" applyBorder="1" applyAlignment="1" applyProtection="0">
      <alignment horizontal="center" vertical="top" wrapText="1"/>
    </xf>
    <xf numFmtId="49" fontId="6" fillId="4" borderId="12" applyNumberFormat="1" applyFont="1" applyFill="1" applyBorder="1" applyAlignment="1" applyProtection="0">
      <alignment horizontal="center" vertical="bottom"/>
    </xf>
    <xf numFmtId="49" fontId="7" fillId="4" borderId="12" applyNumberFormat="1" applyFont="1" applyFill="1" applyBorder="1" applyAlignment="1" applyProtection="0">
      <alignment vertical="center" wrapText="1"/>
    </xf>
    <xf numFmtId="49" fontId="0" fillId="4" borderId="13" applyNumberFormat="1" applyFont="1" applyFill="1" applyBorder="1" applyAlignment="1" applyProtection="0">
      <alignment vertical="top" wrapText="1"/>
    </xf>
    <xf numFmtId="49" fontId="0" fillId="4" borderId="12" applyNumberFormat="1" applyFont="1" applyFill="1" applyBorder="1" applyAlignment="1" applyProtection="0">
      <alignment horizontal="center" vertical="bottom"/>
    </xf>
    <xf numFmtId="0" fontId="0" fillId="4" borderId="14" applyNumberFormat="0" applyFont="1" applyFill="1" applyBorder="1" applyAlignment="1" applyProtection="0">
      <alignment vertical="top" wrapText="1"/>
    </xf>
    <xf numFmtId="49" fontId="7" fillId="4" borderId="15" applyNumberFormat="1" applyFont="1" applyFill="1" applyBorder="1" applyAlignment="1" applyProtection="0">
      <alignment vertical="center" wrapText="1"/>
    </xf>
    <xf numFmtId="49" fontId="0" fillId="4" borderId="15" applyNumberFormat="1" applyFont="1" applyFill="1" applyBorder="1" applyAlignment="1" applyProtection="0">
      <alignment horizontal="center" vertical="bottom"/>
    </xf>
    <xf numFmtId="0" fontId="0" fillId="4" borderId="16" applyNumberFormat="0" applyFont="1" applyFill="1" applyBorder="1" applyAlignment="1" applyProtection="0">
      <alignment vertical="top"/>
    </xf>
    <xf numFmtId="0" fontId="0" fillId="4" borderId="17" applyNumberFormat="0" applyFont="1" applyFill="1" applyBorder="1" applyAlignment="1" applyProtection="0">
      <alignment vertical="top" wrapText="1"/>
    </xf>
    <xf numFmtId="0" fontId="0" fillId="4" borderId="18" applyNumberFormat="0" applyFont="1" applyFill="1" applyBorder="1" applyAlignment="1" applyProtection="0">
      <alignment vertical="top" wrapText="1"/>
    </xf>
    <xf numFmtId="0" fontId="0" fillId="4" borderId="19" applyNumberFormat="0" applyFont="1" applyFill="1" applyBorder="1" applyAlignment="1" applyProtection="0">
      <alignment vertical="top" wrapText="1"/>
    </xf>
    <xf numFmtId="0" fontId="8" fillId="4" borderId="20" applyNumberFormat="0" applyFont="1" applyFill="1" applyBorder="1" applyAlignment="1" applyProtection="0">
      <alignment horizontal="left" vertical="top"/>
    </xf>
    <xf numFmtId="0" fontId="0" fillId="4" borderId="21" applyNumberFormat="0" applyFont="1" applyFill="1" applyBorder="1" applyAlignment="1" applyProtection="0">
      <alignment vertical="top" wrapText="1"/>
    </xf>
    <xf numFmtId="0" fontId="0" fillId="4" borderId="22" applyNumberFormat="0" applyFont="1" applyFill="1" applyBorder="1" applyAlignment="1" applyProtection="0">
      <alignment vertical="top" wrapText="1"/>
    </xf>
    <xf numFmtId="0" fontId="0" fillId="4" borderId="23" applyNumberFormat="0" applyFont="1" applyFill="1" applyBorder="1" applyAlignment="1" applyProtection="0">
      <alignment vertical="top" wrapText="1"/>
    </xf>
    <xf numFmtId="0" fontId="0" fillId="4" borderId="24" applyNumberFormat="0" applyFont="1" applyFill="1" applyBorder="1" applyAlignment="1" applyProtection="0">
      <alignment vertical="top" wrapText="1"/>
    </xf>
    <xf numFmtId="0" fontId="0" fillId="4" borderId="25"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5" fillId="8" borderId="11" applyNumberFormat="1" applyFont="1" applyFill="1" applyBorder="1" applyAlignment="1" applyProtection="0">
      <alignment horizontal="center" vertical="top" wrapText="1"/>
    </xf>
    <xf numFmtId="0" fontId="0" fillId="4" borderId="12" applyNumberFormat="1" applyFont="1" applyFill="1" applyBorder="1" applyAlignment="1" applyProtection="0">
      <alignment horizontal="center" vertical="bottom"/>
    </xf>
    <xf numFmtId="0" fontId="0" fillId="4" borderId="26" applyNumberFormat="0" applyFont="1" applyFill="1" applyBorder="1" applyAlignment="1" applyProtection="0">
      <alignment vertical="top" wrapText="1"/>
    </xf>
    <xf numFmtId="49" fontId="0" fillId="4" borderId="27" applyNumberFormat="1" applyFont="1" applyFill="1" applyBorder="1" applyAlignment="1" applyProtection="0">
      <alignment vertical="top" wrapText="1"/>
    </xf>
    <xf numFmtId="49" fontId="7" fillId="4" borderId="12" applyNumberFormat="1" applyFont="1" applyFill="1" applyBorder="1" applyAlignment="1" applyProtection="0">
      <alignment horizontal="center" vertical="bottom"/>
    </xf>
    <xf numFmtId="0" fontId="0" fillId="4" borderId="28" applyNumberFormat="0" applyFont="1" applyFill="1" applyBorder="1" applyAlignment="1" applyProtection="0">
      <alignment vertical="top" wrapText="1"/>
    </xf>
    <xf numFmtId="49" fontId="0" fillId="4" borderId="29" applyNumberFormat="1" applyFont="1" applyFill="1" applyBorder="1" applyAlignment="1" applyProtection="0">
      <alignment horizontal="center" vertical="bottom"/>
    </xf>
    <xf numFmtId="1" fontId="0" fillId="4" borderId="19" applyNumberFormat="1" applyFont="1" applyFill="1" applyBorder="1" applyAlignment="1" applyProtection="0">
      <alignment vertical="top" wrapText="1"/>
    </xf>
    <xf numFmtId="0" fontId="0" fillId="4" borderId="30" applyNumberFormat="0" applyFont="1" applyFill="1" applyBorder="1" applyAlignment="1" applyProtection="0">
      <alignment vertical="top" wrapText="1"/>
    </xf>
    <xf numFmtId="49" fontId="0" fillId="4" borderId="31" applyNumberFormat="1" applyFont="1" applyFill="1" applyBorder="1" applyAlignment="1" applyProtection="0">
      <alignment vertical="top" wrapText="1"/>
    </xf>
    <xf numFmtId="49" fontId="6" fillId="4" borderId="15" applyNumberFormat="1" applyFont="1" applyFill="1" applyBorder="1" applyAlignment="1" applyProtection="0">
      <alignment horizontal="center" vertical="bottom"/>
    </xf>
    <xf numFmtId="0" fontId="0" fillId="4" borderId="15" applyNumberFormat="1" applyFont="1" applyFill="1" applyBorder="1" applyAlignment="1" applyProtection="0">
      <alignment horizontal="center" vertical="bottom"/>
    </xf>
    <xf numFmtId="1" fontId="0" fillId="4" borderId="22" applyNumberFormat="1" applyFont="1" applyFill="1" applyBorder="1" applyAlignment="1" applyProtection="0">
      <alignment vertical="top" wrapText="1"/>
    </xf>
    <xf numFmtId="0" fontId="0" fillId="4" borderId="12" applyNumberFormat="0" applyFont="1" applyFill="1" applyBorder="1" applyAlignment="1" applyProtection="0">
      <alignment vertical="top" wrapText="1"/>
    </xf>
    <xf numFmtId="0" fontId="0" fillId="4" borderId="32" applyNumberFormat="0" applyFont="1" applyFill="1" applyBorder="1" applyAlignment="1" applyProtection="0">
      <alignment vertical="top" wrapText="1"/>
    </xf>
    <xf numFmtId="0" fontId="0" fillId="4" borderId="33" applyNumberFormat="0" applyFont="1" applyFill="1" applyBorder="1" applyAlignment="1" applyProtection="0">
      <alignment vertical="top" wrapText="1"/>
    </xf>
    <xf numFmtId="0" fontId="0" fillId="4" borderId="34" applyNumberFormat="0" applyFont="1" applyFill="1" applyBorder="1" applyAlignment="1" applyProtection="0">
      <alignment vertical="top" wrapText="1"/>
    </xf>
    <xf numFmtId="0" fontId="0" fillId="4" borderId="35" applyNumberFormat="0" applyFont="1" applyFill="1" applyBorder="1" applyAlignment="1" applyProtection="0">
      <alignment vertical="top" wrapText="1"/>
    </xf>
    <xf numFmtId="0" fontId="0" fillId="4" borderId="36" applyNumberFormat="0" applyFont="1" applyFill="1" applyBorder="1" applyAlignment="1" applyProtection="0">
      <alignment vertical="top" wrapText="1"/>
    </xf>
    <xf numFmtId="0" fontId="0" fillId="4" borderId="37" applyNumberFormat="0" applyFont="1" applyFill="1" applyBorder="1" applyAlignment="1" applyProtection="0">
      <alignment vertical="top" wrapText="1"/>
    </xf>
    <xf numFmtId="9" fontId="0" fillId="4" borderId="11" applyNumberFormat="1" applyFont="1" applyFill="1" applyBorder="1" applyAlignment="1" applyProtection="0">
      <alignment vertical="top" wrapText="1"/>
    </xf>
    <xf numFmtId="0" fontId="0" fillId="4" borderId="11" applyNumberFormat="0" applyFont="1" applyFill="1" applyBorder="1" applyAlignment="1" applyProtection="0">
      <alignment vertical="top" wrapText="1"/>
    </xf>
    <xf numFmtId="0" fontId="0" fillId="4" borderId="38" applyNumberFormat="0" applyFont="1" applyFill="1" applyBorder="1" applyAlignment="1" applyProtection="0">
      <alignment vertical="top" wrapText="1"/>
    </xf>
    <xf numFmtId="0" fontId="0" fillId="4" borderId="39" applyNumberFormat="0" applyFont="1" applyFill="1" applyBorder="1" applyAlignment="1" applyProtection="0">
      <alignment vertical="top" wrapText="1"/>
    </xf>
    <xf numFmtId="0" fontId="0" fillId="4" borderId="40" applyNumberFormat="0" applyFont="1" applyFill="1" applyBorder="1" applyAlignment="1" applyProtection="0">
      <alignment vertical="top" wrapText="1"/>
    </xf>
    <xf numFmtId="9" fontId="0" fillId="4" borderId="22" applyNumberFormat="1" applyFont="1" applyFill="1" applyBorder="1" applyAlignment="1" applyProtection="0">
      <alignment vertical="top" wrapText="1"/>
    </xf>
    <xf numFmtId="0" fontId="0" fillId="4" borderId="41" applyNumberFormat="0" applyFont="1" applyFill="1" applyBorder="1" applyAlignment="1" applyProtection="0">
      <alignment vertical="top" wrapText="1"/>
    </xf>
    <xf numFmtId="0" fontId="0" fillId="4" borderId="42"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9" fillId="4" borderId="12" applyNumberFormat="1" applyFont="1" applyFill="1" applyBorder="1" applyAlignment="1" applyProtection="0">
      <alignment vertical="center"/>
    </xf>
    <xf numFmtId="49" fontId="9" fillId="4" borderId="29" applyNumberFormat="1" applyFont="1" applyFill="1" applyBorder="1" applyAlignment="1" applyProtection="0">
      <alignment vertical="center"/>
    </xf>
    <xf numFmtId="49" fontId="0" fillId="4" borderId="22" applyNumberFormat="1" applyFont="1" applyFill="1" applyBorder="1" applyAlignment="1" applyProtection="0">
      <alignment vertical="top" wrapText="1"/>
    </xf>
    <xf numFmtId="0" fontId="9" fillId="4" borderId="12" applyNumberFormat="1" applyFont="1" applyFill="1" applyBorder="1" applyAlignment="1" applyProtection="0">
      <alignment vertical="center"/>
    </xf>
    <xf numFmtId="49" fontId="9" fillId="4" borderId="29" applyNumberFormat="1" applyFont="1" applyFill="1" applyBorder="1" applyAlignment="1" applyProtection="0">
      <alignment vertical="center" wrapText="1"/>
    </xf>
    <xf numFmtId="49" fontId="0" fillId="4" borderId="43" applyNumberFormat="1" applyFont="1" applyFill="1" applyBorder="1" applyAlignment="1" applyProtection="0">
      <alignment vertical="top" wrapText="1"/>
    </xf>
    <xf numFmtId="0" fontId="0" fillId="4" borderId="44" applyNumberFormat="0" applyFont="1" applyFill="1" applyBorder="1" applyAlignment="1" applyProtection="0">
      <alignment vertical="top" wrapText="1"/>
    </xf>
    <xf numFmtId="49" fontId="9" fillId="4" borderId="12" applyNumberFormat="1" applyFont="1" applyFill="1" applyBorder="1" applyAlignment="1" applyProtection="0">
      <alignment vertical="center" wrapText="1"/>
    </xf>
    <xf numFmtId="0" fontId="0" fillId="4" borderId="43" applyNumberFormat="0" applyFont="1" applyFill="1" applyBorder="1" applyAlignment="1" applyProtection="0">
      <alignment vertical="top" wrapText="1"/>
    </xf>
    <xf numFmtId="49" fontId="0" fillId="4" borderId="30" applyNumberFormat="1" applyFont="1" applyFill="1" applyBorder="1" applyAlignment="1" applyProtection="0">
      <alignment vertical="top" wrapText="1"/>
    </xf>
    <xf numFmtId="0" fontId="0" fillId="4" borderId="31" applyNumberFormat="0" applyFont="1" applyFill="1" applyBorder="1" applyAlignment="1" applyProtection="0">
      <alignment vertical="top" wrapText="1"/>
    </xf>
    <xf numFmtId="49" fontId="9" fillId="4" borderId="15" applyNumberFormat="1" applyFont="1" applyFill="1" applyBorder="1" applyAlignment="1" applyProtection="0">
      <alignment vertical="center"/>
    </xf>
    <xf numFmtId="0" fontId="0" fillId="4" borderId="12" applyNumberFormat="0" applyFont="1" applyFill="1" applyBorder="1" applyAlignment="1" applyProtection="0">
      <alignment vertical="center"/>
    </xf>
    <xf numFmtId="0" fontId="0" fillId="4" borderId="45" applyNumberFormat="0" applyFont="1" applyFill="1" applyBorder="1" applyAlignment="1" applyProtection="0">
      <alignment vertical="top" wrapText="1"/>
    </xf>
    <xf numFmtId="0" fontId="0" fillId="4" borderId="29" applyNumberFormat="0" applyFont="1" applyFill="1" applyBorder="1" applyAlignment="1" applyProtection="0">
      <alignment vertical="center"/>
    </xf>
    <xf numFmtId="0" fontId="0" fillId="4" borderId="12" applyNumberFormat="0" applyFont="1" applyFill="1" applyBorder="1" applyAlignment="1" applyProtection="0">
      <alignment vertical="center" wrapText="1"/>
    </xf>
    <xf numFmtId="0" fontId="0" fillId="4" borderId="46" applyNumberFormat="0" applyFont="1" applyFill="1" applyBorder="1" applyAlignment="1" applyProtection="0">
      <alignment vertical="top" wrapText="1"/>
    </xf>
    <xf numFmtId="0" fontId="0" fillId="4" borderId="47" applyNumberFormat="0" applyFont="1" applyFill="1" applyBorder="1" applyAlignment="1" applyProtection="0">
      <alignment vertical="top" wrapText="1"/>
    </xf>
    <xf numFmtId="0" fontId="0" fillId="4" borderId="48" applyNumberFormat="0" applyFont="1" applyFill="1" applyBorder="1" applyAlignment="1" applyProtection="0">
      <alignment vertical="top" wrapText="1"/>
    </xf>
    <xf numFmtId="0" fontId="0" fillId="4" borderId="4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12" applyNumberFormat="1" applyFont="1" applyFill="1" applyBorder="1" applyAlignment="1" applyProtection="0">
      <alignment horizontal="center" vertical="center"/>
    </xf>
    <xf numFmtId="0" fontId="0" fillId="4" borderId="12" applyNumberFormat="1" applyFont="1" applyFill="1" applyBorder="1" applyAlignment="1" applyProtection="0">
      <alignment horizontal="center" vertical="center"/>
    </xf>
    <xf numFmtId="49" fontId="10" fillId="4" borderId="12" applyNumberFormat="1" applyFont="1" applyFill="1" applyBorder="1" applyAlignment="1" applyProtection="0">
      <alignment vertical="center" wrapText="1"/>
    </xf>
    <xf numFmtId="0" fontId="0" fillId="4" borderId="29" applyNumberFormat="1" applyFont="1" applyFill="1" applyBorder="1" applyAlignment="1" applyProtection="0">
      <alignment horizontal="center" vertical="center"/>
    </xf>
    <xf numFmtId="0" fontId="0" fillId="4" borderId="17" applyNumberFormat="1" applyFont="1" applyFill="1" applyBorder="1" applyAlignment="1" applyProtection="0">
      <alignment vertical="top" wrapText="1"/>
    </xf>
    <xf numFmtId="0" fontId="0" fillId="4" borderId="29" applyNumberFormat="1" applyFont="1" applyFill="1" applyBorder="1" applyAlignment="1" applyProtection="0">
      <alignment vertical="center"/>
    </xf>
    <xf numFmtId="0" fontId="0" fillId="4" borderId="19" applyNumberFormat="1" applyFont="1" applyFill="1" applyBorder="1" applyAlignment="1" applyProtection="0">
      <alignment vertical="top" wrapText="1"/>
    </xf>
    <xf numFmtId="0" fontId="0" fillId="4" borderId="50" applyNumberFormat="1" applyFont="1" applyFill="1" applyBorder="1" applyAlignment="1" applyProtection="0">
      <alignment vertical="center"/>
    </xf>
    <xf numFmtId="49" fontId="0" fillId="4" borderId="51" applyNumberFormat="1" applyFont="1" applyFill="1" applyBorder="1" applyAlignment="1" applyProtection="0">
      <alignment vertical="top" wrapText="1"/>
    </xf>
    <xf numFmtId="0" fontId="0" fillId="4" borderId="52" applyNumberFormat="1" applyFont="1" applyFill="1" applyBorder="1" applyAlignment="1" applyProtection="0">
      <alignment horizontal="center" vertical="center"/>
    </xf>
    <xf numFmtId="49" fontId="8" fillId="4" borderId="12" applyNumberFormat="1" applyFont="1" applyFill="1" applyBorder="1" applyAlignment="1" applyProtection="0">
      <alignment vertical="center" wrapText="1"/>
    </xf>
    <xf numFmtId="0" fontId="0" fillId="4" borderId="53" applyNumberFormat="1" applyFont="1" applyFill="1" applyBorder="1" applyAlignment="1" applyProtection="0">
      <alignment horizontal="center" vertical="center"/>
    </xf>
    <xf numFmtId="0" fontId="0" fillId="4" borderId="22" applyNumberFormat="1" applyFont="1" applyFill="1" applyBorder="1" applyAlignment="1" applyProtection="0">
      <alignment vertical="top" wrapText="1"/>
    </xf>
    <xf numFmtId="0" fontId="0" fillId="4" borderId="52" applyNumberFormat="0" applyFont="1" applyFill="1" applyBorder="1" applyAlignment="1" applyProtection="0">
      <alignment vertical="center"/>
    </xf>
    <xf numFmtId="0" fontId="0" fillId="4" borderId="53" applyNumberFormat="0" applyFont="1" applyFill="1" applyBorder="1" applyAlignment="1" applyProtection="0">
      <alignment vertical="center"/>
    </xf>
    <xf numFmtId="0" fontId="0" fillId="4" borderId="54" applyNumberFormat="0" applyFont="1" applyFill="1" applyBorder="1" applyAlignment="1" applyProtection="0">
      <alignment vertical="top" wrapText="1"/>
    </xf>
    <xf numFmtId="0" fontId="0" fillId="4" borderId="53" applyNumberFormat="0" applyFont="1" applyFill="1" applyBorder="1" applyAlignment="1" applyProtection="0">
      <alignment vertical="center" wrapText="1"/>
    </xf>
    <xf numFmtId="0" fontId="0" fillId="4" borderId="51" applyNumberFormat="0" applyFont="1" applyFill="1" applyBorder="1" applyAlignment="1" applyProtection="0">
      <alignment vertical="top" wrapText="1"/>
    </xf>
    <xf numFmtId="0" fontId="0" fillId="4" borderId="55"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56" applyNumberFormat="1" applyFont="1" applyFill="1" applyBorder="1" applyAlignment="1" applyProtection="0">
      <alignment vertical="top" wrapText="1"/>
    </xf>
    <xf numFmtId="0" fontId="0" fillId="4" borderId="57"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11" fillId="8" borderId="11" applyNumberFormat="1" applyFont="1" applyFill="1" applyBorder="1" applyAlignment="1" applyProtection="0">
      <alignment horizontal="center" vertical="top" wrapText="1"/>
    </xf>
    <xf numFmtId="0" fontId="0" fillId="4" borderId="12" applyNumberFormat="1" applyFont="1" applyFill="1" applyBorder="1" applyAlignment="1" applyProtection="0">
      <alignment vertical="top" wrapText="1"/>
    </xf>
    <xf numFmtId="49" fontId="0" fillId="4" borderId="12" applyNumberFormat="1" applyFont="1" applyFill="1" applyBorder="1" applyAlignment="1" applyProtection="0">
      <alignment vertical="bottom"/>
    </xf>
    <xf numFmtId="0" fontId="0" fillId="4" borderId="12" applyNumberFormat="1" applyFont="1" applyFill="1" applyBorder="1" applyAlignment="1" applyProtection="0">
      <alignment vertical="bottom"/>
    </xf>
    <xf numFmtId="9" fontId="0" fillId="4" borderId="12" applyNumberFormat="1" applyFont="1" applyFill="1" applyBorder="1" applyAlignment="1" applyProtection="0">
      <alignment vertical="top" wrapText="1"/>
    </xf>
    <xf numFmtId="0" fontId="0" fillId="4" borderId="13" applyNumberFormat="0" applyFont="1" applyFill="1" applyBorder="1" applyAlignment="1" applyProtection="0">
      <alignment vertical="top" wrapText="1"/>
    </xf>
    <xf numFmtId="0" fontId="0" fillId="4" borderId="12" applyNumberFormat="0" applyFont="1" applyFill="1" applyBorder="1" applyAlignment="1" applyProtection="0">
      <alignment horizontal="center" vertical="center"/>
    </xf>
    <xf numFmtId="0" fontId="0" fillId="4" borderId="12" applyNumberFormat="1" applyFont="1" applyFill="1" applyBorder="1" applyAlignment="1" applyProtection="0">
      <alignment horizontal="center" vertical="top" wrapText="1"/>
    </xf>
    <xf numFmtId="0" fontId="0" fillId="4" borderId="12" applyNumberFormat="0" applyFont="1" applyFill="1" applyBorder="1" applyAlignment="1" applyProtection="0">
      <alignment vertical="bottom" wrapText="1"/>
    </xf>
    <xf numFmtId="49" fontId="0" fillId="4" borderId="12" applyNumberFormat="1" applyFont="1" applyFill="1" applyBorder="1" applyAlignment="1" applyProtection="0">
      <alignment vertical="bottom" wrapText="1"/>
    </xf>
    <xf numFmtId="59" fontId="0" fillId="4" borderId="12" applyNumberFormat="1" applyFont="1" applyFill="1" applyBorder="1" applyAlignment="1" applyProtection="0">
      <alignment vertical="bottom"/>
    </xf>
    <xf numFmtId="0" fontId="0" fillId="4" borderId="14" applyNumberFormat="1" applyFont="1" applyFill="1" applyBorder="1" applyAlignment="1" applyProtection="0">
      <alignment vertical="top" wrapText="1"/>
    </xf>
    <xf numFmtId="0" fontId="0" fillId="4" borderId="58" applyNumberFormat="0" applyFont="1" applyFill="1" applyBorder="1" applyAlignment="1" applyProtection="0">
      <alignment vertical="top" wrapText="1"/>
    </xf>
    <xf numFmtId="0" fontId="0" fillId="4" borderId="5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1" fillId="8" borderId="10" applyNumberFormat="1" applyFont="1" applyFill="1" applyBorder="1" applyAlignment="1" applyProtection="0">
      <alignment horizontal="center" vertical="top" wrapText="1"/>
    </xf>
    <xf numFmtId="49" fontId="11" fillId="8" borderId="59" applyNumberFormat="1" applyFont="1" applyFill="1" applyBorder="1" applyAlignment="1" applyProtection="0">
      <alignment horizontal="center" vertical="top" wrapText="1"/>
    </xf>
    <xf numFmtId="49" fontId="0" fillId="9" borderId="12" applyNumberFormat="1" applyFont="1" applyFill="1" applyBorder="1" applyAlignment="1" applyProtection="0">
      <alignment vertical="bottom"/>
    </xf>
    <xf numFmtId="49" fontId="0" fillId="4" borderId="38" applyNumberFormat="1" applyFont="1" applyFill="1" applyBorder="1" applyAlignment="1" applyProtection="0">
      <alignment vertical="bottom"/>
    </xf>
    <xf numFmtId="0" fontId="12" fillId="9" borderId="29" applyNumberFormat="1" applyFont="1" applyFill="1" applyBorder="1" applyAlignment="1" applyProtection="0">
      <alignment horizontal="center" vertical="bottom"/>
    </xf>
    <xf numFmtId="59" fontId="0" fillId="9" borderId="29" applyNumberFormat="1" applyFont="1" applyFill="1" applyBorder="1" applyAlignment="1" applyProtection="0">
      <alignment vertical="bottom"/>
    </xf>
    <xf numFmtId="9" fontId="0" fillId="4" borderId="19" applyNumberFormat="1" applyFont="1" applyFill="1" applyBorder="1" applyAlignment="1" applyProtection="0">
      <alignment vertical="top" wrapText="1"/>
    </xf>
    <xf numFmtId="59" fontId="0" fillId="4" borderId="60" applyNumberFormat="1" applyFont="1" applyFill="1" applyBorder="1" applyAlignment="1" applyProtection="0">
      <alignment vertical="top" wrapText="1"/>
    </xf>
    <xf numFmtId="0" fontId="0" fillId="9" borderId="12" applyNumberFormat="1" applyFont="1" applyFill="1" applyBorder="1" applyAlignment="1" applyProtection="0">
      <alignment vertical="bottom"/>
    </xf>
    <xf numFmtId="9" fontId="0" fillId="9" borderId="18" applyNumberFormat="1" applyFont="1" applyFill="1" applyBorder="1" applyAlignment="1" applyProtection="0">
      <alignment vertical="bottom"/>
    </xf>
    <xf numFmtId="9" fontId="0" fillId="4" borderId="21" applyNumberFormat="1" applyFont="1" applyFill="1" applyBorder="1" applyAlignment="1" applyProtection="0">
      <alignment vertical="top" wrapText="1"/>
    </xf>
    <xf numFmtId="0" fontId="0" fillId="4" borderId="61" applyNumberFormat="0" applyFont="1" applyFill="1" applyBorder="1" applyAlignment="1" applyProtection="0">
      <alignment vertical="top" wrapText="1"/>
    </xf>
    <xf numFmtId="9" fontId="0" fillId="9" borderId="12" applyNumberFormat="1" applyFont="1" applyFill="1" applyBorder="1" applyAlignment="1" applyProtection="0">
      <alignment vertical="bottom"/>
    </xf>
    <xf numFmtId="49" fontId="0" fillId="4" borderId="62" applyNumberFormat="1" applyFont="1" applyFill="1" applyBorder="1" applyAlignment="1" applyProtection="0">
      <alignment vertical="bottom"/>
    </xf>
    <xf numFmtId="59" fontId="0" fillId="4" borderId="63" applyNumberFormat="1" applyFont="1" applyFill="1" applyBorder="1" applyAlignment="1" applyProtection="0">
      <alignment vertical="top" wrapText="1"/>
    </xf>
    <xf numFmtId="9" fontId="0" fillId="4" borderId="54" applyNumberFormat="1" applyFont="1" applyFill="1" applyBorder="1" applyAlignment="1" applyProtection="0">
      <alignment vertical="top" wrapText="1"/>
    </xf>
    <xf numFmtId="0" fontId="0" fillId="4" borderId="64" applyNumberFormat="0" applyFont="1" applyFill="1" applyBorder="1" applyAlignment="1" applyProtection="0">
      <alignment vertical="top" wrapText="1"/>
    </xf>
    <xf numFmtId="49" fontId="0" fillId="4" borderId="43" applyNumberFormat="1" applyFont="1" applyFill="1" applyBorder="1" applyAlignment="1" applyProtection="0">
      <alignment vertical="bottom"/>
    </xf>
    <xf numFmtId="0" fontId="12" fillId="9" borderId="12" applyNumberFormat="1" applyFont="1" applyFill="1" applyBorder="1" applyAlignment="1" applyProtection="0">
      <alignment horizontal="center" vertical="bottom"/>
    </xf>
    <xf numFmtId="9" fontId="0" fillId="4" borderId="65" applyNumberFormat="1" applyFont="1" applyFill="1" applyBorder="1" applyAlignment="1" applyProtection="0">
      <alignment vertical="top" wrapText="1"/>
    </xf>
    <xf numFmtId="0" fontId="0" fillId="4" borderId="66" applyNumberFormat="0" applyFont="1" applyFill="1" applyBorder="1" applyAlignment="1" applyProtection="0">
      <alignment vertical="top" wrapText="1"/>
    </xf>
    <xf numFmtId="49" fontId="0" fillId="4" borderId="30" applyNumberFormat="1" applyFont="1" applyFill="1" applyBorder="1" applyAlignment="1" applyProtection="0">
      <alignment vertical="bottom"/>
    </xf>
    <xf numFmtId="9" fontId="0" fillId="4" borderId="63" applyNumberFormat="1" applyFont="1" applyFill="1" applyBorder="1" applyAlignment="1" applyProtection="0">
      <alignment vertical="top" wrapText="1"/>
    </xf>
    <xf numFmtId="49" fontId="0" fillId="4" borderId="67" applyNumberFormat="1" applyFont="1" applyFill="1" applyBorder="1" applyAlignment="1" applyProtection="0">
      <alignment vertical="bottom"/>
    </xf>
    <xf numFmtId="0" fontId="0" fillId="4" borderId="63" applyNumberFormat="0" applyFont="1" applyFill="1" applyBorder="1" applyAlignment="1" applyProtection="0">
      <alignment vertical="top" wrapText="1"/>
    </xf>
    <xf numFmtId="59" fontId="0" fillId="9" borderId="12" applyNumberFormat="1" applyFont="1" applyFill="1" applyBorder="1" applyAlignment="1" applyProtection="0">
      <alignment vertical="bottom"/>
    </xf>
    <xf numFmtId="9" fontId="0" fillId="4" borderId="66" applyNumberFormat="1" applyFont="1" applyFill="1" applyBorder="1" applyAlignment="1" applyProtection="0">
      <alignment vertical="top" wrapText="1"/>
    </xf>
    <xf numFmtId="59" fontId="0" fillId="4" borderId="14" applyNumberFormat="1" applyFont="1" applyFill="1" applyBorder="1" applyAlignment="1" applyProtection="0">
      <alignment vertical="top" wrapText="1"/>
    </xf>
    <xf numFmtId="9" fontId="0" fillId="9" borderId="30" applyNumberFormat="1" applyFont="1" applyFill="1" applyBorder="1" applyAlignment="1" applyProtection="0">
      <alignment vertical="bottom"/>
    </xf>
    <xf numFmtId="9" fontId="0" fillId="4" borderId="24" applyNumberFormat="1" applyFont="1" applyFill="1" applyBorder="1" applyAlignment="1" applyProtection="0">
      <alignment vertical="top" wrapText="1"/>
    </xf>
    <xf numFmtId="9" fontId="0" fillId="4" borderId="31" applyNumberFormat="1" applyFont="1" applyFill="1" applyBorder="1" applyAlignment="1" applyProtection="0">
      <alignment vertical="top" wrapText="1"/>
    </xf>
    <xf numFmtId="9" fontId="0" fillId="4" borderId="14" applyNumberFormat="1" applyFont="1" applyFill="1" applyBorder="1" applyAlignment="1" applyProtection="0">
      <alignment vertical="top" wrapText="1"/>
    </xf>
    <xf numFmtId="9" fontId="0" fillId="4" borderId="5" applyNumberFormat="1" applyFont="1" applyFill="1" applyBorder="1" applyAlignment="1" applyProtection="0">
      <alignment vertical="top" wrapText="1"/>
    </xf>
    <xf numFmtId="59" fontId="0" fillId="4" borderId="68" applyNumberFormat="1" applyFont="1" applyFill="1" applyBorder="1" applyAlignment="1" applyProtection="0">
      <alignment vertical="top" wrapText="1"/>
    </xf>
    <xf numFmtId="9" fontId="0" fillId="4" borderId="18" applyNumberFormat="1" applyFont="1" applyFill="1" applyBorder="1" applyAlignment="1" applyProtection="0">
      <alignment vertical="top" wrapText="1"/>
    </xf>
    <xf numFmtId="59" fontId="0" fillId="4" borderId="17" applyNumberFormat="1" applyFont="1" applyFill="1" applyBorder="1" applyAlignment="1" applyProtection="0">
      <alignment vertical="top" wrapText="1"/>
    </xf>
    <xf numFmtId="49" fontId="0" fillId="4" borderId="69" applyNumberFormat="1" applyFont="1" applyFill="1" applyBorder="1" applyAlignment="1" applyProtection="0">
      <alignment vertical="bottom"/>
    </xf>
    <xf numFmtId="59" fontId="0" fillId="4" borderId="21" applyNumberFormat="1" applyFont="1" applyFill="1" applyBorder="1" applyAlignment="1" applyProtection="0">
      <alignment vertical="top" wrapText="1"/>
    </xf>
    <xf numFmtId="49" fontId="0" fillId="10" borderId="12" applyNumberFormat="1" applyFont="1" applyFill="1" applyBorder="1" applyAlignment="1" applyProtection="0">
      <alignment vertical="bottom"/>
    </xf>
    <xf numFmtId="0" fontId="0" fillId="4" borderId="41" applyNumberFormat="1" applyFont="1" applyFill="1" applyBorder="1" applyAlignment="1" applyProtection="0">
      <alignment vertical="top" wrapText="1"/>
    </xf>
    <xf numFmtId="0" fontId="0" fillId="10" borderId="12" applyNumberFormat="1" applyFont="1" applyFill="1" applyBorder="1" applyAlignment="1" applyProtection="0">
      <alignment vertical="bottom"/>
    </xf>
    <xf numFmtId="0" fontId="0" fillId="4" borderId="66" applyNumberFormat="1" applyFont="1" applyFill="1" applyBorder="1" applyAlignment="1" applyProtection="0">
      <alignment vertical="top" wrapText="1"/>
    </xf>
    <xf numFmtId="9" fontId="0" fillId="10" borderId="30" applyNumberFormat="1" applyFont="1" applyFill="1" applyBorder="1" applyAlignment="1" applyProtection="0">
      <alignment vertical="bottom"/>
    </xf>
    <xf numFmtId="9" fontId="0" fillId="10" borderId="12" applyNumberFormat="1" applyFont="1" applyFill="1" applyBorder="1" applyAlignment="1" applyProtection="0">
      <alignment vertical="bottom"/>
    </xf>
    <xf numFmtId="0" fontId="0" fillId="4" borderId="5" applyNumberFormat="1" applyFont="1" applyFill="1" applyBorder="1" applyAlignment="1" applyProtection="0">
      <alignment vertical="top" wrapText="1"/>
    </xf>
    <xf numFmtId="0" fontId="0" fillId="4" borderId="70" applyNumberFormat="1" applyFont="1" applyFill="1" applyBorder="1" applyAlignment="1" applyProtection="0">
      <alignment vertical="top" wrapText="1"/>
    </xf>
    <xf numFmtId="49" fontId="0" fillId="4" borderId="12" applyNumberFormat="1" applyFont="1" applyFill="1" applyBorder="1" applyAlignment="1" applyProtection="0">
      <alignment vertical="top" wrapText="1"/>
    </xf>
    <xf numFmtId="0" fontId="0" fillId="4" borderId="71" applyNumberFormat="1" applyFont="1" applyFill="1" applyBorder="1" applyAlignment="1" applyProtection="0">
      <alignment vertical="top" wrapText="1"/>
    </xf>
    <xf numFmtId="49" fontId="0" fillId="11" borderId="12" applyNumberFormat="1" applyFont="1" applyFill="1" applyBorder="1" applyAlignment="1" applyProtection="0">
      <alignment vertical="bottom"/>
    </xf>
    <xf numFmtId="0" fontId="0" fillId="4" borderId="72" applyNumberFormat="0" applyFont="1" applyFill="1" applyBorder="1" applyAlignment="1" applyProtection="0">
      <alignment vertical="top" wrapText="1"/>
    </xf>
    <xf numFmtId="0" fontId="0" fillId="4" borderId="73" applyNumberFormat="1" applyFont="1" applyFill="1" applyBorder="1" applyAlignment="1" applyProtection="0">
      <alignment vertical="top" wrapText="1"/>
    </xf>
    <xf numFmtId="0" fontId="0" fillId="11" borderId="12" applyNumberFormat="1" applyFont="1" applyFill="1" applyBorder="1" applyAlignment="1" applyProtection="0">
      <alignment vertical="bottom"/>
    </xf>
    <xf numFmtId="9" fontId="0" fillId="11" borderId="30" applyNumberFormat="1" applyFont="1" applyFill="1" applyBorder="1" applyAlignment="1" applyProtection="0">
      <alignment vertical="bottom"/>
    </xf>
    <xf numFmtId="9" fontId="0" fillId="11" borderId="12" applyNumberFormat="1" applyFont="1" applyFill="1" applyBorder="1" applyAlignment="1" applyProtection="0">
      <alignment vertical="bottom"/>
    </xf>
    <xf numFmtId="0" fontId="0" fillId="4" borderId="74" applyNumberFormat="0" applyFont="1" applyFill="1" applyBorder="1" applyAlignment="1" applyProtection="0">
      <alignment vertical="top" wrapText="1"/>
    </xf>
    <xf numFmtId="0" fontId="0" fillId="4" borderId="75" applyNumberFormat="1" applyFont="1" applyFill="1" applyBorder="1" applyAlignment="1" applyProtection="0">
      <alignment vertical="top" wrapText="1"/>
    </xf>
    <xf numFmtId="0" fontId="0" fillId="4" borderId="76" applyNumberFormat="0" applyFont="1" applyFill="1" applyBorder="1" applyAlignment="1" applyProtection="0">
      <alignment vertical="top" wrapText="1"/>
    </xf>
    <xf numFmtId="9" fontId="0" fillId="4" borderId="58" applyNumberFormat="1" applyFont="1" applyFill="1" applyBorder="1" applyAlignment="1" applyProtection="0">
      <alignment vertical="top" wrapText="1"/>
    </xf>
    <xf numFmtId="9" fontId="0" fillId="11" borderId="74" applyNumberFormat="1" applyFont="1" applyFill="1" applyBorder="1" applyAlignment="1" applyProtection="0">
      <alignment vertical="bottom"/>
    </xf>
    <xf numFmtId="9" fontId="0" fillId="4" borderId="9" applyNumberFormat="1" applyFont="1" applyFill="1" applyBorder="1" applyAlignment="1" applyProtection="0">
      <alignment vertical="top" wrapText="1"/>
    </xf>
    <xf numFmtId="9" fontId="0" fillId="4" borderId="76"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borderId="77" applyNumberFormat="0" applyFont="1" applyFill="0" applyBorder="1" applyAlignment="1" applyProtection="0">
      <alignment vertical="top" wrapText="1"/>
    </xf>
    <xf numFmtId="0" fontId="0" borderId="78" applyNumberFormat="0" applyFont="1" applyFill="0" applyBorder="1" applyAlignment="1" applyProtection="0">
      <alignment vertical="top" wrapText="1"/>
    </xf>
    <xf numFmtId="0" fontId="0" borderId="21" applyNumberFormat="0" applyFont="1" applyFill="0" applyBorder="1" applyAlignment="1" applyProtection="0">
      <alignment vertical="top" wrapText="1"/>
    </xf>
    <xf numFmtId="0" fontId="0" borderId="54" applyNumberFormat="0" applyFont="1" applyFill="0" applyBorder="1" applyAlignment="1" applyProtection="0">
      <alignment vertical="top" wrapText="1"/>
    </xf>
    <xf numFmtId="0" fontId="0" borderId="79" applyNumberFormat="0" applyFont="1" applyFill="0" applyBorder="1" applyAlignment="1" applyProtection="0">
      <alignment vertical="top" wrapText="1"/>
    </xf>
    <xf numFmtId="0" fontId="0" borderId="80" applyNumberFormat="0" applyFont="1" applyFill="0" applyBorder="1" applyAlignment="1" applyProtection="0">
      <alignment vertical="top" wrapText="1"/>
    </xf>
    <xf numFmtId="49" fontId="5" fillId="12" borderId="81" applyNumberFormat="1" applyFont="1" applyFill="1" applyBorder="1" applyAlignment="1" applyProtection="0">
      <alignment vertical="top" wrapText="1"/>
    </xf>
    <xf numFmtId="0" fontId="0" borderId="82" applyNumberFormat="0" applyFont="1" applyFill="0" applyBorder="1" applyAlignment="1" applyProtection="0">
      <alignment vertical="top" wrapText="1"/>
    </xf>
    <xf numFmtId="0" fontId="0" fillId="12" borderId="83" applyNumberFormat="1" applyFont="1" applyFill="1" applyBorder="1" applyAlignment="1" applyProtection="0">
      <alignment vertical="top" wrapText="1"/>
    </xf>
    <xf numFmtId="0" fontId="0" borderId="44" applyNumberFormat="0" applyFont="1" applyFill="0" applyBorder="1" applyAlignment="1" applyProtection="0">
      <alignment vertical="top" wrapText="1"/>
    </xf>
    <xf numFmtId="0" fontId="0" borderId="84" applyNumberFormat="0" applyFont="1" applyFill="0" applyBorder="1" applyAlignment="1" applyProtection="0">
      <alignment vertical="top" wrapText="1"/>
    </xf>
    <xf numFmtId="0" fontId="0" borderId="85" applyNumberFormat="0" applyFont="1" applyFill="0" applyBorder="1" applyAlignment="1" applyProtection="0">
      <alignment vertical="top" wrapText="1"/>
    </xf>
    <xf numFmtId="0" fontId="0" borderId="31" applyNumberFormat="0" applyFont="1" applyFill="0" applyBorder="1" applyAlignment="1" applyProtection="0">
      <alignment vertical="top" wrapText="1"/>
    </xf>
    <xf numFmtId="49" fontId="0" fillId="4" borderId="74" applyNumberFormat="1" applyFont="1" applyFill="1" applyBorder="1" applyAlignment="1" applyProtection="0">
      <alignment vertical="bottom"/>
    </xf>
    <xf numFmtId="0" fontId="0" borderId="76"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0" fillId="4" borderId="56"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86" applyNumberFormat="1" applyFont="1" applyFill="1" applyBorder="1" applyAlignment="1" applyProtection="0">
      <alignment vertical="top" wrapText="1"/>
    </xf>
    <xf numFmtId="49" fontId="0" fillId="4" borderId="87" applyNumberFormat="1" applyFont="1" applyFill="1" applyBorder="1" applyAlignment="1" applyProtection="0">
      <alignment vertical="top" wrapText="1"/>
    </xf>
    <xf numFmtId="0" fontId="0" fillId="4" borderId="87" applyNumberFormat="0" applyFont="1" applyFill="1" applyBorder="1" applyAlignment="1" applyProtection="0">
      <alignment vertical="top" wrapText="1"/>
    </xf>
    <xf numFmtId="49" fontId="0" fillId="4" borderId="78" applyNumberFormat="1" applyFont="1" applyFill="1" applyBorder="1" applyAlignment="1" applyProtection="0">
      <alignment vertical="top" wrapText="1"/>
    </xf>
    <xf numFmtId="0" fontId="0" fillId="4" borderId="78" applyNumberFormat="0" applyFont="1" applyFill="1" applyBorder="1" applyAlignment="1" applyProtection="0">
      <alignment vertical="top" wrapText="1"/>
    </xf>
    <xf numFmtId="0" fontId="0" fillId="4" borderId="88" applyNumberFormat="0" applyFont="1" applyFill="1" applyBorder="1" applyAlignment="1" applyProtection="0">
      <alignment vertical="top" wrapText="1"/>
    </xf>
    <xf numFmtId="49" fontId="0" fillId="4" borderId="78" applyNumberFormat="1" applyFont="1" applyFill="1" applyBorder="1" applyAlignment="1" applyProtection="0">
      <alignment vertical="top"/>
    </xf>
    <xf numFmtId="0" fontId="0" fillId="4" borderId="89" applyNumberFormat="0" applyFont="1" applyFill="1" applyBorder="1" applyAlignment="1" applyProtection="0">
      <alignment vertical="top" wrapText="1"/>
    </xf>
    <xf numFmtId="49" fontId="0" fillId="4" borderId="12" applyNumberFormat="1" applyFont="1" applyFill="1" applyBorder="1" applyAlignment="1" applyProtection="0">
      <alignment vertical="center"/>
    </xf>
    <xf numFmtId="49" fontId="0" fillId="4" borderId="12" applyNumberFormat="1"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bdc0bf"/>
      <rgbColor rgb="ffa5a5a5"/>
      <rgbColor rgb="ff3f3f3f"/>
      <rgbColor rgb="fffae232"/>
      <rgbColor rgb="ffff0000"/>
      <rgbColor rgb="ffc6efce"/>
      <rgbColor rgb="ff006100"/>
      <rgbColor rgb="ffffeb9c"/>
      <rgbColor rgb="ff9c5700"/>
      <rgbColor rgb="fffbdeed"/>
      <rgbColor rgb="ffcbecff"/>
      <rgbColor rgb="ffb3477d"/>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4.75" customHeight="1">
      <c r="A1" s="7"/>
      <c r="B1" s="8"/>
      <c r="C1" s="8"/>
      <c r="D1" s="8"/>
      <c r="E1" s="9"/>
    </row>
    <row r="2" ht="14.75" customHeight="1">
      <c r="A2" s="10"/>
      <c r="B2" s="11"/>
      <c r="C2" s="11"/>
      <c r="D2" s="11"/>
      <c r="E2" s="12"/>
    </row>
    <row r="3" ht="50" customHeight="1">
      <c r="A3" s="10"/>
      <c r="B3" t="s" s="13">
        <v>0</v>
      </c>
      <c r="C3" s="11"/>
      <c r="D3" s="11"/>
      <c r="E3" s="12"/>
    </row>
    <row r="4" ht="14.75" customHeight="1">
      <c r="A4" s="10"/>
      <c r="B4" s="11"/>
      <c r="C4" s="11"/>
      <c r="D4" s="11"/>
      <c r="E4" s="12"/>
    </row>
    <row r="5" ht="14.75" customHeight="1">
      <c r="A5" s="10"/>
      <c r="B5" s="11"/>
      <c r="C5" s="11"/>
      <c r="D5" s="11"/>
      <c r="E5" s="12"/>
    </row>
    <row r="6" ht="14.75" customHeight="1">
      <c r="A6" s="10"/>
      <c r="B6" s="11"/>
      <c r="C6" s="11"/>
      <c r="D6" s="11"/>
      <c r="E6" s="12"/>
    </row>
    <row r="7">
      <c r="A7" s="10"/>
      <c r="B7" t="s" s="14">
        <v>1</v>
      </c>
      <c r="C7" t="s" s="14">
        <v>2</v>
      </c>
      <c r="D7" t="s" s="14">
        <v>3</v>
      </c>
      <c r="E7" s="12"/>
    </row>
    <row r="8" ht="14.75" customHeight="1">
      <c r="A8" s="10"/>
      <c r="B8" s="11"/>
      <c r="C8" s="11"/>
      <c r="D8" s="11"/>
      <c r="E8" s="12"/>
    </row>
    <row r="9">
      <c r="A9" s="10"/>
      <c r="B9" t="s" s="15">
        <v>6</v>
      </c>
      <c r="C9" s="16"/>
      <c r="D9" s="16"/>
      <c r="E9" s="12"/>
    </row>
    <row r="10">
      <c r="A10" s="10"/>
      <c r="B10" s="17"/>
      <c r="C10" t="s" s="18">
        <v>5</v>
      </c>
      <c r="D10" t="s" s="19">
        <v>7</v>
      </c>
      <c r="E10" s="12"/>
    </row>
    <row r="11" ht="13" customHeight="1">
      <c r="A11" s="10"/>
      <c r="B11" t="s" s="3">
        <v>22</v>
      </c>
      <c r="C11" s="3"/>
      <c r="D11" s="3"/>
      <c r="E11" s="12"/>
    </row>
    <row r="12" ht="13" customHeight="1">
      <c r="A12" s="10"/>
      <c r="B12" s="4"/>
      <c r="C12" t="s" s="4">
        <v>5</v>
      </c>
      <c r="D12" t="s" s="5">
        <v>22</v>
      </c>
      <c r="E12" s="12"/>
    </row>
    <row r="13" ht="13" customHeight="1">
      <c r="A13" s="10"/>
      <c r="B13" t="s" s="3">
        <v>6</v>
      </c>
      <c r="C13" s="3"/>
      <c r="D13" s="3"/>
      <c r="E13" s="12"/>
    </row>
    <row r="14" ht="13" customHeight="1">
      <c r="A14" s="10"/>
      <c r="B14" s="4"/>
      <c r="C14" t="s" s="4">
        <v>5</v>
      </c>
      <c r="D14" t="s" s="5">
        <v>6</v>
      </c>
      <c r="E14" s="12"/>
    </row>
    <row r="15" ht="13" customHeight="1">
      <c r="A15" s="10"/>
      <c r="B15" t="s" s="3">
        <v>8</v>
      </c>
      <c r="C15" s="3"/>
      <c r="D15" s="3"/>
      <c r="E15" s="12"/>
    </row>
    <row r="16" ht="13" customHeight="1">
      <c r="A16" s="10"/>
      <c r="B16" s="4"/>
      <c r="C16" t="s" s="4">
        <v>5</v>
      </c>
      <c r="D16" t="s" s="5">
        <v>8</v>
      </c>
      <c r="E16" s="12"/>
    </row>
    <row r="17" ht="13" customHeight="1">
      <c r="A17" s="10"/>
      <c r="B17" t="s" s="3">
        <v>10</v>
      </c>
      <c r="C17" s="3"/>
      <c r="D17" s="3"/>
      <c r="E17" s="12"/>
    </row>
    <row r="18" ht="13" customHeight="1">
      <c r="A18" s="10"/>
      <c r="B18" s="4"/>
      <c r="C18" t="s" s="4">
        <v>5</v>
      </c>
      <c r="D18" t="s" s="5">
        <v>10</v>
      </c>
      <c r="E18" s="12"/>
    </row>
    <row r="19" ht="13" customHeight="1">
      <c r="A19" s="10"/>
      <c r="B19" t="s" s="3">
        <v>12</v>
      </c>
      <c r="C19" s="3"/>
      <c r="D19" s="3"/>
      <c r="E19" s="12"/>
    </row>
    <row r="20" ht="13" customHeight="1">
      <c r="A20" s="10"/>
      <c r="B20" s="4"/>
      <c r="C20" t="s" s="4">
        <v>5</v>
      </c>
      <c r="D20" t="s" s="5">
        <v>12</v>
      </c>
      <c r="E20" s="12"/>
    </row>
    <row r="21" ht="13" customHeight="1">
      <c r="A21" s="10"/>
      <c r="B21" t="s" s="3">
        <v>14</v>
      </c>
      <c r="C21" s="3"/>
      <c r="D21" s="3"/>
      <c r="E21" s="12"/>
    </row>
    <row r="22" ht="13" customHeight="1">
      <c r="A22" s="10"/>
      <c r="B22" s="4"/>
      <c r="C22" t="s" s="4">
        <v>5</v>
      </c>
      <c r="D22" t="s" s="5">
        <v>14</v>
      </c>
      <c r="E22" s="12"/>
    </row>
    <row r="23" ht="13" customHeight="1">
      <c r="A23" s="10"/>
      <c r="B23" t="s" s="3">
        <v>16</v>
      </c>
      <c r="C23" s="3"/>
      <c r="D23" s="3"/>
      <c r="E23" s="12"/>
    </row>
    <row r="24" ht="13" customHeight="1">
      <c r="A24" s="20"/>
      <c r="B24" s="4"/>
      <c r="C24" t="s" s="4">
        <v>5</v>
      </c>
      <c r="D24" t="s" s="5">
        <v>16</v>
      </c>
      <c r="E24" s="21"/>
    </row>
    <row r="25" ht="13" customHeight="1">
      <c r="A25" s="7"/>
      <c r="B25" t="s" s="3">
        <v>232</v>
      </c>
      <c r="C25" s="3"/>
      <c r="D25" s="3"/>
      <c r="E25" s="9"/>
    </row>
    <row r="26" ht="13" customHeight="1">
      <c r="A26" s="20"/>
      <c r="B26" s="4"/>
      <c r="C26" t="s" s="4">
        <v>5</v>
      </c>
      <c r="D26" t="s" s="5">
        <v>232</v>
      </c>
      <c r="E26" s="21"/>
    </row>
    <row r="27">
      <c r="B27" t="s" s="3">
        <v>234</v>
      </c>
      <c r="C27" s="3"/>
      <c r="D27" s="3"/>
    </row>
    <row r="28">
      <c r="B28" s="4"/>
      <c r="C28" t="s" s="4">
        <v>5</v>
      </c>
      <c r="D28" t="s" s="5">
        <v>234</v>
      </c>
    </row>
    <row r="29">
      <c r="B29" t="s" s="3">
        <v>18</v>
      </c>
      <c r="C29" s="3"/>
      <c r="D29" s="3"/>
    </row>
    <row r="30">
      <c r="B30" s="4"/>
      <c r="C30" t="s" s="4">
        <v>5</v>
      </c>
      <c r="D30" t="s" s="5">
        <v>18</v>
      </c>
    </row>
    <row r="31">
      <c r="B31" t="s" s="3">
        <v>20</v>
      </c>
      <c r="C31" s="3"/>
      <c r="D31" s="3"/>
    </row>
    <row r="32">
      <c r="B32" s="4"/>
      <c r="C32" t="s" s="4">
        <v>5</v>
      </c>
      <c r="D32" t="s" s="5">
        <v>20</v>
      </c>
    </row>
  </sheetData>
  <mergeCells count="2">
    <mergeCell ref="B3:D3"/>
    <mergeCell ref="B3:D3"/>
  </mergeCells>
  <hyperlinks>
    <hyperlink ref="D10" location="'Export Summary'!R1C1" tooltip="" display="Export Summary"/>
    <hyperlink ref="D10" location="'Hospital'!R1C1" tooltip="" display="Hospital"/>
    <hyperlink ref="D12" location="'Hospital'!R1C1" tooltip="" display="Hospital"/>
    <hyperlink ref="D14" location="'Product'!R1C1" tooltip="" display="Product"/>
    <hyperlink ref="D16" location="'Resource'!R1C1" tooltip="" display="Resource"/>
    <hyperlink ref="D18" location="'Requirement'!R1C1" tooltip="" display="Requirement"/>
    <hyperlink ref="D20" location="'Preset'!R1C1" tooltip="" display="Preset"/>
    <hyperlink ref="D22" location="'Report'!R1C1" tooltip="" display="Report"/>
    <hyperlink ref="D24" location="'Proposal'!R1C1" tooltip="" display="Proposal"/>
    <hyperlink ref="D26" location="'Evaluation'!R1C1" tooltip="" display="Evaluation"/>
    <hyperlink ref="D12" location="'ow'!R1C1" tooltip="" display="ow"/>
    <hyperlink ref="D14" location="'Hospital'!R1C1" tooltip="" display="Hospital"/>
    <hyperlink ref="D16" location="'Product'!R1C1" tooltip="" display="Product"/>
    <hyperlink ref="D18" location="'Resource'!R1C1" tooltip="" display="Resource"/>
    <hyperlink ref="D20" location="'Requirement'!R1C1" tooltip="" display="Requirement"/>
    <hyperlink ref="D22" location="'Preset'!R1C1" tooltip="" display="Preset"/>
    <hyperlink ref="D24" location="'Report'!R1C1" tooltip="" display="Report"/>
    <hyperlink ref="D26" location="'Sheet2'!R1C1" tooltip="" display="Sheet2"/>
    <hyperlink ref="D28" location="'Sheet1'!R1C1" tooltip="" display="Sheet1"/>
    <hyperlink ref="D30" location="'Proposal'!R1C1" tooltip="" display="Proposal"/>
    <hyperlink ref="D32" location="'Evaluation'!R1C1" tooltip="" display="Evaluatio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D31"/>
  <sheetViews>
    <sheetView workbookViewId="0" showGridLines="0" defaultGridColor="1"/>
  </sheetViews>
  <sheetFormatPr defaultColWidth="8.83333" defaultRowHeight="20" customHeight="1" outlineLevelRow="0" outlineLevelCol="0"/>
  <cols>
    <col min="1" max="1" width="14.0781" style="25" customWidth="1"/>
    <col min="2" max="2" width="20.6328" style="25" customWidth="1"/>
    <col min="3" max="3" width="25.5312" style="25" customWidth="1"/>
    <col min="4" max="4" width="16.3516" style="25" customWidth="1"/>
    <col min="5" max="256" width="8.85156" style="25" customWidth="1"/>
  </cols>
  <sheetData>
    <row r="1" ht="20.25" customHeight="1">
      <c r="A1" t="s" s="26">
        <v>23</v>
      </c>
      <c r="B1" t="s" s="26">
        <v>24</v>
      </c>
      <c r="C1" t="s" s="27">
        <v>25</v>
      </c>
      <c r="D1" t="s" s="26">
        <v>26</v>
      </c>
    </row>
    <row r="2" ht="20.25" customHeight="1">
      <c r="A2" t="s" s="28">
        <v>27</v>
      </c>
      <c r="B2" t="s" s="29">
        <v>28</v>
      </c>
      <c r="C2" t="s" s="30">
        <v>29</v>
      </c>
      <c r="D2" t="s" s="31">
        <v>30</v>
      </c>
    </row>
    <row r="3" ht="20" customHeight="1">
      <c r="A3" s="28"/>
      <c r="B3" s="29"/>
      <c r="C3" s="32"/>
      <c r="D3" s="31"/>
    </row>
    <row r="4" ht="20" customHeight="1">
      <c r="A4" s="28"/>
      <c r="B4" s="29"/>
      <c r="C4" s="32"/>
      <c r="D4" s="31"/>
    </row>
    <row r="5" ht="20" customHeight="1">
      <c r="A5" s="28"/>
      <c r="B5" s="29"/>
      <c r="C5" s="32"/>
      <c r="D5" s="31"/>
    </row>
    <row r="6" ht="20" customHeight="1">
      <c r="A6" s="28"/>
      <c r="B6" s="29"/>
      <c r="C6" s="32"/>
      <c r="D6" s="31"/>
    </row>
    <row r="7" ht="20" customHeight="1">
      <c r="A7" s="28"/>
      <c r="B7" s="29"/>
      <c r="C7" s="32"/>
      <c r="D7" s="31"/>
    </row>
    <row r="8" ht="20" customHeight="1">
      <c r="A8" s="28"/>
      <c r="B8" s="29"/>
      <c r="C8" s="32"/>
      <c r="D8" s="31"/>
    </row>
    <row r="9" ht="20" customHeight="1">
      <c r="A9" s="28"/>
      <c r="B9" s="29"/>
      <c r="C9" s="32"/>
      <c r="D9" s="31"/>
    </row>
    <row r="10" ht="20" customHeight="1">
      <c r="A10" s="28"/>
      <c r="B10" s="29"/>
      <c r="C10" s="32"/>
      <c r="D10" s="31"/>
    </row>
    <row r="11" ht="20" customHeight="1">
      <c r="A11" s="28"/>
      <c r="B11" s="33"/>
      <c r="C11" s="32"/>
      <c r="D11" s="34"/>
    </row>
    <row r="12" ht="20" customHeight="1">
      <c r="A12" s="35"/>
      <c r="B12" s="36"/>
      <c r="C12" s="37"/>
      <c r="D12" s="38"/>
    </row>
    <row r="13" ht="20" customHeight="1">
      <c r="A13" s="39"/>
      <c r="B13" s="40"/>
      <c r="C13" s="37"/>
      <c r="D13" s="41"/>
    </row>
    <row r="14" ht="20" customHeight="1">
      <c r="A14" s="42"/>
      <c r="B14" s="43"/>
      <c r="C14" s="11"/>
      <c r="D14" s="44"/>
    </row>
    <row r="15" ht="20" customHeight="1">
      <c r="A15" s="10"/>
      <c r="B15" s="11"/>
      <c r="C15" s="11"/>
      <c r="D15" s="12"/>
    </row>
    <row r="16" ht="20" customHeight="1">
      <c r="A16" s="10"/>
      <c r="B16" s="11"/>
      <c r="C16" s="11"/>
      <c r="D16" s="12"/>
    </row>
    <row r="17" ht="20" customHeight="1">
      <c r="A17" s="10"/>
      <c r="B17" s="11"/>
      <c r="C17" s="11"/>
      <c r="D17" s="12"/>
    </row>
    <row r="18" ht="20" customHeight="1">
      <c r="A18" s="10"/>
      <c r="B18" s="11"/>
      <c r="C18" s="11"/>
      <c r="D18" s="12"/>
    </row>
    <row r="19" ht="20" customHeight="1">
      <c r="A19" s="10"/>
      <c r="B19" s="11"/>
      <c r="C19" s="11"/>
      <c r="D19" s="12"/>
    </row>
    <row r="20" ht="20" customHeight="1">
      <c r="A20" s="10"/>
      <c r="B20" s="11"/>
      <c r="C20" s="11"/>
      <c r="D20" s="12"/>
    </row>
    <row r="21" ht="20" customHeight="1">
      <c r="A21" s="10"/>
      <c r="B21" s="11"/>
      <c r="C21" s="11"/>
      <c r="D21" s="12"/>
    </row>
    <row r="22" ht="20" customHeight="1">
      <c r="A22" s="10"/>
      <c r="B22" s="11"/>
      <c r="C22" s="11"/>
      <c r="D22" s="12"/>
    </row>
    <row r="23" ht="20" customHeight="1">
      <c r="A23" s="10"/>
      <c r="B23" s="11"/>
      <c r="C23" s="11"/>
      <c r="D23" s="12"/>
    </row>
    <row r="24" ht="20" customHeight="1">
      <c r="A24" s="10"/>
      <c r="B24" s="11"/>
      <c r="C24" s="11"/>
      <c r="D24" s="12"/>
    </row>
    <row r="25" ht="20" customHeight="1">
      <c r="A25" s="10"/>
      <c r="B25" s="11"/>
      <c r="C25" s="11"/>
      <c r="D25" s="12"/>
    </row>
    <row r="26" ht="20" customHeight="1">
      <c r="A26" s="10"/>
      <c r="B26" s="11"/>
      <c r="C26" s="11"/>
      <c r="D26" s="12"/>
    </row>
    <row r="27" ht="20" customHeight="1">
      <c r="A27" s="10"/>
      <c r="B27" s="11"/>
      <c r="C27" s="11"/>
      <c r="D27" s="12"/>
    </row>
    <row r="28" ht="20" customHeight="1">
      <c r="A28" s="10"/>
      <c r="B28" s="11"/>
      <c r="C28" s="11"/>
      <c r="D28" s="12"/>
    </row>
    <row r="29" ht="20" customHeight="1">
      <c r="A29" s="10"/>
      <c r="B29" s="11"/>
      <c r="C29" s="11"/>
      <c r="D29" s="12"/>
    </row>
    <row r="30" ht="20" customHeight="1">
      <c r="A30" s="10"/>
      <c r="B30" s="11"/>
      <c r="C30" s="11"/>
      <c r="D30" s="12"/>
    </row>
    <row r="31" ht="20" customHeight="1">
      <c r="A31" s="20"/>
      <c r="B31" s="45"/>
      <c r="C31" s="45"/>
      <c r="D31" s="2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Q31"/>
  <sheetViews>
    <sheetView workbookViewId="0" showGridLines="0" defaultGridColor="1"/>
  </sheetViews>
  <sheetFormatPr defaultColWidth="8.83333" defaultRowHeight="20" customHeight="1" outlineLevelRow="0" outlineLevelCol="0"/>
  <cols>
    <col min="1" max="1" width="25.6719" style="46" customWidth="1"/>
    <col min="2" max="2" width="59.3516" style="46" customWidth="1"/>
    <col min="3" max="17" width="16.3516" style="46" customWidth="1"/>
    <col min="18" max="256" width="8.85156" style="46" customWidth="1"/>
  </cols>
  <sheetData>
    <row r="1" ht="20.25" customHeight="1">
      <c r="A1" t="s" s="26">
        <v>31</v>
      </c>
      <c r="B1" t="s" s="26">
        <v>32</v>
      </c>
      <c r="C1" t="s" s="26">
        <v>33</v>
      </c>
      <c r="D1" t="s" s="26">
        <v>34</v>
      </c>
      <c r="E1" t="s" s="27">
        <v>35</v>
      </c>
      <c r="F1" t="s" s="27">
        <v>36</v>
      </c>
      <c r="G1" t="s" s="26">
        <v>37</v>
      </c>
      <c r="H1" t="s" s="26">
        <v>38</v>
      </c>
      <c r="I1" t="s" s="26">
        <v>39</v>
      </c>
      <c r="J1" t="s" s="26">
        <v>40</v>
      </c>
      <c r="K1" t="s" s="26">
        <v>41</v>
      </c>
      <c r="L1" t="s" s="27">
        <v>42</v>
      </c>
      <c r="M1" t="s" s="26">
        <v>43</v>
      </c>
      <c r="N1" t="s" s="47">
        <v>44</v>
      </c>
      <c r="O1" t="s" s="47">
        <v>45</v>
      </c>
      <c r="P1" t="s" s="47">
        <v>46</v>
      </c>
      <c r="Q1" t="s" s="47">
        <v>47</v>
      </c>
    </row>
    <row r="2" ht="20.25" customHeight="1">
      <c r="A2" t="s" s="28">
        <v>48</v>
      </c>
      <c r="B2" t="s" s="29">
        <v>49</v>
      </c>
      <c r="C2" s="48">
        <v>1920</v>
      </c>
      <c r="D2" t="s" s="28">
        <v>50</v>
      </c>
      <c r="E2" s="49"/>
      <c r="F2" t="s" s="50">
        <v>51</v>
      </c>
      <c r="G2" t="s" s="31">
        <v>52</v>
      </c>
      <c r="H2" t="s" s="51">
        <v>53</v>
      </c>
      <c r="I2" s="48">
        <v>350</v>
      </c>
      <c r="J2" s="48">
        <v>1000</v>
      </c>
      <c r="K2" s="48">
        <v>110600000</v>
      </c>
      <c r="L2" s="52"/>
      <c r="M2" t="s" s="53">
        <v>54</v>
      </c>
      <c r="N2" s="54">
        <v>10</v>
      </c>
      <c r="O2" s="54">
        <v>10</v>
      </c>
      <c r="P2" s="54">
        <v>10</v>
      </c>
      <c r="Q2" s="54">
        <v>10</v>
      </c>
    </row>
    <row r="3" ht="20" customHeight="1">
      <c r="A3" t="s" s="28">
        <v>55</v>
      </c>
      <c r="B3" t="s" s="29">
        <v>56</v>
      </c>
      <c r="C3" s="48">
        <v>1987</v>
      </c>
      <c r="D3" t="s" s="28">
        <v>50</v>
      </c>
      <c r="E3" s="55"/>
      <c r="F3" t="s" s="56">
        <v>57</v>
      </c>
      <c r="G3" t="s" s="31">
        <v>52</v>
      </c>
      <c r="H3" t="s" s="28">
        <v>58</v>
      </c>
      <c r="I3" s="48">
        <v>100</v>
      </c>
      <c r="J3" s="48">
        <v>300</v>
      </c>
      <c r="K3" s="48">
        <v>15563000</v>
      </c>
      <c r="L3" s="52"/>
      <c r="M3" t="s" s="53">
        <v>59</v>
      </c>
      <c r="N3" s="54">
        <v>10</v>
      </c>
      <c r="O3" s="54">
        <v>10</v>
      </c>
      <c r="P3" s="54">
        <v>10</v>
      </c>
      <c r="Q3" s="54">
        <v>10</v>
      </c>
    </row>
    <row r="4" ht="20" customHeight="1">
      <c r="A4" t="s" s="28">
        <v>60</v>
      </c>
      <c r="B4" t="s" s="29">
        <v>61</v>
      </c>
      <c r="C4" s="48">
        <v>1984</v>
      </c>
      <c r="D4" t="s" s="28">
        <v>62</v>
      </c>
      <c r="E4" s="55"/>
      <c r="F4" t="s" s="56">
        <v>63</v>
      </c>
      <c r="G4" t="s" s="31">
        <v>52</v>
      </c>
      <c r="H4" t="s" s="28">
        <v>64</v>
      </c>
      <c r="I4" s="48">
        <v>350</v>
      </c>
      <c r="J4" s="48">
        <v>700</v>
      </c>
      <c r="K4" s="48">
        <v>81988000</v>
      </c>
      <c r="L4" s="52"/>
      <c r="M4" t="s" s="53">
        <v>65</v>
      </c>
      <c r="N4" s="54">
        <v>10</v>
      </c>
      <c r="O4" s="54">
        <v>10</v>
      </c>
      <c r="P4" s="54">
        <v>10</v>
      </c>
      <c r="Q4" s="54">
        <v>10</v>
      </c>
    </row>
    <row r="5" ht="20" customHeight="1">
      <c r="A5" t="s" s="28">
        <v>66</v>
      </c>
      <c r="B5" t="s" s="29">
        <v>67</v>
      </c>
      <c r="C5" s="48">
        <v>1997</v>
      </c>
      <c r="D5" t="s" s="28">
        <v>50</v>
      </c>
      <c r="E5" s="55"/>
      <c r="F5" t="s" s="56">
        <v>68</v>
      </c>
      <c r="G5" t="s" s="31">
        <v>52</v>
      </c>
      <c r="H5" t="s" s="28">
        <v>58</v>
      </c>
      <c r="I5" s="48">
        <v>200</v>
      </c>
      <c r="J5" s="48">
        <v>500</v>
      </c>
      <c r="K5" s="48">
        <v>39015000</v>
      </c>
      <c r="L5" s="52"/>
      <c r="M5" t="s" s="53">
        <v>59</v>
      </c>
      <c r="N5" s="54">
        <v>10</v>
      </c>
      <c r="O5" s="54">
        <v>10</v>
      </c>
      <c r="P5" s="54">
        <v>10</v>
      </c>
      <c r="Q5" s="54">
        <v>10</v>
      </c>
    </row>
    <row r="6" ht="20" customHeight="1">
      <c r="A6" t="s" s="28">
        <v>69</v>
      </c>
      <c r="B6" t="s" s="29">
        <v>70</v>
      </c>
      <c r="C6" s="48">
        <v>1962</v>
      </c>
      <c r="D6" t="s" s="28">
        <v>50</v>
      </c>
      <c r="E6" s="55"/>
      <c r="F6" t="s" s="56">
        <v>71</v>
      </c>
      <c r="G6" t="s" s="31">
        <v>52</v>
      </c>
      <c r="H6" t="s" s="28">
        <v>58</v>
      </c>
      <c r="I6" s="48">
        <v>100</v>
      </c>
      <c r="J6" s="48">
        <v>250</v>
      </c>
      <c r="K6" s="48">
        <v>10760000</v>
      </c>
      <c r="L6" s="52"/>
      <c r="M6" t="s" s="53">
        <v>59</v>
      </c>
      <c r="N6" s="54">
        <v>10</v>
      </c>
      <c r="O6" s="54">
        <v>10</v>
      </c>
      <c r="P6" s="54">
        <v>10</v>
      </c>
      <c r="Q6" s="54">
        <v>10</v>
      </c>
    </row>
    <row r="7" ht="20" customHeight="1">
      <c r="A7" t="s" s="28">
        <v>72</v>
      </c>
      <c r="B7" t="s" s="29">
        <v>73</v>
      </c>
      <c r="C7" s="48">
        <v>1998</v>
      </c>
      <c r="D7" t="s" s="28">
        <v>62</v>
      </c>
      <c r="E7" s="55"/>
      <c r="F7" t="s" s="56">
        <v>74</v>
      </c>
      <c r="G7" t="s" s="31">
        <v>75</v>
      </c>
      <c r="H7" t="s" s="28">
        <v>58</v>
      </c>
      <c r="I7" s="48">
        <v>100</v>
      </c>
      <c r="J7" s="48">
        <v>300</v>
      </c>
      <c r="K7" s="48">
        <v>12128000</v>
      </c>
      <c r="L7" s="52"/>
      <c r="M7" t="s" s="53">
        <v>54</v>
      </c>
      <c r="N7" s="54">
        <v>10</v>
      </c>
      <c r="O7" s="54">
        <v>10</v>
      </c>
      <c r="P7" s="54">
        <v>10</v>
      </c>
      <c r="Q7" s="54">
        <v>10</v>
      </c>
    </row>
    <row r="8" ht="20" customHeight="1">
      <c r="A8" t="s" s="28">
        <v>76</v>
      </c>
      <c r="B8" t="s" s="29">
        <v>77</v>
      </c>
      <c r="C8" s="48">
        <v>1988</v>
      </c>
      <c r="D8" t="s" s="28">
        <v>50</v>
      </c>
      <c r="E8" s="55"/>
      <c r="F8" t="s" s="56">
        <v>78</v>
      </c>
      <c r="G8" t="s" s="31">
        <v>75</v>
      </c>
      <c r="H8" t="s" s="28">
        <v>79</v>
      </c>
      <c r="I8" s="48">
        <v>40</v>
      </c>
      <c r="J8" s="48">
        <v>100</v>
      </c>
      <c r="K8" s="48">
        <v>2626000</v>
      </c>
      <c r="L8" s="52"/>
      <c r="M8" t="s" s="53">
        <v>54</v>
      </c>
      <c r="N8" s="54">
        <v>10</v>
      </c>
      <c r="O8" s="54">
        <v>10</v>
      </c>
      <c r="P8" s="54">
        <v>10</v>
      </c>
      <c r="Q8" s="54">
        <v>10</v>
      </c>
    </row>
    <row r="9" ht="20" customHeight="1">
      <c r="A9" t="s" s="28">
        <v>80</v>
      </c>
      <c r="B9" t="s" s="29">
        <v>81</v>
      </c>
      <c r="C9" s="48">
        <v>1976</v>
      </c>
      <c r="D9" t="s" s="28">
        <v>62</v>
      </c>
      <c r="E9" s="55"/>
      <c r="F9" t="s" s="56">
        <v>82</v>
      </c>
      <c r="G9" t="s" s="31">
        <v>83</v>
      </c>
      <c r="H9" t="s" s="28">
        <v>79</v>
      </c>
      <c r="I9" s="48">
        <v>40</v>
      </c>
      <c r="J9" s="48">
        <v>100</v>
      </c>
      <c r="K9" s="48">
        <v>2114000</v>
      </c>
      <c r="L9" s="52"/>
      <c r="M9" t="s" s="53">
        <v>54</v>
      </c>
      <c r="N9" s="54">
        <v>10</v>
      </c>
      <c r="O9" s="54">
        <v>10</v>
      </c>
      <c r="P9" s="54">
        <v>10</v>
      </c>
      <c r="Q9" s="54">
        <v>10</v>
      </c>
    </row>
    <row r="10" ht="20" customHeight="1">
      <c r="A10" t="s" s="28">
        <v>84</v>
      </c>
      <c r="B10" t="s" s="29">
        <v>85</v>
      </c>
      <c r="C10" s="48">
        <v>1999</v>
      </c>
      <c r="D10" t="s" s="28">
        <v>50</v>
      </c>
      <c r="E10" s="55"/>
      <c r="F10" t="s" s="56">
        <v>86</v>
      </c>
      <c r="G10" t="s" s="31">
        <v>52</v>
      </c>
      <c r="H10" t="s" s="28">
        <v>79</v>
      </c>
      <c r="I10" s="48">
        <v>40</v>
      </c>
      <c r="J10" s="48">
        <v>100</v>
      </c>
      <c r="K10" s="48">
        <v>1508000</v>
      </c>
      <c r="L10" s="52"/>
      <c r="M10" t="s" s="53">
        <v>59</v>
      </c>
      <c r="N10" s="54">
        <v>10</v>
      </c>
      <c r="O10" s="54">
        <v>10</v>
      </c>
      <c r="P10" s="54">
        <v>10</v>
      </c>
      <c r="Q10" s="54">
        <v>10</v>
      </c>
    </row>
    <row r="11" ht="20" customHeight="1">
      <c r="A11" t="s" s="28">
        <v>87</v>
      </c>
      <c r="B11" t="s" s="33">
        <v>88</v>
      </c>
      <c r="C11" s="48">
        <v>1958</v>
      </c>
      <c r="D11" t="s" s="57">
        <v>50</v>
      </c>
      <c r="E11" s="55"/>
      <c r="F11" t="s" s="56">
        <v>89</v>
      </c>
      <c r="G11" t="s" s="34">
        <v>52</v>
      </c>
      <c r="H11" t="s" s="57">
        <v>64</v>
      </c>
      <c r="I11" s="58">
        <v>400</v>
      </c>
      <c r="J11" s="58">
        <v>1200</v>
      </c>
      <c r="K11" s="48">
        <v>136476000</v>
      </c>
      <c r="L11" s="52"/>
      <c r="M11" t="s" s="53">
        <v>65</v>
      </c>
      <c r="N11" s="59">
        <v>10</v>
      </c>
      <c r="O11" s="59">
        <v>10</v>
      </c>
      <c r="P11" s="59">
        <v>10</v>
      </c>
      <c r="Q11" s="59">
        <v>10</v>
      </c>
    </row>
    <row r="12" ht="20" customHeight="1">
      <c r="A12" s="35"/>
      <c r="B12" s="36"/>
      <c r="C12" s="60"/>
      <c r="D12" s="61"/>
      <c r="E12" s="62"/>
      <c r="F12" s="63"/>
      <c r="G12" s="38"/>
      <c r="H12" s="38"/>
      <c r="I12" s="38"/>
      <c r="J12" s="38"/>
      <c r="K12" s="64"/>
      <c r="L12" s="65"/>
      <c r="M12" s="66"/>
      <c r="N12" s="67"/>
      <c r="O12" s="68"/>
      <c r="P12" s="68"/>
      <c r="Q12" s="68"/>
    </row>
    <row r="13" ht="20" customHeight="1">
      <c r="A13" s="39"/>
      <c r="B13" s="40"/>
      <c r="C13" s="60"/>
      <c r="D13" s="69"/>
      <c r="E13" s="62"/>
      <c r="F13" s="63"/>
      <c r="G13" s="41"/>
      <c r="H13" s="41"/>
      <c r="I13" s="41"/>
      <c r="J13" s="41"/>
      <c r="K13" s="62"/>
      <c r="L13" s="70"/>
      <c r="M13" s="71"/>
      <c r="N13" s="72"/>
      <c r="O13" s="41"/>
      <c r="P13" s="38"/>
      <c r="Q13" s="38"/>
    </row>
    <row r="14" ht="20" customHeight="1">
      <c r="A14" s="42"/>
      <c r="B14" s="43"/>
      <c r="C14" s="73"/>
      <c r="D14" s="43"/>
      <c r="E14" s="11"/>
      <c r="F14" s="11"/>
      <c r="G14" s="43"/>
      <c r="H14" s="43"/>
      <c r="I14" s="43"/>
      <c r="J14" s="43"/>
      <c r="K14" s="11"/>
      <c r="L14" s="43"/>
      <c r="M14" s="11"/>
      <c r="N14" s="43"/>
      <c r="O14" s="74"/>
      <c r="P14" s="38"/>
      <c r="Q14" s="38"/>
    </row>
    <row r="15" ht="20" customHeight="1">
      <c r="A15" s="10"/>
      <c r="B15" s="11"/>
      <c r="C15" s="11"/>
      <c r="D15" s="11"/>
      <c r="E15" s="11"/>
      <c r="F15" s="11"/>
      <c r="G15" s="11"/>
      <c r="H15" s="11"/>
      <c r="I15" s="11"/>
      <c r="J15" s="11"/>
      <c r="K15" s="11"/>
      <c r="L15" s="11"/>
      <c r="M15" s="11"/>
      <c r="N15" s="11"/>
      <c r="O15" s="63"/>
      <c r="P15" s="38"/>
      <c r="Q15" s="38"/>
    </row>
    <row r="16" ht="20" customHeight="1">
      <c r="A16" s="10"/>
      <c r="B16" s="11"/>
      <c r="C16" s="11"/>
      <c r="D16" s="11"/>
      <c r="E16" s="11"/>
      <c r="F16" s="11"/>
      <c r="G16" s="11"/>
      <c r="H16" s="11"/>
      <c r="I16" s="11"/>
      <c r="J16" s="11"/>
      <c r="K16" s="11"/>
      <c r="L16" s="11"/>
      <c r="M16" s="11"/>
      <c r="N16" s="11"/>
      <c r="O16" s="63"/>
      <c r="P16" s="41"/>
      <c r="Q16" s="41"/>
    </row>
    <row r="17" ht="20" customHeight="1">
      <c r="A17" s="10"/>
      <c r="B17" s="11"/>
      <c r="C17" s="11"/>
      <c r="D17" s="11"/>
      <c r="E17" s="11"/>
      <c r="F17" s="11"/>
      <c r="G17" s="11"/>
      <c r="H17" s="11"/>
      <c r="I17" s="11"/>
      <c r="J17" s="11"/>
      <c r="K17" s="11"/>
      <c r="L17" s="11"/>
      <c r="M17" s="11"/>
      <c r="N17" s="11"/>
      <c r="O17" s="11"/>
      <c r="P17" s="43"/>
      <c r="Q17" s="44"/>
    </row>
    <row r="18" ht="20" customHeight="1">
      <c r="A18" s="10"/>
      <c r="B18" s="11"/>
      <c r="C18" s="11"/>
      <c r="D18" s="11"/>
      <c r="E18" s="11"/>
      <c r="F18" s="11"/>
      <c r="G18" s="11"/>
      <c r="H18" s="11"/>
      <c r="I18" s="11"/>
      <c r="J18" s="11"/>
      <c r="K18" s="11"/>
      <c r="L18" s="11"/>
      <c r="M18" s="11"/>
      <c r="N18" s="11"/>
      <c r="O18" s="11"/>
      <c r="P18" s="11"/>
      <c r="Q18" s="12"/>
    </row>
    <row r="19" ht="20" customHeight="1">
      <c r="A19" s="10"/>
      <c r="B19" s="11"/>
      <c r="C19" s="11"/>
      <c r="D19" s="11"/>
      <c r="E19" s="11"/>
      <c r="F19" s="11"/>
      <c r="G19" s="11"/>
      <c r="H19" s="11"/>
      <c r="I19" s="11"/>
      <c r="J19" s="11"/>
      <c r="K19" s="11"/>
      <c r="L19" s="11"/>
      <c r="M19" s="11"/>
      <c r="N19" s="11"/>
      <c r="O19" s="11"/>
      <c r="P19" s="11"/>
      <c r="Q19" s="12"/>
    </row>
    <row r="20" ht="20" customHeight="1">
      <c r="A20" s="10"/>
      <c r="B20" s="11"/>
      <c r="C20" s="11"/>
      <c r="D20" s="11"/>
      <c r="E20" s="11"/>
      <c r="F20" s="11"/>
      <c r="G20" s="11"/>
      <c r="H20" s="11"/>
      <c r="I20" s="11"/>
      <c r="J20" s="11"/>
      <c r="K20" s="11"/>
      <c r="L20" s="11"/>
      <c r="M20" s="11"/>
      <c r="N20" s="11"/>
      <c r="O20" s="11"/>
      <c r="P20" s="11"/>
      <c r="Q20" s="12"/>
    </row>
    <row r="21" ht="20" customHeight="1">
      <c r="A21" s="10"/>
      <c r="B21" s="11"/>
      <c r="C21" s="11"/>
      <c r="D21" s="11"/>
      <c r="E21" s="11"/>
      <c r="F21" s="11"/>
      <c r="G21" s="11"/>
      <c r="H21" s="11"/>
      <c r="I21" s="11"/>
      <c r="J21" s="11"/>
      <c r="K21" s="11"/>
      <c r="L21" s="11"/>
      <c r="M21" s="11"/>
      <c r="N21" s="11"/>
      <c r="O21" s="11"/>
      <c r="P21" s="11"/>
      <c r="Q21" s="12"/>
    </row>
    <row r="22" ht="20" customHeight="1">
      <c r="A22" s="10"/>
      <c r="B22" s="11"/>
      <c r="C22" s="11"/>
      <c r="D22" s="11"/>
      <c r="E22" s="11"/>
      <c r="F22" s="11"/>
      <c r="G22" s="11"/>
      <c r="H22" s="11"/>
      <c r="I22" s="11"/>
      <c r="J22" s="11"/>
      <c r="K22" s="11"/>
      <c r="L22" s="11"/>
      <c r="M22" s="11"/>
      <c r="N22" s="11"/>
      <c r="O22" s="11"/>
      <c r="P22" s="11"/>
      <c r="Q22" s="12"/>
    </row>
    <row r="23" ht="20" customHeight="1">
      <c r="A23" s="10"/>
      <c r="B23" s="11"/>
      <c r="C23" s="11"/>
      <c r="D23" s="11"/>
      <c r="E23" s="11"/>
      <c r="F23" s="11"/>
      <c r="G23" s="11"/>
      <c r="H23" s="11"/>
      <c r="I23" s="11"/>
      <c r="J23" s="11"/>
      <c r="K23" s="11"/>
      <c r="L23" s="11"/>
      <c r="M23" s="11"/>
      <c r="N23" s="11"/>
      <c r="O23" s="11"/>
      <c r="P23" s="11"/>
      <c r="Q23" s="12"/>
    </row>
    <row r="24" ht="20" customHeight="1">
      <c r="A24" s="10"/>
      <c r="B24" s="11"/>
      <c r="C24" s="11"/>
      <c r="D24" s="11"/>
      <c r="E24" s="11"/>
      <c r="F24" s="11"/>
      <c r="G24" s="11"/>
      <c r="H24" s="11"/>
      <c r="I24" s="11"/>
      <c r="J24" s="11"/>
      <c r="K24" s="11"/>
      <c r="L24" s="11"/>
      <c r="M24" s="11"/>
      <c r="N24" s="11"/>
      <c r="O24" s="11"/>
      <c r="P24" s="11"/>
      <c r="Q24" s="12"/>
    </row>
    <row r="25" ht="20" customHeight="1">
      <c r="A25" s="10"/>
      <c r="B25" s="11"/>
      <c r="C25" s="11"/>
      <c r="D25" s="11"/>
      <c r="E25" s="11"/>
      <c r="F25" s="11"/>
      <c r="G25" s="11"/>
      <c r="H25" s="11"/>
      <c r="I25" s="11"/>
      <c r="J25" s="11"/>
      <c r="K25" s="11"/>
      <c r="L25" s="11"/>
      <c r="M25" s="11"/>
      <c r="N25" s="11"/>
      <c r="O25" s="11"/>
      <c r="P25" s="11"/>
      <c r="Q25" s="12"/>
    </row>
    <row r="26" ht="20" customHeight="1">
      <c r="A26" s="10"/>
      <c r="B26" s="11"/>
      <c r="C26" s="11"/>
      <c r="D26" s="11"/>
      <c r="E26" s="11"/>
      <c r="F26" s="11"/>
      <c r="G26" s="11"/>
      <c r="H26" s="11"/>
      <c r="I26" s="11"/>
      <c r="J26" s="11"/>
      <c r="K26" s="11"/>
      <c r="L26" s="11"/>
      <c r="M26" s="11"/>
      <c r="N26" s="11"/>
      <c r="O26" s="11"/>
      <c r="P26" s="11"/>
      <c r="Q26" s="12"/>
    </row>
    <row r="27" ht="20" customHeight="1">
      <c r="A27" s="10"/>
      <c r="B27" s="11"/>
      <c r="C27" s="11"/>
      <c r="D27" s="11"/>
      <c r="E27" s="11"/>
      <c r="F27" s="11"/>
      <c r="G27" s="11"/>
      <c r="H27" s="11"/>
      <c r="I27" s="11"/>
      <c r="J27" s="11"/>
      <c r="K27" s="11"/>
      <c r="L27" s="11"/>
      <c r="M27" s="11"/>
      <c r="N27" s="11"/>
      <c r="O27" s="11"/>
      <c r="P27" s="11"/>
      <c r="Q27" s="12"/>
    </row>
    <row r="28" ht="20" customHeight="1">
      <c r="A28" s="10"/>
      <c r="B28" s="11"/>
      <c r="C28" s="11"/>
      <c r="D28" s="11"/>
      <c r="E28" s="11"/>
      <c r="F28" s="11"/>
      <c r="G28" s="11"/>
      <c r="H28" s="11"/>
      <c r="I28" s="11"/>
      <c r="J28" s="11"/>
      <c r="K28" s="11"/>
      <c r="L28" s="11"/>
      <c r="M28" s="11"/>
      <c r="N28" s="11"/>
      <c r="O28" s="11"/>
      <c r="P28" s="11"/>
      <c r="Q28" s="12"/>
    </row>
    <row r="29" ht="20" customHeight="1">
      <c r="A29" s="10"/>
      <c r="B29" s="11"/>
      <c r="C29" s="11"/>
      <c r="D29" s="11"/>
      <c r="E29" s="11"/>
      <c r="F29" s="11"/>
      <c r="G29" s="11"/>
      <c r="H29" s="11"/>
      <c r="I29" s="11"/>
      <c r="J29" s="11"/>
      <c r="K29" s="11"/>
      <c r="L29" s="11"/>
      <c r="M29" s="11"/>
      <c r="N29" s="11"/>
      <c r="O29" s="11"/>
      <c r="P29" s="11"/>
      <c r="Q29" s="12"/>
    </row>
    <row r="30" ht="20" customHeight="1">
      <c r="A30" s="10"/>
      <c r="B30" s="11"/>
      <c r="C30" s="11"/>
      <c r="D30" s="11"/>
      <c r="E30" s="11"/>
      <c r="F30" s="11"/>
      <c r="G30" s="11"/>
      <c r="H30" s="11"/>
      <c r="I30" s="11"/>
      <c r="J30" s="11"/>
      <c r="K30" s="11"/>
      <c r="L30" s="11"/>
      <c r="M30" s="11"/>
      <c r="N30" s="11"/>
      <c r="O30" s="11"/>
      <c r="P30" s="11"/>
      <c r="Q30" s="12"/>
    </row>
    <row r="31" ht="20" customHeight="1">
      <c r="A31" s="20"/>
      <c r="B31" s="45"/>
      <c r="C31" s="45"/>
      <c r="D31" s="45"/>
      <c r="E31" s="45"/>
      <c r="F31" s="45"/>
      <c r="G31" s="45"/>
      <c r="H31" s="45"/>
      <c r="I31" s="45"/>
      <c r="J31" s="45"/>
      <c r="K31" s="45"/>
      <c r="L31" s="45"/>
      <c r="M31" s="45"/>
      <c r="N31" s="45"/>
      <c r="O31" s="45"/>
      <c r="P31" s="45"/>
      <c r="Q31" s="2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S10"/>
  <sheetViews>
    <sheetView workbookViewId="0" showGridLines="0" defaultGridColor="1"/>
  </sheetViews>
  <sheetFormatPr defaultColWidth="8.83333" defaultRowHeight="20" customHeight="1" outlineLevelRow="0" outlineLevelCol="0"/>
  <cols>
    <col min="1" max="1" width="16.3516" style="75" customWidth="1"/>
    <col min="2" max="2" width="19.1719" style="75" customWidth="1"/>
    <col min="3" max="14" width="16.3516" style="75" customWidth="1"/>
    <col min="15" max="15" width="29.8516" style="75" customWidth="1"/>
    <col min="16" max="19" width="16.3516" style="75" customWidth="1"/>
    <col min="20" max="256" width="8.85156" style="75" customWidth="1"/>
  </cols>
  <sheetData>
    <row r="1" ht="24" customHeight="1">
      <c r="A1" t="s" s="26">
        <v>31</v>
      </c>
      <c r="B1" t="s" s="26">
        <v>90</v>
      </c>
      <c r="C1" t="s" s="26">
        <v>91</v>
      </c>
      <c r="D1" t="s" s="26">
        <v>92</v>
      </c>
      <c r="E1" t="s" s="27">
        <v>36</v>
      </c>
      <c r="F1" t="s" s="27">
        <v>93</v>
      </c>
      <c r="G1" t="s" s="27">
        <v>94</v>
      </c>
      <c r="H1" t="s" s="27">
        <v>95</v>
      </c>
      <c r="I1" t="s" s="26">
        <v>96</v>
      </c>
      <c r="J1" t="s" s="26">
        <v>97</v>
      </c>
      <c r="K1" t="s" s="26">
        <v>98</v>
      </c>
      <c r="L1" t="s" s="26">
        <v>99</v>
      </c>
      <c r="M1" t="s" s="26">
        <v>100</v>
      </c>
      <c r="N1" t="s" s="26">
        <v>101</v>
      </c>
      <c r="O1" t="s" s="26">
        <v>102</v>
      </c>
      <c r="P1" t="s" s="27">
        <v>103</v>
      </c>
      <c r="Q1" t="s" s="27">
        <v>104</v>
      </c>
      <c r="R1" t="s" s="27">
        <v>105</v>
      </c>
      <c r="S1" t="s" s="26">
        <v>106</v>
      </c>
    </row>
    <row r="2" ht="20.25" customHeight="1">
      <c r="A2" t="s" s="76">
        <v>107</v>
      </c>
      <c r="B2" t="s" s="76">
        <v>108</v>
      </c>
      <c r="C2" t="s" s="76">
        <v>109</v>
      </c>
      <c r="D2" t="s" s="77">
        <v>110</v>
      </c>
      <c r="E2" t="s" s="78">
        <v>111</v>
      </c>
      <c r="F2" s="41"/>
      <c r="G2" s="41"/>
      <c r="H2" s="40"/>
      <c r="I2" s="79">
        <v>0</v>
      </c>
      <c r="J2" t="s" s="76">
        <v>112</v>
      </c>
      <c r="K2" s="79">
        <v>89</v>
      </c>
      <c r="L2" s="79">
        <v>75</v>
      </c>
      <c r="M2" s="79">
        <v>2005</v>
      </c>
      <c r="N2" t="s" s="76">
        <v>113</v>
      </c>
      <c r="O2" t="s" s="80">
        <v>114</v>
      </c>
      <c r="P2" s="41"/>
      <c r="Q2" s="41"/>
      <c r="R2" s="40"/>
      <c r="S2" t="s" s="76">
        <v>115</v>
      </c>
    </row>
    <row r="3" ht="20" customHeight="1">
      <c r="A3" t="s" s="76">
        <v>116</v>
      </c>
      <c r="B3" t="s" s="76">
        <v>117</v>
      </c>
      <c r="C3" t="s" s="76">
        <v>109</v>
      </c>
      <c r="D3" t="s" s="76">
        <v>118</v>
      </c>
      <c r="E3" t="s" s="81">
        <v>119</v>
      </c>
      <c r="F3" s="43"/>
      <c r="G3" s="43"/>
      <c r="H3" s="82"/>
      <c r="I3" s="79">
        <v>1</v>
      </c>
      <c r="J3" t="s" s="76">
        <v>112</v>
      </c>
      <c r="K3" s="79">
        <v>134</v>
      </c>
      <c r="L3" s="79">
        <v>100</v>
      </c>
      <c r="M3" s="79">
        <v>2013</v>
      </c>
      <c r="N3" t="s" s="76">
        <v>113</v>
      </c>
      <c r="O3" t="s" s="83">
        <v>120</v>
      </c>
      <c r="P3" s="84"/>
      <c r="Q3" s="43"/>
      <c r="R3" s="82"/>
      <c r="S3" t="s" s="76">
        <v>115</v>
      </c>
    </row>
    <row r="4" ht="20" customHeight="1">
      <c r="A4" t="s" s="76">
        <v>121</v>
      </c>
      <c r="B4" t="s" s="76">
        <v>122</v>
      </c>
      <c r="C4" t="s" s="76">
        <v>109</v>
      </c>
      <c r="D4" t="s" s="76">
        <v>123</v>
      </c>
      <c r="E4" t="s" s="85">
        <v>124</v>
      </c>
      <c r="F4" s="11"/>
      <c r="G4" s="11"/>
      <c r="H4" s="86"/>
      <c r="I4" s="79">
        <v>1</v>
      </c>
      <c r="J4" t="s" s="76">
        <v>112</v>
      </c>
      <c r="K4" s="79">
        <v>43</v>
      </c>
      <c r="L4" s="79">
        <v>30</v>
      </c>
      <c r="M4" s="79">
        <v>2015</v>
      </c>
      <c r="N4" t="s" s="87">
        <v>113</v>
      </c>
      <c r="O4" t="s" s="83">
        <v>125</v>
      </c>
      <c r="P4" s="55"/>
      <c r="Q4" s="11"/>
      <c r="R4" s="86"/>
      <c r="S4" t="s" s="76">
        <v>126</v>
      </c>
    </row>
    <row r="5" ht="20" customHeight="1">
      <c r="A5" s="88"/>
      <c r="B5" s="88"/>
      <c r="C5" s="89"/>
      <c r="D5" s="88"/>
      <c r="E5" s="55"/>
      <c r="F5" s="11"/>
      <c r="G5" s="11"/>
      <c r="H5" s="86"/>
      <c r="I5" s="88"/>
      <c r="J5" s="89"/>
      <c r="K5" s="88"/>
      <c r="L5" s="89"/>
      <c r="M5" s="90"/>
      <c r="N5" s="36"/>
      <c r="O5" s="91"/>
      <c r="P5" s="55"/>
      <c r="Q5" s="11"/>
      <c r="R5" s="86"/>
      <c r="S5" s="88"/>
    </row>
    <row r="6" ht="20" customHeight="1">
      <c r="A6" s="88"/>
      <c r="B6" s="88"/>
      <c r="C6" s="32"/>
      <c r="D6" s="88"/>
      <c r="E6" s="55"/>
      <c r="F6" s="11"/>
      <c r="G6" s="11"/>
      <c r="H6" s="86"/>
      <c r="I6" s="88"/>
      <c r="J6" s="32"/>
      <c r="K6" s="88"/>
      <c r="L6" s="32"/>
      <c r="M6" s="90"/>
      <c r="N6" s="36"/>
      <c r="O6" s="91"/>
      <c r="P6" s="55"/>
      <c r="Q6" s="11"/>
      <c r="R6" s="86"/>
      <c r="S6" s="88"/>
    </row>
    <row r="7" ht="20" customHeight="1">
      <c r="A7" s="88"/>
      <c r="B7" s="88"/>
      <c r="C7" s="32"/>
      <c r="D7" s="88"/>
      <c r="E7" s="55"/>
      <c r="F7" s="11"/>
      <c r="G7" s="11"/>
      <c r="H7" s="86"/>
      <c r="I7" s="88"/>
      <c r="J7" s="32"/>
      <c r="K7" s="88"/>
      <c r="L7" s="32"/>
      <c r="M7" s="90"/>
      <c r="N7" s="40"/>
      <c r="O7" s="91"/>
      <c r="P7" s="55"/>
      <c r="Q7" s="11"/>
      <c r="R7" s="86"/>
      <c r="S7" s="88"/>
    </row>
    <row r="8" ht="14.75" customHeight="1">
      <c r="A8" s="92"/>
      <c r="B8" s="93"/>
      <c r="C8" s="45"/>
      <c r="D8" s="93"/>
      <c r="E8" s="45"/>
      <c r="F8" s="45"/>
      <c r="G8" s="45"/>
      <c r="H8" s="45"/>
      <c r="I8" s="93"/>
      <c r="J8" s="45"/>
      <c r="K8" s="93"/>
      <c r="L8" s="45"/>
      <c r="M8" s="93"/>
      <c r="N8" s="94"/>
      <c r="O8" s="93"/>
      <c r="P8" s="45"/>
      <c r="Q8" s="45"/>
      <c r="R8" s="45"/>
      <c r="S8" s="95"/>
    </row>
    <row r="9" ht="14.75" customHeight="1">
      <c r="A9" s="7"/>
      <c r="B9" s="8"/>
      <c r="C9" s="8"/>
      <c r="D9" s="8"/>
      <c r="E9" s="8"/>
      <c r="F9" s="8"/>
      <c r="G9" s="8"/>
      <c r="H9" s="8"/>
      <c r="I9" s="8"/>
      <c r="J9" s="8"/>
      <c r="K9" s="8"/>
      <c r="L9" s="8"/>
      <c r="M9" s="8"/>
      <c r="N9" s="8"/>
      <c r="O9" s="8"/>
      <c r="P9" s="8"/>
      <c r="Q9" s="8"/>
      <c r="R9" s="8"/>
      <c r="S9" s="9"/>
    </row>
    <row r="10" ht="14.75" customHeight="1">
      <c r="A10" s="20"/>
      <c r="B10" s="45"/>
      <c r="C10" s="45"/>
      <c r="D10" s="45"/>
      <c r="E10" s="45"/>
      <c r="F10" s="45"/>
      <c r="G10" s="45"/>
      <c r="H10" s="45"/>
      <c r="I10" s="45"/>
      <c r="J10" s="45"/>
      <c r="K10" s="45"/>
      <c r="L10" s="45"/>
      <c r="M10" s="45"/>
      <c r="N10" s="45"/>
      <c r="O10" s="45"/>
      <c r="P10" s="45"/>
      <c r="Q10" s="45"/>
      <c r="R10" s="45"/>
      <c r="S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K10"/>
  <sheetViews>
    <sheetView workbookViewId="0" showGridLines="0" defaultGridColor="1"/>
  </sheetViews>
  <sheetFormatPr defaultColWidth="8.83333" defaultRowHeight="20" customHeight="1" outlineLevelRow="0" outlineLevelCol="0"/>
  <cols>
    <col min="1" max="4" width="16.3516" style="96" customWidth="1"/>
    <col min="5" max="5" width="21.5" style="96" customWidth="1"/>
    <col min="6" max="6" width="16.3516" style="96" customWidth="1"/>
    <col min="7" max="7" width="20.3516" style="96" customWidth="1"/>
    <col min="8" max="11" width="16.3516" style="96" customWidth="1"/>
    <col min="12" max="256" width="8.85156" style="96" customWidth="1"/>
  </cols>
  <sheetData>
    <row r="1" ht="20.25" customHeight="1">
      <c r="A1" t="s" s="26">
        <v>31</v>
      </c>
      <c r="B1" t="s" s="26">
        <v>127</v>
      </c>
      <c r="C1" t="s" s="26">
        <v>128</v>
      </c>
      <c r="D1" t="s" s="26">
        <v>129</v>
      </c>
      <c r="E1" t="s" s="26">
        <v>130</v>
      </c>
      <c r="F1" t="s" s="26">
        <v>131</v>
      </c>
      <c r="G1" t="s" s="26">
        <v>132</v>
      </c>
      <c r="H1" t="s" s="26">
        <v>133</v>
      </c>
      <c r="I1" t="s" s="27">
        <v>134</v>
      </c>
      <c r="J1" t="s" s="26">
        <v>135</v>
      </c>
      <c r="K1" t="s" s="27">
        <v>36</v>
      </c>
    </row>
    <row r="2" ht="20.25" customHeight="1">
      <c r="A2" t="s" s="97">
        <v>136</v>
      </c>
      <c r="B2" s="98">
        <v>1</v>
      </c>
      <c r="C2" s="98">
        <v>37</v>
      </c>
      <c r="D2" t="s" s="97">
        <v>137</v>
      </c>
      <c r="E2" t="s" s="97">
        <v>138</v>
      </c>
      <c r="F2" s="88"/>
      <c r="G2" t="s" s="99">
        <v>139</v>
      </c>
      <c r="H2" s="100">
        <v>8</v>
      </c>
      <c r="I2" s="101">
        <v>100</v>
      </c>
      <c r="J2" s="102">
        <v>1</v>
      </c>
      <c r="K2" t="s" s="78">
        <v>140</v>
      </c>
    </row>
    <row r="3" ht="20" customHeight="1">
      <c r="A3" t="s" s="97">
        <v>141</v>
      </c>
      <c r="B3" s="98">
        <v>0</v>
      </c>
      <c r="C3" s="98">
        <v>33</v>
      </c>
      <c r="D3" t="s" s="97">
        <v>142</v>
      </c>
      <c r="E3" t="s" s="97">
        <v>143</v>
      </c>
      <c r="F3" s="88"/>
      <c r="G3" t="s" s="99">
        <v>144</v>
      </c>
      <c r="H3" s="100">
        <v>5</v>
      </c>
      <c r="I3" s="103">
        <v>100</v>
      </c>
      <c r="J3" s="104">
        <v>1</v>
      </c>
      <c r="K3" t="s" s="105">
        <v>145</v>
      </c>
    </row>
    <row r="4" ht="20" customHeight="1">
      <c r="A4" t="s" s="97">
        <v>146</v>
      </c>
      <c r="B4" s="98">
        <v>1</v>
      </c>
      <c r="C4" s="98">
        <v>29</v>
      </c>
      <c r="D4" t="s" s="97">
        <v>142</v>
      </c>
      <c r="E4" t="s" s="97">
        <v>147</v>
      </c>
      <c r="F4" s="91"/>
      <c r="G4" t="s" s="99">
        <v>148</v>
      </c>
      <c r="H4" s="100">
        <v>3</v>
      </c>
      <c r="I4" s="103">
        <v>100</v>
      </c>
      <c r="J4" s="104">
        <v>1</v>
      </c>
      <c r="K4" t="s" s="105">
        <v>149</v>
      </c>
    </row>
    <row r="5" ht="20" customHeight="1">
      <c r="A5" t="s" s="97">
        <v>150</v>
      </c>
      <c r="B5" s="98">
        <v>0</v>
      </c>
      <c r="C5" s="98">
        <v>25</v>
      </c>
      <c r="D5" t="s" s="97">
        <v>137</v>
      </c>
      <c r="E5" t="s" s="97">
        <v>151</v>
      </c>
      <c r="F5" s="88"/>
      <c r="G5" t="s" s="99">
        <v>152</v>
      </c>
      <c r="H5" s="100">
        <v>2</v>
      </c>
      <c r="I5" s="103">
        <v>100</v>
      </c>
      <c r="J5" s="104">
        <v>1</v>
      </c>
      <c r="K5" t="s" s="105">
        <v>153</v>
      </c>
    </row>
    <row r="6" ht="20" customHeight="1">
      <c r="A6" t="s" s="97">
        <v>154</v>
      </c>
      <c r="B6" s="98">
        <v>1</v>
      </c>
      <c r="C6" s="106">
        <v>31</v>
      </c>
      <c r="D6" t="s" s="97">
        <v>137</v>
      </c>
      <c r="E6" t="s" s="97">
        <v>155</v>
      </c>
      <c r="F6" s="88"/>
      <c r="G6" t="s" s="107">
        <v>156</v>
      </c>
      <c r="H6" s="108">
        <v>5</v>
      </c>
      <c r="I6" s="109">
        <v>100</v>
      </c>
      <c r="J6" s="104">
        <v>1</v>
      </c>
      <c r="K6" t="s" s="105">
        <v>157</v>
      </c>
    </row>
    <row r="7" ht="20" customHeight="1">
      <c r="A7" s="110"/>
      <c r="B7" s="111"/>
      <c r="C7" s="112"/>
      <c r="D7" s="110"/>
      <c r="E7" s="110"/>
      <c r="F7" s="110"/>
      <c r="G7" s="113"/>
      <c r="H7" s="114"/>
      <c r="I7" s="112"/>
      <c r="J7" s="111"/>
      <c r="K7" s="114"/>
    </row>
    <row r="8" ht="20" customHeight="1">
      <c r="A8" s="115"/>
      <c r="B8" s="114"/>
      <c r="C8" s="114"/>
      <c r="D8" s="114"/>
      <c r="E8" s="114"/>
      <c r="F8" s="114"/>
      <c r="G8" s="114"/>
      <c r="H8" s="114"/>
      <c r="I8" s="114"/>
      <c r="J8" s="114"/>
      <c r="K8" s="114"/>
    </row>
    <row r="9" ht="20" customHeight="1">
      <c r="A9" s="115"/>
      <c r="B9" s="114"/>
      <c r="C9" s="114"/>
      <c r="D9" s="114"/>
      <c r="E9" s="114"/>
      <c r="F9" s="114"/>
      <c r="G9" s="114"/>
      <c r="H9" s="114"/>
      <c r="I9" s="114"/>
      <c r="J9" s="114"/>
      <c r="K9" s="114"/>
    </row>
    <row r="10" ht="20" customHeight="1">
      <c r="A10" s="115"/>
      <c r="B10" s="114"/>
      <c r="C10" s="114"/>
      <c r="D10" s="114"/>
      <c r="E10" s="114"/>
      <c r="F10" s="114"/>
      <c r="G10" s="114"/>
      <c r="H10" s="114"/>
      <c r="I10" s="114"/>
      <c r="J10" s="114"/>
      <c r="K10" s="11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H10"/>
  <sheetViews>
    <sheetView workbookViewId="0" showGridLines="0" defaultGridColor="1"/>
  </sheetViews>
  <sheetFormatPr defaultColWidth="16.3333" defaultRowHeight="20" customHeight="1" outlineLevelRow="0" outlineLevelCol="0"/>
  <cols>
    <col min="1" max="8" width="16.3516" style="116" customWidth="1"/>
    <col min="9" max="256" width="16.3516" style="116" customWidth="1"/>
  </cols>
  <sheetData>
    <row r="1" ht="34.5" customHeight="1">
      <c r="A1" t="s" s="27">
        <v>158</v>
      </c>
      <c r="B1" t="s" s="27">
        <v>159</v>
      </c>
      <c r="C1" t="s" s="27">
        <v>160</v>
      </c>
      <c r="D1" t="s" s="27">
        <v>161</v>
      </c>
      <c r="E1" t="s" s="27">
        <v>162</v>
      </c>
      <c r="F1" t="s" s="27">
        <v>163</v>
      </c>
      <c r="G1" t="s" s="27">
        <v>164</v>
      </c>
      <c r="H1" t="s" s="27">
        <v>165</v>
      </c>
    </row>
    <row r="2" ht="20.25" customHeight="1">
      <c r="A2" s="117">
        <v>6</v>
      </c>
      <c r="B2" s="109">
        <v>100</v>
      </c>
      <c r="C2" s="41"/>
      <c r="D2" s="41"/>
      <c r="E2" s="109">
        <v>8</v>
      </c>
      <c r="F2" s="109">
        <v>100</v>
      </c>
      <c r="G2" s="109">
        <v>200000</v>
      </c>
      <c r="H2" s="109">
        <v>0</v>
      </c>
    </row>
    <row r="3" ht="14.75" customHeight="1">
      <c r="A3" s="118"/>
      <c r="B3" s="43"/>
      <c r="C3" s="43"/>
      <c r="D3" s="43"/>
      <c r="E3" s="43"/>
      <c r="F3" s="43"/>
      <c r="G3" s="43"/>
      <c r="H3" s="44"/>
    </row>
    <row r="4" ht="14.75" customHeight="1">
      <c r="A4" s="10"/>
      <c r="B4" s="11"/>
      <c r="C4" s="11"/>
      <c r="D4" s="11"/>
      <c r="E4" s="11"/>
      <c r="F4" s="11"/>
      <c r="G4" s="11"/>
      <c r="H4" s="12"/>
    </row>
    <row r="5" ht="14.75" customHeight="1">
      <c r="A5" s="10"/>
      <c r="B5" s="11"/>
      <c r="C5" s="11"/>
      <c r="D5" s="11"/>
      <c r="E5" s="11"/>
      <c r="F5" s="11"/>
      <c r="G5" s="11"/>
      <c r="H5" s="12"/>
    </row>
    <row r="6" ht="14.75" customHeight="1">
      <c r="A6" s="10"/>
      <c r="B6" s="11"/>
      <c r="C6" s="11"/>
      <c r="D6" s="11"/>
      <c r="E6" s="11"/>
      <c r="F6" s="11"/>
      <c r="G6" s="11"/>
      <c r="H6" s="12"/>
    </row>
    <row r="7" ht="14.75" customHeight="1">
      <c r="A7" s="10"/>
      <c r="B7" s="11"/>
      <c r="C7" s="11"/>
      <c r="D7" s="11"/>
      <c r="E7" s="11"/>
      <c r="F7" s="11"/>
      <c r="G7" s="11"/>
      <c r="H7" s="12"/>
    </row>
    <row r="8" ht="14.75" customHeight="1">
      <c r="A8" s="20"/>
      <c r="B8" s="45"/>
      <c r="C8" s="45"/>
      <c r="D8" s="45"/>
      <c r="E8" s="45"/>
      <c r="F8" s="45"/>
      <c r="G8" s="45"/>
      <c r="H8" s="21"/>
    </row>
    <row r="9" ht="14.75" customHeight="1">
      <c r="A9" s="7"/>
      <c r="B9" s="8"/>
      <c r="C9" s="8"/>
      <c r="D9" s="8"/>
      <c r="E9" s="8"/>
      <c r="F9" s="8"/>
      <c r="G9" s="8"/>
      <c r="H9" s="9"/>
    </row>
    <row r="10" ht="14.75" customHeight="1">
      <c r="A10" s="20"/>
      <c r="B10" s="45"/>
      <c r="C10" s="45"/>
      <c r="D10" s="45"/>
      <c r="E10" s="45"/>
      <c r="F10" s="45"/>
      <c r="G10" s="45"/>
      <c r="H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Y19"/>
  <sheetViews>
    <sheetView workbookViewId="0" showGridLines="0" defaultGridColor="1"/>
  </sheetViews>
  <sheetFormatPr defaultColWidth="8.83333" defaultRowHeight="20" customHeight="1" outlineLevelRow="0" outlineLevelCol="0"/>
  <cols>
    <col min="1" max="2" width="26.8516" style="119" customWidth="1"/>
    <col min="3" max="3" width="19" style="119" customWidth="1"/>
    <col min="4" max="11" width="16.3516" style="119" customWidth="1"/>
    <col min="12" max="12" width="31.8516" style="119" customWidth="1"/>
    <col min="13" max="14" width="16.3516" style="119" customWidth="1"/>
    <col min="15" max="15" width="23.5" style="119" customWidth="1"/>
    <col min="16" max="16" width="22.1719" style="119" customWidth="1"/>
    <col min="17" max="19" width="16.3516" style="119" customWidth="1"/>
    <col min="20" max="20" width="20" style="119" customWidth="1"/>
    <col min="21" max="25" width="16.3516" style="119" customWidth="1"/>
    <col min="26" max="256" width="8.85156" style="119" customWidth="1"/>
  </cols>
  <sheetData>
    <row r="1" ht="20.25" customHeight="1">
      <c r="A1" t="s" s="26">
        <v>166</v>
      </c>
      <c r="B1" t="s" s="26">
        <v>37</v>
      </c>
      <c r="C1" t="s" s="26">
        <v>167</v>
      </c>
      <c r="D1" t="s" s="26">
        <v>168</v>
      </c>
      <c r="E1" t="s" s="26">
        <v>169</v>
      </c>
      <c r="F1" t="s" s="26">
        <v>170</v>
      </c>
      <c r="G1" t="s" s="26">
        <v>171</v>
      </c>
      <c r="H1" t="s" s="26">
        <v>172</v>
      </c>
      <c r="I1" t="s" s="26">
        <v>173</v>
      </c>
      <c r="J1" t="s" s="26">
        <v>174</v>
      </c>
      <c r="K1" t="s" s="26">
        <v>175</v>
      </c>
      <c r="L1" t="s" s="26">
        <v>176</v>
      </c>
      <c r="M1" t="s" s="120">
        <v>177</v>
      </c>
      <c r="N1" t="s" s="120">
        <v>178</v>
      </c>
      <c r="O1" t="s" s="26">
        <v>179</v>
      </c>
      <c r="P1" t="s" s="26">
        <v>180</v>
      </c>
      <c r="Q1" t="s" s="26">
        <v>181</v>
      </c>
      <c r="R1" t="s" s="26">
        <v>182</v>
      </c>
      <c r="S1" t="s" s="26">
        <v>183</v>
      </c>
      <c r="T1" t="s" s="26">
        <v>184</v>
      </c>
      <c r="U1" t="s" s="26">
        <v>185</v>
      </c>
      <c r="V1" t="s" s="26">
        <v>186</v>
      </c>
      <c r="W1" t="s" s="26">
        <v>187</v>
      </c>
      <c r="X1" t="s" s="26">
        <v>188</v>
      </c>
      <c r="Y1" t="s" s="26">
        <v>189</v>
      </c>
    </row>
    <row r="2" ht="20" customHeight="1">
      <c r="A2" s="121">
        <v>0</v>
      </c>
      <c r="B2" s="98">
        <v>2</v>
      </c>
      <c r="C2" s="60"/>
      <c r="D2" s="60"/>
      <c r="E2" t="s" s="122">
        <v>136</v>
      </c>
      <c r="F2" s="123">
        <v>840000</v>
      </c>
      <c r="G2" s="123">
        <v>871069</v>
      </c>
      <c r="H2" s="124">
        <v>1.04</v>
      </c>
      <c r="I2" s="124">
        <v>0.27</v>
      </c>
      <c r="J2" s="121">
        <v>0</v>
      </c>
      <c r="K2" s="121">
        <v>0</v>
      </c>
      <c r="L2" s="121">
        <v>12862608</v>
      </c>
      <c r="M2" s="125"/>
      <c r="N2" s="125"/>
      <c r="O2" s="98">
        <v>7</v>
      </c>
      <c r="P2" s="98">
        <v>8</v>
      </c>
      <c r="Q2" s="98">
        <v>7</v>
      </c>
      <c r="R2" s="98">
        <v>9</v>
      </c>
      <c r="S2" s="98">
        <v>4</v>
      </c>
      <c r="T2" s="98">
        <v>160</v>
      </c>
      <c r="U2" s="98">
        <v>60</v>
      </c>
      <c r="V2" s="98">
        <v>18</v>
      </c>
      <c r="W2" s="98">
        <v>8</v>
      </c>
      <c r="X2" s="98">
        <v>5</v>
      </c>
      <c r="Y2" s="126"/>
    </row>
    <row r="3" ht="20" customHeight="1">
      <c r="A3" s="121">
        <v>0</v>
      </c>
      <c r="B3" s="98">
        <v>2</v>
      </c>
      <c r="C3" s="60"/>
      <c r="D3" s="60"/>
      <c r="E3" t="s" s="122">
        <v>141</v>
      </c>
      <c r="F3" s="123">
        <v>1250000</v>
      </c>
      <c r="G3" s="123">
        <v>1259704</v>
      </c>
      <c r="H3" s="124">
        <v>1.01</v>
      </c>
      <c r="I3" s="124">
        <v>0.26</v>
      </c>
      <c r="J3" s="121">
        <v>0</v>
      </c>
      <c r="K3" s="121">
        <v>0</v>
      </c>
      <c r="L3" s="121">
        <v>19241600</v>
      </c>
      <c r="M3" s="32"/>
      <c r="N3" s="32"/>
      <c r="O3" s="98">
        <v>9</v>
      </c>
      <c r="P3" s="98">
        <v>8</v>
      </c>
      <c r="Q3" s="98">
        <v>8</v>
      </c>
      <c r="R3" s="98">
        <v>8</v>
      </c>
      <c r="S3" s="98">
        <v>7</v>
      </c>
      <c r="T3" s="98">
        <v>155</v>
      </c>
      <c r="U3" s="98">
        <v>60</v>
      </c>
      <c r="V3" s="98">
        <v>23</v>
      </c>
      <c r="W3" s="98">
        <v>12</v>
      </c>
      <c r="X3" s="98">
        <v>10</v>
      </c>
      <c r="Y3" s="126"/>
    </row>
    <row r="4" ht="20" customHeight="1">
      <c r="A4" s="121">
        <v>0</v>
      </c>
      <c r="B4" s="98">
        <v>2</v>
      </c>
      <c r="C4" s="60"/>
      <c r="D4" s="60"/>
      <c r="E4" t="s" s="122">
        <v>146</v>
      </c>
      <c r="F4" s="123">
        <v>275000</v>
      </c>
      <c r="G4" s="123">
        <v>305298</v>
      </c>
      <c r="H4" s="124">
        <v>1.11</v>
      </c>
      <c r="I4" s="124">
        <v>0.24</v>
      </c>
      <c r="J4" s="121">
        <v>0</v>
      </c>
      <c r="K4" s="121">
        <v>0</v>
      </c>
      <c r="L4" s="121">
        <v>5081500</v>
      </c>
      <c r="M4" s="32"/>
      <c r="N4" s="32"/>
      <c r="O4" s="98">
        <v>4</v>
      </c>
      <c r="P4" s="98">
        <v>5</v>
      </c>
      <c r="Q4" s="98">
        <v>7</v>
      </c>
      <c r="R4" s="98">
        <v>7</v>
      </c>
      <c r="S4" s="98">
        <v>8</v>
      </c>
      <c r="T4" s="98">
        <v>130</v>
      </c>
      <c r="U4" s="98">
        <v>50</v>
      </c>
      <c r="V4" s="98">
        <v>18</v>
      </c>
      <c r="W4" s="98">
        <v>10</v>
      </c>
      <c r="X4" s="98">
        <v>10</v>
      </c>
      <c r="Y4" s="126"/>
    </row>
    <row r="5" ht="20" customHeight="1">
      <c r="A5" s="121">
        <v>0</v>
      </c>
      <c r="B5" s="98">
        <v>2</v>
      </c>
      <c r="C5" s="60"/>
      <c r="D5" s="60"/>
      <c r="E5" t="s" s="122">
        <v>150</v>
      </c>
      <c r="F5" s="123">
        <v>300000</v>
      </c>
      <c r="G5" s="123">
        <v>310748</v>
      </c>
      <c r="H5" s="124">
        <v>1.04</v>
      </c>
      <c r="I5" s="124">
        <v>0.24</v>
      </c>
      <c r="J5" s="121">
        <v>0</v>
      </c>
      <c r="K5" s="121">
        <v>0</v>
      </c>
      <c r="L5" s="121">
        <v>5119200</v>
      </c>
      <c r="M5" s="32"/>
      <c r="N5" s="32"/>
      <c r="O5" s="98">
        <v>5</v>
      </c>
      <c r="P5" s="98">
        <v>6</v>
      </c>
      <c r="Q5" s="98">
        <v>4</v>
      </c>
      <c r="R5" s="98">
        <v>6</v>
      </c>
      <c r="S5" s="98">
        <v>9</v>
      </c>
      <c r="T5" s="98">
        <v>120</v>
      </c>
      <c r="U5" s="98">
        <v>45</v>
      </c>
      <c r="V5" s="98">
        <v>16</v>
      </c>
      <c r="W5" s="98">
        <v>15</v>
      </c>
      <c r="X5" s="98">
        <v>13</v>
      </c>
      <c r="Y5" s="126"/>
    </row>
    <row r="6" ht="20" customHeight="1">
      <c r="A6" s="121">
        <v>0</v>
      </c>
      <c r="B6" s="98">
        <v>2</v>
      </c>
      <c r="C6" s="60"/>
      <c r="D6" s="60"/>
      <c r="E6" t="s" s="122">
        <v>154</v>
      </c>
      <c r="F6" s="123">
        <v>685000</v>
      </c>
      <c r="G6" s="123">
        <v>806400</v>
      </c>
      <c r="H6" s="124">
        <v>1.18</v>
      </c>
      <c r="I6" s="124">
        <v>0.27</v>
      </c>
      <c r="J6" s="121">
        <v>0</v>
      </c>
      <c r="K6" s="121">
        <v>0</v>
      </c>
      <c r="L6" s="121">
        <v>11960000</v>
      </c>
      <c r="M6" s="32"/>
      <c r="N6" s="32"/>
      <c r="O6" s="98">
        <v>7</v>
      </c>
      <c r="P6" s="98">
        <v>9</v>
      </c>
      <c r="Q6" s="98">
        <v>5</v>
      </c>
      <c r="R6" s="98">
        <v>8</v>
      </c>
      <c r="S6" s="98">
        <v>7</v>
      </c>
      <c r="T6" s="98">
        <v>150</v>
      </c>
      <c r="U6" s="98">
        <v>55</v>
      </c>
      <c r="V6" s="98">
        <v>20</v>
      </c>
      <c r="W6" s="98">
        <v>13</v>
      </c>
      <c r="X6" s="98">
        <v>12</v>
      </c>
      <c r="Y6" s="126"/>
    </row>
    <row r="7" ht="20" customHeight="1">
      <c r="A7" s="121">
        <v>0</v>
      </c>
      <c r="B7" s="127">
        <v>4</v>
      </c>
      <c r="C7" t="s" s="122">
        <v>107</v>
      </c>
      <c r="D7" s="60"/>
      <c r="E7" s="128"/>
      <c r="F7" s="121">
        <v>3350000</v>
      </c>
      <c r="G7" s="121">
        <v>3553219</v>
      </c>
      <c r="H7" s="124">
        <v>1.06</v>
      </c>
      <c r="I7" s="124">
        <v>0.26</v>
      </c>
      <c r="J7" s="121">
        <v>0</v>
      </c>
      <c r="K7" s="121">
        <v>0</v>
      </c>
      <c r="L7" s="121">
        <v>54264908</v>
      </c>
      <c r="M7" s="32"/>
      <c r="N7" s="32"/>
      <c r="O7" s="121">
        <v>0</v>
      </c>
      <c r="P7" s="121">
        <v>0</v>
      </c>
      <c r="Q7" s="121">
        <v>0</v>
      </c>
      <c r="R7" s="121">
        <v>0</v>
      </c>
      <c r="S7" s="121">
        <v>0</v>
      </c>
      <c r="T7" s="121">
        <v>0</v>
      </c>
      <c r="U7" s="121">
        <v>0</v>
      </c>
      <c r="V7" s="121">
        <v>0</v>
      </c>
      <c r="W7" s="121">
        <v>0</v>
      </c>
      <c r="X7" s="121">
        <v>0</v>
      </c>
      <c r="Y7" s="60"/>
    </row>
    <row r="8" ht="20" customHeight="1">
      <c r="A8" s="121">
        <v>0</v>
      </c>
      <c r="B8" s="127">
        <v>16</v>
      </c>
      <c r="C8" t="s" s="76">
        <v>116</v>
      </c>
      <c r="D8" s="60"/>
      <c r="E8" s="128"/>
      <c r="F8" s="121">
        <v>2035000</v>
      </c>
      <c r="G8" s="121">
        <v>2475498</v>
      </c>
      <c r="H8" s="124">
        <v>1.22</v>
      </c>
      <c r="I8" s="124">
        <v>0.18</v>
      </c>
      <c r="J8" s="121">
        <v>0</v>
      </c>
      <c r="K8" s="121">
        <v>0</v>
      </c>
      <c r="L8" s="121">
        <v>54264908</v>
      </c>
      <c r="M8" s="32"/>
      <c r="N8" s="32"/>
      <c r="O8" s="121">
        <v>0</v>
      </c>
      <c r="P8" s="121">
        <v>0</v>
      </c>
      <c r="Q8" s="121">
        <v>0</v>
      </c>
      <c r="R8" s="121">
        <v>0</v>
      </c>
      <c r="S8" s="121">
        <v>0</v>
      </c>
      <c r="T8" s="121">
        <v>0</v>
      </c>
      <c r="U8" s="121">
        <v>0</v>
      </c>
      <c r="V8" s="121">
        <v>0</v>
      </c>
      <c r="W8" s="121">
        <v>0</v>
      </c>
      <c r="X8" s="121">
        <v>0</v>
      </c>
      <c r="Y8" s="60"/>
    </row>
    <row r="9" ht="20" customHeight="1">
      <c r="A9" s="121">
        <v>0</v>
      </c>
      <c r="B9" s="127">
        <v>16</v>
      </c>
      <c r="C9" t="s" s="76">
        <v>121</v>
      </c>
      <c r="D9" s="60"/>
      <c r="E9" s="128"/>
      <c r="F9" s="121">
        <v>1135000</v>
      </c>
      <c r="G9" s="121">
        <v>860533</v>
      </c>
      <c r="H9" s="124">
        <v>0.76</v>
      </c>
      <c r="I9" s="124">
        <v>0.06</v>
      </c>
      <c r="J9" s="121">
        <v>0</v>
      </c>
      <c r="K9" s="121">
        <v>0</v>
      </c>
      <c r="L9" s="121">
        <v>54264908</v>
      </c>
      <c r="M9" s="32"/>
      <c r="N9" s="32"/>
      <c r="O9" s="121">
        <v>0</v>
      </c>
      <c r="P9" s="121">
        <v>0</v>
      </c>
      <c r="Q9" s="121">
        <v>0</v>
      </c>
      <c r="R9" s="121">
        <v>0</v>
      </c>
      <c r="S9" s="121">
        <v>0</v>
      </c>
      <c r="T9" s="121">
        <v>0</v>
      </c>
      <c r="U9" s="121">
        <v>0</v>
      </c>
      <c r="V9" s="121">
        <v>0</v>
      </c>
      <c r="W9" s="121">
        <v>0</v>
      </c>
      <c r="X9" s="121">
        <v>0</v>
      </c>
      <c r="Y9" s="60"/>
    </row>
    <row r="10" ht="20" customHeight="1">
      <c r="A10" s="121">
        <v>0</v>
      </c>
      <c r="B10" s="127">
        <v>8</v>
      </c>
      <c r="C10" t="s" s="122">
        <v>107</v>
      </c>
      <c r="D10" t="s" s="122">
        <v>190</v>
      </c>
      <c r="E10" t="s" s="129">
        <v>154</v>
      </c>
      <c r="F10" s="123">
        <v>600000</v>
      </c>
      <c r="G10" s="130">
        <v>716400</v>
      </c>
      <c r="H10" s="124">
        <v>1.194</v>
      </c>
      <c r="I10" s="124">
        <v>0.27</v>
      </c>
      <c r="J10" s="121">
        <v>0</v>
      </c>
      <c r="K10" s="121">
        <v>0</v>
      </c>
      <c r="L10" s="121">
        <v>10560000</v>
      </c>
      <c r="M10" s="32"/>
      <c r="N10" s="131">
        <v>1</v>
      </c>
      <c r="O10" s="121">
        <v>0</v>
      </c>
      <c r="P10" s="121">
        <v>0</v>
      </c>
      <c r="Q10" s="121">
        <v>0</v>
      </c>
      <c r="R10" s="121">
        <v>0</v>
      </c>
      <c r="S10" s="121">
        <v>0</v>
      </c>
      <c r="T10" s="121">
        <v>0</v>
      </c>
      <c r="U10" s="121">
        <v>0</v>
      </c>
      <c r="V10" s="121">
        <v>0</v>
      </c>
      <c r="W10" s="121">
        <v>0</v>
      </c>
      <c r="X10" s="121">
        <v>0</v>
      </c>
      <c r="Y10" s="60"/>
    </row>
    <row r="11" ht="20" customHeight="1">
      <c r="A11" s="121">
        <v>0</v>
      </c>
      <c r="B11" s="127">
        <v>8</v>
      </c>
      <c r="C11" t="s" s="122">
        <v>107</v>
      </c>
      <c r="D11" t="s" s="122">
        <v>191</v>
      </c>
      <c r="E11" t="s" s="129">
        <v>150</v>
      </c>
      <c r="F11" s="123">
        <v>200000</v>
      </c>
      <c r="G11" s="130">
        <v>220500</v>
      </c>
      <c r="H11" s="124">
        <v>1.1025</v>
      </c>
      <c r="I11" s="124">
        <v>0.24</v>
      </c>
      <c r="J11" s="121">
        <v>0</v>
      </c>
      <c r="K11" s="121">
        <v>0</v>
      </c>
      <c r="L11" s="121">
        <v>3700000</v>
      </c>
      <c r="M11" s="32"/>
      <c r="N11" s="131">
        <v>1</v>
      </c>
      <c r="O11" s="121">
        <v>0</v>
      </c>
      <c r="P11" s="121">
        <v>0</v>
      </c>
      <c r="Q11" s="121">
        <v>0</v>
      </c>
      <c r="R11" s="121">
        <v>0</v>
      </c>
      <c r="S11" s="121">
        <v>0</v>
      </c>
      <c r="T11" s="121">
        <v>0</v>
      </c>
      <c r="U11" s="121">
        <v>0</v>
      </c>
      <c r="V11" s="121">
        <v>0</v>
      </c>
      <c r="W11" s="121">
        <v>0</v>
      </c>
      <c r="X11" s="121">
        <v>0</v>
      </c>
      <c r="Y11" s="60"/>
    </row>
    <row r="12" ht="20" customHeight="1">
      <c r="A12" s="121">
        <v>0</v>
      </c>
      <c r="B12" s="127">
        <v>8</v>
      </c>
      <c r="C12" t="s" s="122">
        <v>107</v>
      </c>
      <c r="D12" t="s" s="122">
        <v>192</v>
      </c>
      <c r="E12" t="s" s="129">
        <v>141</v>
      </c>
      <c r="F12" s="123">
        <v>800000</v>
      </c>
      <c r="G12" s="130">
        <v>859704</v>
      </c>
      <c r="H12" s="124">
        <v>1.07463</v>
      </c>
      <c r="I12" s="124">
        <v>0.26</v>
      </c>
      <c r="J12" s="121">
        <v>0</v>
      </c>
      <c r="K12" s="121">
        <v>0</v>
      </c>
      <c r="L12" s="121">
        <v>13041600</v>
      </c>
      <c r="M12" s="32"/>
      <c r="N12" s="131">
        <v>1</v>
      </c>
      <c r="O12" s="121">
        <v>0</v>
      </c>
      <c r="P12" s="121">
        <v>0</v>
      </c>
      <c r="Q12" s="121">
        <v>0</v>
      </c>
      <c r="R12" s="121">
        <v>0</v>
      </c>
      <c r="S12" s="121">
        <v>0</v>
      </c>
      <c r="T12" s="121">
        <v>0</v>
      </c>
      <c r="U12" s="121">
        <v>0</v>
      </c>
      <c r="V12" s="121">
        <v>0</v>
      </c>
      <c r="W12" s="121">
        <v>0</v>
      </c>
      <c r="X12" s="121">
        <v>0</v>
      </c>
      <c r="Y12" s="60"/>
    </row>
    <row r="13" ht="20" customHeight="1">
      <c r="A13" s="121">
        <v>0</v>
      </c>
      <c r="B13" s="127">
        <v>8</v>
      </c>
      <c r="C13" t="s" s="122">
        <v>107</v>
      </c>
      <c r="D13" t="s" s="122">
        <v>193</v>
      </c>
      <c r="E13" t="s" s="129">
        <v>141</v>
      </c>
      <c r="F13" s="123">
        <v>450000</v>
      </c>
      <c r="G13" s="130">
        <v>400000</v>
      </c>
      <c r="H13" s="124">
        <v>0.888888888888889</v>
      </c>
      <c r="I13" s="124">
        <v>0.26</v>
      </c>
      <c r="J13" s="121">
        <v>0</v>
      </c>
      <c r="K13" s="121">
        <v>0</v>
      </c>
      <c r="L13" s="121">
        <v>6200000</v>
      </c>
      <c r="M13" s="32"/>
      <c r="N13" s="131">
        <v>1</v>
      </c>
      <c r="O13" s="121">
        <v>0</v>
      </c>
      <c r="P13" s="121">
        <v>0</v>
      </c>
      <c r="Q13" s="121">
        <v>0</v>
      </c>
      <c r="R13" s="121">
        <v>0</v>
      </c>
      <c r="S13" s="121">
        <v>0</v>
      </c>
      <c r="T13" s="121">
        <v>0</v>
      </c>
      <c r="U13" s="121">
        <v>0</v>
      </c>
      <c r="V13" s="121">
        <v>0</v>
      </c>
      <c r="W13" s="121">
        <v>0</v>
      </c>
      <c r="X13" s="121">
        <v>0</v>
      </c>
      <c r="Y13" s="60"/>
    </row>
    <row r="14" ht="20" customHeight="1">
      <c r="A14" s="121">
        <v>0</v>
      </c>
      <c r="B14" s="127">
        <v>8</v>
      </c>
      <c r="C14" t="s" s="122">
        <v>107</v>
      </c>
      <c r="D14" t="s" s="122">
        <v>194</v>
      </c>
      <c r="E14" t="s" s="129">
        <v>154</v>
      </c>
      <c r="F14" s="123">
        <v>85000</v>
      </c>
      <c r="G14" s="130">
        <v>90000</v>
      </c>
      <c r="H14" s="124">
        <v>1.05882352941176</v>
      </c>
      <c r="I14" s="124">
        <v>0.26</v>
      </c>
      <c r="J14" s="121">
        <v>0</v>
      </c>
      <c r="K14" s="121">
        <v>0</v>
      </c>
      <c r="L14" s="121">
        <v>1400000</v>
      </c>
      <c r="M14" s="32"/>
      <c r="N14" s="131">
        <v>1</v>
      </c>
      <c r="O14" s="121">
        <v>0</v>
      </c>
      <c r="P14" s="121">
        <v>0</v>
      </c>
      <c r="Q14" s="121">
        <v>0</v>
      </c>
      <c r="R14" s="121">
        <v>0</v>
      </c>
      <c r="S14" s="121">
        <v>0</v>
      </c>
      <c r="T14" s="121">
        <v>0</v>
      </c>
      <c r="U14" s="121">
        <v>0</v>
      </c>
      <c r="V14" s="121">
        <v>0</v>
      </c>
      <c r="W14" s="121">
        <v>0</v>
      </c>
      <c r="X14" s="121">
        <v>0</v>
      </c>
      <c r="Y14" s="60"/>
    </row>
    <row r="15" ht="20" customHeight="1">
      <c r="A15" s="121">
        <v>0</v>
      </c>
      <c r="B15" s="127">
        <v>8</v>
      </c>
      <c r="C15" t="s" s="122">
        <v>107</v>
      </c>
      <c r="D15" t="s" s="122">
        <v>195</v>
      </c>
      <c r="E15" t="s" s="129">
        <v>146</v>
      </c>
      <c r="F15" s="123">
        <v>250000</v>
      </c>
      <c r="G15" s="130">
        <v>276368</v>
      </c>
      <c r="H15" s="124">
        <v>1.105472</v>
      </c>
      <c r="I15" s="124">
        <v>0.27</v>
      </c>
      <c r="J15" s="121">
        <v>0</v>
      </c>
      <c r="K15" s="121">
        <v>0</v>
      </c>
      <c r="L15" s="121">
        <v>4067200</v>
      </c>
      <c r="M15" s="32"/>
      <c r="N15" s="131">
        <v>1</v>
      </c>
      <c r="O15" s="121">
        <v>0</v>
      </c>
      <c r="P15" s="121">
        <v>0</v>
      </c>
      <c r="Q15" s="121">
        <v>0</v>
      </c>
      <c r="R15" s="121">
        <v>0</v>
      </c>
      <c r="S15" s="121">
        <v>0</v>
      </c>
      <c r="T15" s="121">
        <v>0</v>
      </c>
      <c r="U15" s="121">
        <v>0</v>
      </c>
      <c r="V15" s="121">
        <v>0</v>
      </c>
      <c r="W15" s="121">
        <v>0</v>
      </c>
      <c r="X15" s="121">
        <v>0</v>
      </c>
      <c r="Y15" s="60"/>
    </row>
    <row r="16" ht="20" customHeight="1">
      <c r="A16" s="121">
        <v>0</v>
      </c>
      <c r="B16" s="127">
        <v>8</v>
      </c>
      <c r="C16" t="s" s="122">
        <v>107</v>
      </c>
      <c r="D16" t="s" s="122">
        <v>196</v>
      </c>
      <c r="E16" t="s" s="129">
        <v>150</v>
      </c>
      <c r="F16" s="123">
        <v>100000</v>
      </c>
      <c r="G16" s="130">
        <v>90248</v>
      </c>
      <c r="H16" s="124">
        <v>0.9024799999999999</v>
      </c>
      <c r="I16" s="124">
        <v>0.25</v>
      </c>
      <c r="J16" s="121">
        <v>0</v>
      </c>
      <c r="K16" s="121">
        <v>0</v>
      </c>
      <c r="L16" s="121">
        <v>1419200</v>
      </c>
      <c r="M16" s="32"/>
      <c r="N16" s="131">
        <v>1</v>
      </c>
      <c r="O16" s="121">
        <v>0</v>
      </c>
      <c r="P16" s="121">
        <v>0</v>
      </c>
      <c r="Q16" s="121">
        <v>0</v>
      </c>
      <c r="R16" s="121">
        <v>0</v>
      </c>
      <c r="S16" s="121">
        <v>0</v>
      </c>
      <c r="T16" s="121">
        <v>0</v>
      </c>
      <c r="U16" s="121">
        <v>0</v>
      </c>
      <c r="V16" s="121">
        <v>0</v>
      </c>
      <c r="W16" s="121">
        <v>0</v>
      </c>
      <c r="X16" s="121">
        <v>0</v>
      </c>
      <c r="Y16" s="60"/>
    </row>
    <row r="17" ht="20" customHeight="1">
      <c r="A17" s="121">
        <v>0</v>
      </c>
      <c r="B17" s="127">
        <v>8</v>
      </c>
      <c r="C17" t="s" s="122">
        <v>107</v>
      </c>
      <c r="D17" t="s" s="122">
        <v>197</v>
      </c>
      <c r="E17" t="s" s="129">
        <v>146</v>
      </c>
      <c r="F17" s="123">
        <v>25000</v>
      </c>
      <c r="G17" s="130">
        <v>28930</v>
      </c>
      <c r="H17" s="124">
        <v>1.1572</v>
      </c>
      <c r="I17" s="124">
        <v>0.11</v>
      </c>
      <c r="J17" s="121">
        <v>0</v>
      </c>
      <c r="K17" s="121">
        <v>0</v>
      </c>
      <c r="L17" s="121">
        <v>1014300</v>
      </c>
      <c r="M17" s="32"/>
      <c r="N17" s="131">
        <v>1</v>
      </c>
      <c r="O17" s="121">
        <v>0</v>
      </c>
      <c r="P17" s="121">
        <v>0</v>
      </c>
      <c r="Q17" s="121">
        <v>0</v>
      </c>
      <c r="R17" s="121">
        <v>0</v>
      </c>
      <c r="S17" s="121">
        <v>0</v>
      </c>
      <c r="T17" s="121">
        <v>0</v>
      </c>
      <c r="U17" s="121">
        <v>0</v>
      </c>
      <c r="V17" s="121">
        <v>0</v>
      </c>
      <c r="W17" s="121">
        <v>0</v>
      </c>
      <c r="X17" s="121">
        <v>0</v>
      </c>
      <c r="Y17" s="60"/>
    </row>
    <row r="18" ht="20" customHeight="1">
      <c r="A18" s="121">
        <v>0</v>
      </c>
      <c r="B18" s="127">
        <v>8</v>
      </c>
      <c r="C18" t="s" s="122">
        <v>107</v>
      </c>
      <c r="D18" t="s" s="122">
        <v>198</v>
      </c>
      <c r="E18" t="s" s="129">
        <v>136</v>
      </c>
      <c r="F18" s="123">
        <v>40000</v>
      </c>
      <c r="G18" s="130">
        <v>35840</v>
      </c>
      <c r="H18" s="124">
        <v>0.896</v>
      </c>
      <c r="I18" s="124">
        <v>0.23</v>
      </c>
      <c r="J18" s="121">
        <v>0</v>
      </c>
      <c r="K18" s="121">
        <v>0</v>
      </c>
      <c r="L18" s="121">
        <v>628320</v>
      </c>
      <c r="M18" s="32"/>
      <c r="N18" s="131">
        <v>1</v>
      </c>
      <c r="O18" s="121">
        <v>0</v>
      </c>
      <c r="P18" s="121">
        <v>0</v>
      </c>
      <c r="Q18" s="121">
        <v>0</v>
      </c>
      <c r="R18" s="121">
        <v>0</v>
      </c>
      <c r="S18" s="121">
        <v>0</v>
      </c>
      <c r="T18" s="121">
        <v>0</v>
      </c>
      <c r="U18" s="121">
        <v>0</v>
      </c>
      <c r="V18" s="121">
        <v>0</v>
      </c>
      <c r="W18" s="121">
        <v>0</v>
      </c>
      <c r="X18" s="121">
        <v>0</v>
      </c>
      <c r="Y18" s="60"/>
    </row>
    <row r="19" ht="20" customHeight="1">
      <c r="A19" s="121">
        <v>0</v>
      </c>
      <c r="B19" s="127">
        <v>8</v>
      </c>
      <c r="C19" t="s" s="122">
        <v>107</v>
      </c>
      <c r="D19" t="s" s="122">
        <v>199</v>
      </c>
      <c r="E19" t="s" s="129">
        <v>136</v>
      </c>
      <c r="F19" s="123">
        <v>800000</v>
      </c>
      <c r="G19" s="130">
        <v>835229</v>
      </c>
      <c r="H19" s="124">
        <v>1.04403625</v>
      </c>
      <c r="I19" s="124">
        <v>0.27</v>
      </c>
      <c r="J19" s="121">
        <v>0</v>
      </c>
      <c r="K19" s="121">
        <v>0</v>
      </c>
      <c r="L19" s="121">
        <v>12234288</v>
      </c>
      <c r="M19" s="132"/>
      <c r="N19" s="133">
        <v>1</v>
      </c>
      <c r="O19" s="121">
        <v>0</v>
      </c>
      <c r="P19" s="121">
        <v>0</v>
      </c>
      <c r="Q19" s="121">
        <v>0</v>
      </c>
      <c r="R19" s="121">
        <v>0</v>
      </c>
      <c r="S19" s="121">
        <v>0</v>
      </c>
      <c r="T19" s="121">
        <v>0</v>
      </c>
      <c r="U19" s="121">
        <v>0</v>
      </c>
      <c r="V19" s="121">
        <v>0</v>
      </c>
      <c r="W19" s="121">
        <v>0</v>
      </c>
      <c r="X19" s="121">
        <v>0</v>
      </c>
      <c r="Y19" s="6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S73"/>
  <sheetViews>
    <sheetView workbookViewId="0" showGridLines="0" defaultGridColor="1"/>
  </sheetViews>
  <sheetFormatPr defaultColWidth="8.83333" defaultRowHeight="12" customHeight="1" outlineLevelRow="0" outlineLevelCol="0"/>
  <cols>
    <col min="1" max="1" width="9.17188" style="134" customWidth="1"/>
    <col min="2" max="5" width="13.5" style="134" customWidth="1"/>
    <col min="6" max="6" width="13.6719" style="134" customWidth="1"/>
    <col min="7" max="8" width="17.5" style="134" customWidth="1"/>
    <col min="9" max="11" width="20.5" style="134" customWidth="1"/>
    <col min="12" max="14" width="17.8516" style="134" customWidth="1"/>
    <col min="15" max="15" width="19.1719" style="134" customWidth="1"/>
    <col min="16" max="16" width="14.5" style="134" customWidth="1"/>
    <col min="17" max="17" width="20.1719" style="134" customWidth="1"/>
    <col min="18" max="19" width="17.6719" style="134" customWidth="1"/>
    <col min="20" max="256" width="8.85156" style="134" customWidth="1"/>
  </cols>
  <sheetData>
    <row r="1" ht="34.5" customHeight="1">
      <c r="A1" t="s" s="135">
        <v>166</v>
      </c>
      <c r="B1" t="s" s="135">
        <v>168</v>
      </c>
      <c r="C1" t="s" s="135">
        <v>167</v>
      </c>
      <c r="D1" t="s" s="120">
        <v>169</v>
      </c>
      <c r="E1" t="s" s="120">
        <v>200</v>
      </c>
      <c r="F1" t="s" s="135">
        <v>176</v>
      </c>
      <c r="G1" t="s" s="120">
        <v>45</v>
      </c>
      <c r="H1" t="s" s="120">
        <v>201</v>
      </c>
      <c r="I1" t="s" s="135">
        <v>202</v>
      </c>
      <c r="J1" t="s" s="120">
        <v>203</v>
      </c>
      <c r="K1" t="s" s="120">
        <v>204</v>
      </c>
      <c r="L1" t="s" s="135">
        <v>205</v>
      </c>
      <c r="M1" t="s" s="136">
        <v>206</v>
      </c>
      <c r="N1" t="s" s="120">
        <v>207</v>
      </c>
      <c r="O1" t="s" s="120">
        <v>208</v>
      </c>
      <c r="P1" t="s" s="135">
        <v>209</v>
      </c>
      <c r="Q1" t="s" s="120">
        <v>210</v>
      </c>
      <c r="R1" t="s" s="135">
        <v>211</v>
      </c>
      <c r="S1" t="s" s="135">
        <v>37</v>
      </c>
    </row>
    <row r="2" ht="13.5" customHeight="1">
      <c r="A2" s="121">
        <v>-4</v>
      </c>
      <c r="B2" t="s" s="137">
        <v>212</v>
      </c>
      <c r="C2" t="s" s="137">
        <v>213</v>
      </c>
      <c r="D2" t="s" s="138">
        <v>154</v>
      </c>
      <c r="E2" s="40"/>
      <c r="F2" s="139">
        <v>10560000</v>
      </c>
      <c r="G2" s="41"/>
      <c r="H2" s="40"/>
      <c r="I2" s="140">
        <v>737747.64</v>
      </c>
      <c r="J2" s="141">
        <f>I2/SUM(I$2:I$11)</f>
        <v>0.18</v>
      </c>
      <c r="K2" s="142">
        <f>I2</f>
        <v>737747.64</v>
      </c>
      <c r="L2" s="143">
        <v>700000</v>
      </c>
      <c r="M2" s="144"/>
      <c r="N2" s="141">
        <f>L2/SUM(L$2:L$11)</f>
        <v>0.175879396984925</v>
      </c>
      <c r="O2" s="145">
        <v>0.28</v>
      </c>
      <c r="P2" s="124">
        <v>1.0539252</v>
      </c>
      <c r="Q2" s="146"/>
      <c r="R2" s="147">
        <v>0.15</v>
      </c>
      <c r="S2" t="s" s="137">
        <v>6</v>
      </c>
    </row>
    <row r="3" ht="13.5" customHeight="1">
      <c r="A3" s="121">
        <v>-4</v>
      </c>
      <c r="B3" t="s" s="137">
        <v>214</v>
      </c>
      <c r="C3" t="s" s="137">
        <v>213</v>
      </c>
      <c r="D3" t="s" s="148">
        <v>150</v>
      </c>
      <c r="E3" s="112"/>
      <c r="F3" s="139">
        <v>3700000</v>
      </c>
      <c r="G3" s="114"/>
      <c r="H3" s="112"/>
      <c r="I3" s="140">
        <v>245915.88</v>
      </c>
      <c r="J3" s="141">
        <f>I3/SUM(I$2:I$11)</f>
        <v>0.06</v>
      </c>
      <c r="K3" s="149">
        <f>I3</f>
        <v>245915.88</v>
      </c>
      <c r="L3" s="143">
        <v>250000</v>
      </c>
      <c r="M3" s="144"/>
      <c r="N3" s="141">
        <f>L3/SUM(L$2:L$11)</f>
        <v>0.0628140703517588</v>
      </c>
      <c r="O3" s="150">
        <v>0.27</v>
      </c>
      <c r="P3" s="124">
        <v>0.98366352</v>
      </c>
      <c r="Q3" s="151"/>
      <c r="R3" s="147">
        <v>0.11</v>
      </c>
      <c r="S3" t="s" s="137">
        <v>6</v>
      </c>
    </row>
    <row r="4" ht="13.5" customHeight="1">
      <c r="A4" s="121">
        <v>-4</v>
      </c>
      <c r="B4" t="s" s="137">
        <v>215</v>
      </c>
      <c r="C4" t="s" s="137">
        <v>213</v>
      </c>
      <c r="D4" t="s" s="148">
        <v>141</v>
      </c>
      <c r="E4" s="112"/>
      <c r="F4" s="139">
        <v>13041600</v>
      </c>
      <c r="G4" s="114"/>
      <c r="H4" s="112"/>
      <c r="I4" s="140">
        <v>901691.5600000001</v>
      </c>
      <c r="J4" s="141">
        <f>I4/SUM(I$2:I$11)</f>
        <v>0.22</v>
      </c>
      <c r="K4" s="149">
        <f>I4</f>
        <v>901691.5600000001</v>
      </c>
      <c r="L4" s="143">
        <v>850000</v>
      </c>
      <c r="M4" s="144"/>
      <c r="N4" s="141">
        <f>L4/SUM(L$2:L$11)</f>
        <v>0.21356783919598</v>
      </c>
      <c r="O4" s="150">
        <v>0.28</v>
      </c>
      <c r="P4" s="124">
        <v>1.0608136</v>
      </c>
      <c r="Q4" s="151"/>
      <c r="R4" s="147">
        <v>0.18</v>
      </c>
      <c r="S4" t="s" s="137">
        <v>6</v>
      </c>
    </row>
    <row r="5" ht="13.5" customHeight="1">
      <c r="A5" s="121">
        <v>-4</v>
      </c>
      <c r="B5" t="s" s="137">
        <v>216</v>
      </c>
      <c r="C5" t="s" s="137">
        <v>213</v>
      </c>
      <c r="D5" t="s" s="148">
        <v>141</v>
      </c>
      <c r="E5" s="112"/>
      <c r="F5" s="139">
        <v>6200000</v>
      </c>
      <c r="G5" s="114"/>
      <c r="H5" s="112"/>
      <c r="I5" s="140">
        <v>614789.7</v>
      </c>
      <c r="J5" s="141">
        <f>I5/SUM(I$2:I$11)</f>
        <v>0.15</v>
      </c>
      <c r="K5" s="149">
        <f>I5</f>
        <v>614789.7</v>
      </c>
      <c r="L5" s="143">
        <v>600000</v>
      </c>
      <c r="M5" s="144"/>
      <c r="N5" s="141">
        <f>L5/SUM(L$2:L$11)</f>
        <v>0.150753768844221</v>
      </c>
      <c r="O5" s="150">
        <v>0.4</v>
      </c>
      <c r="P5" s="124">
        <v>1.0246495</v>
      </c>
      <c r="Q5" s="151"/>
      <c r="R5" s="147">
        <v>0.13</v>
      </c>
      <c r="S5" t="s" s="137">
        <v>6</v>
      </c>
    </row>
    <row r="6" ht="13.5" customHeight="1">
      <c r="A6" s="121">
        <v>-4</v>
      </c>
      <c r="B6" t="s" s="137">
        <v>217</v>
      </c>
      <c r="C6" t="s" s="137">
        <v>213</v>
      </c>
      <c r="D6" t="s" s="152">
        <v>154</v>
      </c>
      <c r="E6" s="82"/>
      <c r="F6" s="153">
        <v>1400000</v>
      </c>
      <c r="G6" s="84"/>
      <c r="H6" s="82"/>
      <c r="I6" s="140">
        <v>102464.95</v>
      </c>
      <c r="J6" s="141">
        <f>I6/SUM(I$2:I$11)</f>
        <v>0.025</v>
      </c>
      <c r="K6" s="149">
        <f>I6</f>
        <v>102464.95</v>
      </c>
      <c r="L6" s="143">
        <v>100000</v>
      </c>
      <c r="M6" s="144"/>
      <c r="N6" s="141">
        <f>L6/SUM(L$2:L$11)</f>
        <v>0.0251256281407035</v>
      </c>
      <c r="O6" s="154">
        <v>0.29</v>
      </c>
      <c r="P6" s="124">
        <v>1.0246495</v>
      </c>
      <c r="Q6" s="155"/>
      <c r="R6" s="147">
        <v>0.12</v>
      </c>
      <c r="S6" t="s" s="137">
        <v>6</v>
      </c>
    </row>
    <row r="7" ht="13.5" customHeight="1">
      <c r="A7" s="121">
        <v>-4</v>
      </c>
      <c r="B7" t="s" s="137">
        <v>218</v>
      </c>
      <c r="C7" t="s" s="137">
        <v>213</v>
      </c>
      <c r="D7" t="s" s="156">
        <v>146</v>
      </c>
      <c r="E7" s="86"/>
      <c r="F7" s="153">
        <v>4067200</v>
      </c>
      <c r="G7" s="55"/>
      <c r="H7" s="86"/>
      <c r="I7" s="140">
        <v>286901.86</v>
      </c>
      <c r="J7" s="141">
        <f>I7/SUM(I$2:I$11)</f>
        <v>0.07000000000000001</v>
      </c>
      <c r="K7" s="149">
        <f>I7</f>
        <v>286901.86</v>
      </c>
      <c r="L7" s="143">
        <v>350000</v>
      </c>
      <c r="M7" s="144"/>
      <c r="N7" s="141">
        <f>L7/SUM(L$2:L$11)</f>
        <v>0.0879396984924623</v>
      </c>
      <c r="O7" s="157">
        <v>0.28</v>
      </c>
      <c r="P7" s="124">
        <v>0.8197196</v>
      </c>
      <c r="Q7" s="32"/>
      <c r="R7" s="147">
        <v>-0.11</v>
      </c>
      <c r="S7" t="s" s="137">
        <v>6</v>
      </c>
    </row>
    <row r="8" ht="13.5" customHeight="1">
      <c r="A8" s="121">
        <v>-4</v>
      </c>
      <c r="B8" t="s" s="137">
        <v>219</v>
      </c>
      <c r="C8" t="s" s="137">
        <v>213</v>
      </c>
      <c r="D8" t="s" s="156">
        <v>150</v>
      </c>
      <c r="E8" s="86"/>
      <c r="F8" s="153">
        <v>1419200</v>
      </c>
      <c r="G8" s="55"/>
      <c r="H8" s="86"/>
      <c r="I8" s="140">
        <v>122957.94</v>
      </c>
      <c r="J8" s="141">
        <f>I8/SUM(I$2:I$11)</f>
        <v>0.03</v>
      </c>
      <c r="K8" s="149">
        <f>I8</f>
        <v>122957.94</v>
      </c>
      <c r="L8" s="143">
        <v>120000</v>
      </c>
      <c r="M8" s="144"/>
      <c r="N8" s="141">
        <f>L8/SUM(L$2:L$11)</f>
        <v>0.0301507537688442</v>
      </c>
      <c r="O8" s="157">
        <v>0.35</v>
      </c>
      <c r="P8" s="124">
        <v>1.0246495</v>
      </c>
      <c r="Q8" s="32"/>
      <c r="R8" s="147">
        <v>0.16</v>
      </c>
      <c r="S8" t="s" s="137">
        <v>6</v>
      </c>
    </row>
    <row r="9" ht="13.5" customHeight="1">
      <c r="A9" s="121">
        <v>-4</v>
      </c>
      <c r="B9" t="s" s="137">
        <v>220</v>
      </c>
      <c r="C9" t="s" s="137">
        <v>213</v>
      </c>
      <c r="D9" t="s" s="156">
        <v>146</v>
      </c>
      <c r="E9" s="86"/>
      <c r="F9" s="153">
        <v>1014300</v>
      </c>
      <c r="G9" s="55"/>
      <c r="H9" s="86"/>
      <c r="I9" s="140">
        <v>32788.784</v>
      </c>
      <c r="J9" s="141">
        <f>I9/SUM(I$2:I$11)</f>
        <v>0.008</v>
      </c>
      <c r="K9" s="149">
        <f>I9</f>
        <v>32788.784</v>
      </c>
      <c r="L9" s="143">
        <v>35000</v>
      </c>
      <c r="M9" s="144"/>
      <c r="N9" s="141">
        <f>L9/SUM(L$2:L$11)</f>
        <v>0.008793969849246229</v>
      </c>
      <c r="O9" s="157">
        <v>0.13</v>
      </c>
      <c r="P9" s="124">
        <v>0.9368224000000001</v>
      </c>
      <c r="Q9" s="32"/>
      <c r="R9" s="147">
        <v>-0.23</v>
      </c>
      <c r="S9" t="s" s="137">
        <v>6</v>
      </c>
    </row>
    <row r="10" ht="13.5" customHeight="1">
      <c r="A10" s="121">
        <v>-4</v>
      </c>
      <c r="B10" t="s" s="137">
        <v>221</v>
      </c>
      <c r="C10" t="s" s="137">
        <v>213</v>
      </c>
      <c r="D10" t="s" s="156">
        <v>136</v>
      </c>
      <c r="E10" s="86"/>
      <c r="F10" s="153">
        <v>628320</v>
      </c>
      <c r="G10" s="55"/>
      <c r="H10" s="86"/>
      <c r="I10" s="140">
        <v>81971.960000000006</v>
      </c>
      <c r="J10" s="141">
        <f>I10/SUM(I$2:I$11)</f>
        <v>0.02</v>
      </c>
      <c r="K10" s="149">
        <f>I10</f>
        <v>81971.960000000006</v>
      </c>
      <c r="L10" s="143">
        <v>75000</v>
      </c>
      <c r="M10" s="144"/>
      <c r="N10" s="141">
        <f>L10/SUM(L$2:L$11)</f>
        <v>0.0188442211055276</v>
      </c>
      <c r="O10" s="157">
        <v>0.52</v>
      </c>
      <c r="P10" s="124">
        <v>1.09295946666667</v>
      </c>
      <c r="Q10" s="32"/>
      <c r="R10" s="147">
        <v>0.29</v>
      </c>
      <c r="S10" t="s" s="137">
        <v>6</v>
      </c>
    </row>
    <row r="11" ht="13.5" customHeight="1">
      <c r="A11" s="121">
        <v>-4</v>
      </c>
      <c r="B11" t="s" s="137">
        <v>222</v>
      </c>
      <c r="C11" t="s" s="137">
        <v>213</v>
      </c>
      <c r="D11" t="s" s="158">
        <v>136</v>
      </c>
      <c r="E11" s="86"/>
      <c r="F11" s="153">
        <v>12234288</v>
      </c>
      <c r="G11" s="55"/>
      <c r="H11" s="86"/>
      <c r="I11" s="140">
        <v>971367.726</v>
      </c>
      <c r="J11" s="72">
        <f>I11/SUM(I$2:I$11)</f>
        <v>0.237</v>
      </c>
      <c r="K11" s="149">
        <f>I11</f>
        <v>971367.726</v>
      </c>
      <c r="L11" s="143">
        <v>900000</v>
      </c>
      <c r="M11" s="144"/>
      <c r="N11" s="72">
        <f>L11/SUM(L$2:L$11)</f>
        <v>0.226130653266332</v>
      </c>
      <c r="O11" s="157">
        <v>0.32</v>
      </c>
      <c r="P11" s="124">
        <v>1.07929747333333</v>
      </c>
      <c r="Q11" s="32"/>
      <c r="R11" s="147">
        <v>0.18</v>
      </c>
      <c r="S11" t="s" s="137">
        <v>6</v>
      </c>
    </row>
    <row r="12" ht="13.5" customHeight="1">
      <c r="A12" s="121">
        <v>-3</v>
      </c>
      <c r="B12" t="s" s="137">
        <v>212</v>
      </c>
      <c r="C12" t="s" s="137">
        <v>213</v>
      </c>
      <c r="D12" t="s" s="138">
        <v>154</v>
      </c>
      <c r="E12" s="159"/>
      <c r="F12" s="153">
        <v>10560000</v>
      </c>
      <c r="G12" s="55"/>
      <c r="H12" s="86"/>
      <c r="I12" s="160">
        <v>556986.16</v>
      </c>
      <c r="J12" s="161">
        <f>I12/SUM(I$12:I$21)</f>
        <v>0.17466886100529</v>
      </c>
      <c r="K12" s="162">
        <f>I2+I12</f>
        <v>1294733.8</v>
      </c>
      <c r="L12" s="160">
        <v>650000</v>
      </c>
      <c r="M12" s="163"/>
      <c r="N12" s="164">
        <f>L12/SUM(L$12:L$21)</f>
        <v>0.182328190743338</v>
      </c>
      <c r="O12" s="165">
        <v>0.21</v>
      </c>
      <c r="P12" s="124">
        <v>0.856901784615385</v>
      </c>
      <c r="Q12" s="32"/>
      <c r="R12" s="147">
        <v>-0.245018038959772</v>
      </c>
      <c r="S12" t="s" s="137">
        <v>6</v>
      </c>
    </row>
    <row r="13" ht="13.5" customHeight="1">
      <c r="A13" s="121">
        <v>-3</v>
      </c>
      <c r="B13" t="s" s="137">
        <v>214</v>
      </c>
      <c r="C13" t="s" s="137">
        <v>213</v>
      </c>
      <c r="D13" t="s" s="148">
        <v>150</v>
      </c>
      <c r="E13" s="159"/>
      <c r="F13" s="153">
        <v>3700000</v>
      </c>
      <c r="G13" s="55"/>
      <c r="H13" s="86"/>
      <c r="I13" s="160">
        <v>191328.72</v>
      </c>
      <c r="J13" s="166">
        <f>I13/SUM(I$12:I$21)</f>
        <v>0.06</v>
      </c>
      <c r="K13" s="162">
        <f>I3+I13</f>
        <v>437244.6</v>
      </c>
      <c r="L13" s="160">
        <v>200000</v>
      </c>
      <c r="M13" s="163"/>
      <c r="N13" s="167">
        <f>L13/SUM(L$12:L$21)</f>
        <v>0.0561009817671809</v>
      </c>
      <c r="O13" s="165">
        <v>0.21</v>
      </c>
      <c r="P13" s="124">
        <v>0.9566436</v>
      </c>
      <c r="Q13" s="32"/>
      <c r="R13" s="147">
        <v>-0.221974928987912</v>
      </c>
      <c r="S13" t="s" s="137">
        <v>6</v>
      </c>
    </row>
    <row r="14" ht="13.5" customHeight="1">
      <c r="A14" s="121">
        <v>-3</v>
      </c>
      <c r="B14" t="s" s="137">
        <v>215</v>
      </c>
      <c r="C14" t="s" s="137">
        <v>213</v>
      </c>
      <c r="D14" t="s" s="148">
        <v>141</v>
      </c>
      <c r="E14" s="159"/>
      <c r="F14" s="153">
        <v>13041600</v>
      </c>
      <c r="G14" s="55"/>
      <c r="H14" s="86"/>
      <c r="I14" s="160">
        <v>736028.144</v>
      </c>
      <c r="J14" s="166">
        <f>I14/SUM(I$12:I$21)</f>
        <v>0.230815784687213</v>
      </c>
      <c r="K14" s="162">
        <f>I4+I14</f>
        <v>1637719.704</v>
      </c>
      <c r="L14" s="160">
        <v>800000</v>
      </c>
      <c r="M14" s="163"/>
      <c r="N14" s="167">
        <f>L14/SUM(L$12:L$21)</f>
        <v>0.224403927068724</v>
      </c>
      <c r="O14" s="165">
        <v>0.23</v>
      </c>
      <c r="P14" s="124">
        <v>0.92003518</v>
      </c>
      <c r="Q14" s="32"/>
      <c r="R14" s="147">
        <v>-0.18372514876373</v>
      </c>
      <c r="S14" t="s" s="137">
        <v>6</v>
      </c>
    </row>
    <row r="15" ht="13.5" customHeight="1">
      <c r="A15" s="121">
        <v>-3</v>
      </c>
      <c r="B15" t="s" s="137">
        <v>216</v>
      </c>
      <c r="C15" t="s" s="137">
        <v>213</v>
      </c>
      <c r="D15" t="s" s="148">
        <v>141</v>
      </c>
      <c r="E15" s="159"/>
      <c r="F15" s="153">
        <v>6200000</v>
      </c>
      <c r="G15" s="55"/>
      <c r="H15" s="86"/>
      <c r="I15" s="160">
        <v>478321.8</v>
      </c>
      <c r="J15" s="166">
        <f>I15/SUM(I$12:I$21)</f>
        <v>0.15</v>
      </c>
      <c r="K15" s="162">
        <f>I5+I15</f>
        <v>1093111.5</v>
      </c>
      <c r="L15" s="160">
        <v>550000</v>
      </c>
      <c r="M15" s="163"/>
      <c r="N15" s="167">
        <f>L15/SUM(L$12:L$21)</f>
        <v>0.154277699859748</v>
      </c>
      <c r="O15" s="165">
        <v>0.31</v>
      </c>
      <c r="P15" s="124">
        <v>0.869676</v>
      </c>
      <c r="Q15" s="32"/>
      <c r="R15" s="147">
        <v>-0.221974928987912</v>
      </c>
      <c r="S15" t="s" s="137">
        <v>6</v>
      </c>
    </row>
    <row r="16" ht="13.5" customHeight="1">
      <c r="A16" s="121">
        <v>-3</v>
      </c>
      <c r="B16" t="s" s="137">
        <v>217</v>
      </c>
      <c r="C16" t="s" s="137">
        <v>213</v>
      </c>
      <c r="D16" t="s" s="152">
        <v>154</v>
      </c>
      <c r="E16" s="86"/>
      <c r="F16" s="153">
        <v>1400000</v>
      </c>
      <c r="G16" s="55"/>
      <c r="H16" s="86"/>
      <c r="I16" s="160">
        <v>69720.3</v>
      </c>
      <c r="J16" s="166">
        <f>I16/SUM(I$12:I$21)</f>
        <v>0.0218640358854646</v>
      </c>
      <c r="K16" s="162">
        <f>I6+I16</f>
        <v>172185.25</v>
      </c>
      <c r="L16" s="160">
        <v>80000</v>
      </c>
      <c r="M16" s="163"/>
      <c r="N16" s="167">
        <f>L16/SUM(L$12:L$21)</f>
        <v>0.0224403927068724</v>
      </c>
      <c r="O16" s="165">
        <v>0.2</v>
      </c>
      <c r="P16" s="124">
        <v>0.87150375</v>
      </c>
      <c r="Q16" s="32"/>
      <c r="R16" s="147">
        <v>-0.319569277104024</v>
      </c>
      <c r="S16" t="s" s="137">
        <v>6</v>
      </c>
    </row>
    <row r="17" ht="13.5" customHeight="1">
      <c r="A17" s="121">
        <v>-3</v>
      </c>
      <c r="B17" t="s" s="137">
        <v>218</v>
      </c>
      <c r="C17" t="s" s="137">
        <v>213</v>
      </c>
      <c r="D17" t="s" s="156">
        <v>146</v>
      </c>
      <c r="E17" s="86"/>
      <c r="F17" s="153">
        <v>4067200</v>
      </c>
      <c r="G17" s="55"/>
      <c r="H17" s="86"/>
      <c r="I17" s="160">
        <v>223216.84</v>
      </c>
      <c r="J17" s="166">
        <f>I17/SUM(I$12:I$21)</f>
        <v>0.07000000000000001</v>
      </c>
      <c r="K17" s="162">
        <f>I7+I17</f>
        <v>510118.7</v>
      </c>
      <c r="L17" s="160">
        <v>250000</v>
      </c>
      <c r="M17" s="163"/>
      <c r="N17" s="167">
        <f>L17/SUM(L$12:L$21)</f>
        <v>0.0701262272089762</v>
      </c>
      <c r="O17" s="165">
        <v>0.22</v>
      </c>
      <c r="P17" s="124">
        <v>0.89286736</v>
      </c>
      <c r="Q17" s="32"/>
      <c r="R17" s="147">
        <v>-0.221974928987912</v>
      </c>
      <c r="S17" t="s" s="137">
        <v>6</v>
      </c>
    </row>
    <row r="18" ht="13.5" customHeight="1">
      <c r="A18" s="121">
        <v>-3</v>
      </c>
      <c r="B18" t="s" s="137">
        <v>219</v>
      </c>
      <c r="C18" t="s" s="137">
        <v>213</v>
      </c>
      <c r="D18" t="s" s="156">
        <v>150</v>
      </c>
      <c r="E18" s="86"/>
      <c r="F18" s="153">
        <v>1419200</v>
      </c>
      <c r="G18" s="55"/>
      <c r="H18" s="86"/>
      <c r="I18" s="160">
        <v>90664.36</v>
      </c>
      <c r="J18" s="166">
        <f>I18/SUM(I$12:I$21)</f>
        <v>0.0284320179427323</v>
      </c>
      <c r="K18" s="162">
        <f>I8+I18</f>
        <v>213622.3</v>
      </c>
      <c r="L18" s="160">
        <v>100000</v>
      </c>
      <c r="M18" s="163"/>
      <c r="N18" s="167">
        <f>L18/SUM(L$12:L$21)</f>
        <v>0.0280504908835905</v>
      </c>
      <c r="O18" s="165">
        <v>0.26</v>
      </c>
      <c r="P18" s="124">
        <v>0.9066436</v>
      </c>
      <c r="Q18" s="32"/>
      <c r="R18" s="147">
        <v>-0.262639240702959</v>
      </c>
      <c r="S18" t="s" s="137">
        <v>6</v>
      </c>
    </row>
    <row r="19" ht="13.5" customHeight="1">
      <c r="A19" s="121">
        <v>-3</v>
      </c>
      <c r="B19" t="s" s="137">
        <v>220</v>
      </c>
      <c r="C19" t="s" s="137">
        <v>213</v>
      </c>
      <c r="D19" t="s" s="156">
        <v>146</v>
      </c>
      <c r="E19" s="86"/>
      <c r="F19" s="153">
        <v>1014300</v>
      </c>
      <c r="G19" s="55"/>
      <c r="H19" s="86"/>
      <c r="I19" s="160">
        <v>25510.496</v>
      </c>
      <c r="J19" s="166">
        <f>I19/SUM(I$12:I$21)</f>
        <v>0.008</v>
      </c>
      <c r="K19" s="162">
        <f>I9+I19</f>
        <v>58299.28</v>
      </c>
      <c r="L19" s="160">
        <v>25000</v>
      </c>
      <c r="M19" s="163"/>
      <c r="N19" s="167">
        <f>L19/SUM(L$12:L$21)</f>
        <v>0.00701262272089762</v>
      </c>
      <c r="O19" s="165">
        <v>0.1</v>
      </c>
      <c r="P19" s="124">
        <v>1.02041984</v>
      </c>
      <c r="Q19" s="32"/>
      <c r="R19" s="147">
        <v>-0.221974928987912</v>
      </c>
      <c r="S19" t="s" s="137">
        <v>6</v>
      </c>
    </row>
    <row r="20" ht="13.5" customHeight="1">
      <c r="A20" s="121">
        <v>-3</v>
      </c>
      <c r="B20" t="s" s="137">
        <v>221</v>
      </c>
      <c r="C20" t="s" s="137">
        <v>213</v>
      </c>
      <c r="D20" t="s" s="156">
        <v>136</v>
      </c>
      <c r="E20" s="86"/>
      <c r="F20" s="153">
        <v>628320</v>
      </c>
      <c r="G20" s="55"/>
      <c r="H20" s="86"/>
      <c r="I20" s="160">
        <v>59832.18</v>
      </c>
      <c r="J20" s="166">
        <f>I20/SUM(I$12:I$21)</f>
        <v>0.0187631569374425</v>
      </c>
      <c r="K20" s="162">
        <f>I10+I20</f>
        <v>141804.14</v>
      </c>
      <c r="L20" s="160">
        <v>60000</v>
      </c>
      <c r="M20" s="163"/>
      <c r="N20" s="167">
        <f>L20/SUM(L$12:L$21)</f>
        <v>0.0168302945301543</v>
      </c>
      <c r="O20" s="165">
        <v>0.38</v>
      </c>
      <c r="P20" s="124">
        <v>0.997203</v>
      </c>
      <c r="Q20" s="32"/>
      <c r="R20" s="147">
        <v>-0.270089674566767</v>
      </c>
      <c r="S20" t="s" s="137">
        <v>6</v>
      </c>
    </row>
    <row r="21" ht="13.5" customHeight="1">
      <c r="A21" s="121">
        <v>-3</v>
      </c>
      <c r="B21" t="s" s="137">
        <v>222</v>
      </c>
      <c r="C21" t="s" s="137">
        <v>213</v>
      </c>
      <c r="D21" t="s" s="158">
        <v>136</v>
      </c>
      <c r="E21" s="86"/>
      <c r="F21" s="153">
        <v>12234288</v>
      </c>
      <c r="G21" s="55"/>
      <c r="H21" s="86"/>
      <c r="I21" s="160">
        <v>757203</v>
      </c>
      <c r="J21" s="166">
        <f>I21/SUM(I$12:I$21)</f>
        <v>0.237456143541858</v>
      </c>
      <c r="K21" s="162">
        <f>I11+I21</f>
        <v>1728570.726</v>
      </c>
      <c r="L21" s="160">
        <v>850000</v>
      </c>
      <c r="M21" s="163"/>
      <c r="N21" s="167">
        <f>L21/SUM(L$12:L$21)</f>
        <v>0.238429172510519</v>
      </c>
      <c r="O21" s="165">
        <v>0.25</v>
      </c>
      <c r="P21" s="124">
        <v>0.890827058823529</v>
      </c>
      <c r="Q21" s="32"/>
      <c r="R21" s="147">
        <v>-0.220477498137507</v>
      </c>
      <c r="S21" t="s" s="137">
        <v>6</v>
      </c>
    </row>
    <row r="22" ht="13.5" customHeight="1">
      <c r="A22" s="121">
        <v>-2</v>
      </c>
      <c r="B22" t="s" s="137">
        <v>212</v>
      </c>
      <c r="C22" t="s" s="137">
        <v>213</v>
      </c>
      <c r="D22" t="s" s="138">
        <v>154</v>
      </c>
      <c r="E22" s="159"/>
      <c r="F22" s="153">
        <v>10560000</v>
      </c>
      <c r="G22" s="55"/>
      <c r="H22" s="86"/>
      <c r="I22" s="160">
        <v>525785.6899999999</v>
      </c>
      <c r="J22" s="166">
        <f>I22/SUM(I$22:I$31)</f>
        <v>0.17</v>
      </c>
      <c r="K22" s="162">
        <f>I2+I12+I22</f>
        <v>1820519.49</v>
      </c>
      <c r="L22" s="143">
        <v>550000</v>
      </c>
      <c r="M22" s="163"/>
      <c r="N22" s="167">
        <f>L22/SUM(L$22:L$31)</f>
        <v>0.167427701674277</v>
      </c>
      <c r="O22" s="165">
        <v>0.2</v>
      </c>
      <c r="P22" s="124">
        <v>0.9559739818181821</v>
      </c>
      <c r="Q22" s="32"/>
      <c r="R22" s="147">
        <v>-0.0560165983298402</v>
      </c>
      <c r="S22" t="s" s="137">
        <v>6</v>
      </c>
    </row>
    <row r="23" ht="13.5" customHeight="1">
      <c r="A23" s="121">
        <v>-2</v>
      </c>
      <c r="B23" t="s" s="137">
        <v>214</v>
      </c>
      <c r="C23" t="s" s="137">
        <v>213</v>
      </c>
      <c r="D23" t="s" s="148">
        <v>150</v>
      </c>
      <c r="E23" s="159"/>
      <c r="F23" s="153">
        <v>3700000</v>
      </c>
      <c r="G23" s="55"/>
      <c r="H23" s="86"/>
      <c r="I23" s="160">
        <v>154642.85</v>
      </c>
      <c r="J23" s="166">
        <f>I23/SUM(I$22:I$31)</f>
        <v>0.05</v>
      </c>
      <c r="K23" s="162">
        <f>I3+I13+I23</f>
        <v>591887.45</v>
      </c>
      <c r="L23" s="143">
        <v>170000</v>
      </c>
      <c r="M23" s="163"/>
      <c r="N23" s="167">
        <f>L23/SUM(L$22:L$31)</f>
        <v>0.0517503805175038</v>
      </c>
      <c r="O23" s="165">
        <v>0.17</v>
      </c>
      <c r="P23" s="124">
        <v>0.909663823529412</v>
      </c>
      <c r="Q23" s="32"/>
      <c r="R23" s="147">
        <v>-0.191742619717521</v>
      </c>
      <c r="S23" t="s" s="137">
        <v>6</v>
      </c>
    </row>
    <row r="24" ht="13.5" customHeight="1">
      <c r="A24" s="121">
        <v>-2</v>
      </c>
      <c r="B24" t="s" s="137">
        <v>215</v>
      </c>
      <c r="C24" t="s" s="137">
        <v>213</v>
      </c>
      <c r="D24" t="s" s="148">
        <v>141</v>
      </c>
      <c r="E24" s="159"/>
      <c r="F24" s="153">
        <v>13041600</v>
      </c>
      <c r="G24" s="55"/>
      <c r="H24" s="86"/>
      <c r="I24" s="160">
        <v>711357.11</v>
      </c>
      <c r="J24" s="166">
        <f>I24/SUM(I$22:I$31)</f>
        <v>0.23</v>
      </c>
      <c r="K24" s="162">
        <f>I4+I14+I24</f>
        <v>2349076.814</v>
      </c>
      <c r="L24" s="143">
        <v>750000</v>
      </c>
      <c r="M24" s="163"/>
      <c r="N24" s="167">
        <f>L24/SUM(L$22:L$31)</f>
        <v>0.228310502283105</v>
      </c>
      <c r="O24" s="165">
        <v>0.22</v>
      </c>
      <c r="P24" s="124">
        <v>0.948476146666667</v>
      </c>
      <c r="Q24" s="32"/>
      <c r="R24" s="147">
        <v>-0.0335191448874813</v>
      </c>
      <c r="S24" t="s" s="137">
        <v>6</v>
      </c>
    </row>
    <row r="25" ht="13.5" customHeight="1">
      <c r="A25" s="121">
        <v>-2</v>
      </c>
      <c r="B25" t="s" s="137">
        <v>216</v>
      </c>
      <c r="C25" t="s" s="137">
        <v>213</v>
      </c>
      <c r="D25" t="s" s="148">
        <v>141</v>
      </c>
      <c r="E25" s="159"/>
      <c r="F25" s="153">
        <v>6200000</v>
      </c>
      <c r="G25" s="55"/>
      <c r="H25" s="86"/>
      <c r="I25" s="160">
        <v>432999.98</v>
      </c>
      <c r="J25" s="166">
        <f>I25/SUM(I$22:I$31)</f>
        <v>0.14</v>
      </c>
      <c r="K25" s="162">
        <f>I5+I15+I25</f>
        <v>1526111.48</v>
      </c>
      <c r="L25" s="143">
        <v>500000</v>
      </c>
      <c r="M25" s="163"/>
      <c r="N25" s="167">
        <f>L25/SUM(L$22:L$31)</f>
        <v>0.15220700152207</v>
      </c>
      <c r="O25" s="165">
        <v>0.28</v>
      </c>
      <c r="P25" s="124">
        <v>0.86599996</v>
      </c>
      <c r="Q25" s="32"/>
      <c r="R25" s="147">
        <v>-0.0947517340836231</v>
      </c>
      <c r="S25" t="s" s="137">
        <v>6</v>
      </c>
    </row>
    <row r="26" ht="13.5" customHeight="1">
      <c r="A26" s="121">
        <v>-2</v>
      </c>
      <c r="B26" t="s" s="137">
        <v>217</v>
      </c>
      <c r="C26" t="s" s="137">
        <v>213</v>
      </c>
      <c r="D26" t="s" s="152">
        <v>154</v>
      </c>
      <c r="E26" s="86"/>
      <c r="F26" s="153">
        <v>1400000</v>
      </c>
      <c r="G26" s="55"/>
      <c r="H26" s="86"/>
      <c r="I26" s="160">
        <v>77321.425</v>
      </c>
      <c r="J26" s="166">
        <f>I26/SUM(I$22:I$31)</f>
        <v>0.025</v>
      </c>
      <c r="K26" s="162">
        <f>I6+I16+I26</f>
        <v>249506.675</v>
      </c>
      <c r="L26" s="143">
        <v>80000</v>
      </c>
      <c r="M26" s="163"/>
      <c r="N26" s="167">
        <f>L26/SUM(L$22:L$31)</f>
        <v>0.0243531202435312</v>
      </c>
      <c r="O26" s="165">
        <v>0.22</v>
      </c>
      <c r="P26" s="124">
        <v>0.9665178125</v>
      </c>
      <c r="Q26" s="32"/>
      <c r="R26" s="147">
        <v>0.109023125259071</v>
      </c>
      <c r="S26" t="s" s="137">
        <v>6</v>
      </c>
    </row>
    <row r="27" ht="13.5" customHeight="1">
      <c r="A27" s="121">
        <v>-2</v>
      </c>
      <c r="B27" t="s" s="137">
        <v>218</v>
      </c>
      <c r="C27" t="s" s="137">
        <v>213</v>
      </c>
      <c r="D27" t="s" s="156">
        <v>146</v>
      </c>
      <c r="E27" s="86"/>
      <c r="F27" s="153">
        <v>4067200</v>
      </c>
      <c r="G27" s="55"/>
      <c r="H27" s="86"/>
      <c r="I27" s="160">
        <v>247428.56</v>
      </c>
      <c r="J27" s="166">
        <f>I27/SUM(I$22:I$31)</f>
        <v>0.08</v>
      </c>
      <c r="K27" s="162">
        <f>I7+I17+I27</f>
        <v>757547.26</v>
      </c>
      <c r="L27" s="143">
        <v>250000</v>
      </c>
      <c r="M27" s="163"/>
      <c r="N27" s="167">
        <f>L27/SUM(L$22:L$31)</f>
        <v>0.076103500761035</v>
      </c>
      <c r="O27" s="165">
        <v>0.24</v>
      </c>
      <c r="P27" s="124">
        <v>0.98971424</v>
      </c>
      <c r="Q27" s="32"/>
      <c r="R27" s="147">
        <v>0.1084672643874</v>
      </c>
      <c r="S27" t="s" s="137">
        <v>6</v>
      </c>
    </row>
    <row r="28" ht="13.5" customHeight="1">
      <c r="A28" s="121">
        <v>-2</v>
      </c>
      <c r="B28" t="s" s="137">
        <v>219</v>
      </c>
      <c r="C28" t="s" s="137">
        <v>213</v>
      </c>
      <c r="D28" t="s" s="156">
        <v>150</v>
      </c>
      <c r="E28" s="86"/>
      <c r="F28" s="153">
        <v>1419200</v>
      </c>
      <c r="G28" s="55"/>
      <c r="H28" s="86"/>
      <c r="I28" s="160">
        <v>92785.710000000006</v>
      </c>
      <c r="J28" s="166">
        <f>I28/SUM(I$22:I$31)</f>
        <v>0.03</v>
      </c>
      <c r="K28" s="162">
        <f>I8+I18+I28</f>
        <v>306408.01</v>
      </c>
      <c r="L28" s="143">
        <v>100000</v>
      </c>
      <c r="M28" s="163"/>
      <c r="N28" s="167">
        <f>L28/SUM(L$22:L$31)</f>
        <v>0.030441400304414</v>
      </c>
      <c r="O28" s="165">
        <v>0.26</v>
      </c>
      <c r="P28" s="124">
        <v>0.9278571</v>
      </c>
      <c r="Q28" s="32"/>
      <c r="R28" s="147">
        <v>0.0233978379155821</v>
      </c>
      <c r="S28" t="s" s="137">
        <v>6</v>
      </c>
    </row>
    <row r="29" ht="13.5" customHeight="1">
      <c r="A29" s="121">
        <v>-2</v>
      </c>
      <c r="B29" t="s" s="137">
        <v>220</v>
      </c>
      <c r="C29" t="s" s="137">
        <v>213</v>
      </c>
      <c r="D29" t="s" s="156">
        <v>146</v>
      </c>
      <c r="E29" s="86"/>
      <c r="F29" s="153">
        <v>1014300</v>
      </c>
      <c r="G29" s="55"/>
      <c r="H29" s="86"/>
      <c r="I29" s="160">
        <v>21649.999</v>
      </c>
      <c r="J29" s="166">
        <f>I29/SUM(I$22:I$31)</f>
        <v>0.007</v>
      </c>
      <c r="K29" s="162">
        <f>I9+I19+I29</f>
        <v>79949.278999999995</v>
      </c>
      <c r="L29" s="143">
        <v>25000</v>
      </c>
      <c r="M29" s="163"/>
      <c r="N29" s="167">
        <f>L29/SUM(L$22:L$31)</f>
        <v>0.0076103500761035</v>
      </c>
      <c r="O29" s="165">
        <v>0.09</v>
      </c>
      <c r="P29" s="124">
        <v>0.86599996</v>
      </c>
      <c r="Q29" s="32"/>
      <c r="R29" s="147">
        <v>-0.151329750703397</v>
      </c>
      <c r="S29" t="s" s="137">
        <v>6</v>
      </c>
    </row>
    <row r="30" ht="13.5" customHeight="1">
      <c r="A30" s="121">
        <v>-2</v>
      </c>
      <c r="B30" t="s" s="137">
        <v>221</v>
      </c>
      <c r="C30" t="s" s="137">
        <v>213</v>
      </c>
      <c r="D30" t="s" s="156">
        <v>136</v>
      </c>
      <c r="E30" s="86"/>
      <c r="F30" s="153">
        <v>628320</v>
      </c>
      <c r="G30" s="55"/>
      <c r="H30" s="86"/>
      <c r="I30" s="160">
        <v>55671.426</v>
      </c>
      <c r="J30" s="166">
        <f>I30/SUM(I$22:I$31)</f>
        <v>0.018</v>
      </c>
      <c r="K30" s="162">
        <f>I10+I20+I30</f>
        <v>197475.566</v>
      </c>
      <c r="L30" s="143">
        <v>60000</v>
      </c>
      <c r="M30" s="163"/>
      <c r="N30" s="167">
        <f>L30/SUM(L$22:L$31)</f>
        <v>0.0182648401826484</v>
      </c>
      <c r="O30" s="165">
        <v>0.35</v>
      </c>
      <c r="P30" s="124">
        <v>0.9278571</v>
      </c>
      <c r="Q30" s="32"/>
      <c r="R30" s="147">
        <v>-0.0695404045114185</v>
      </c>
      <c r="S30" t="s" s="137">
        <v>6</v>
      </c>
    </row>
    <row r="31" ht="13.5" customHeight="1">
      <c r="A31" s="121">
        <v>-2</v>
      </c>
      <c r="B31" t="s" s="137">
        <v>222</v>
      </c>
      <c r="C31" t="s" s="137">
        <v>213</v>
      </c>
      <c r="D31" t="s" s="158">
        <v>136</v>
      </c>
      <c r="E31" s="86"/>
      <c r="F31" s="153">
        <v>12234288</v>
      </c>
      <c r="G31" s="55"/>
      <c r="H31" s="86"/>
      <c r="I31" s="160">
        <v>773214.25</v>
      </c>
      <c r="J31" s="166">
        <f>I31/SUM(I$22:I$31)</f>
        <v>0.25</v>
      </c>
      <c r="K31" s="168">
        <f>I11+I21+I31</f>
        <v>2501784.976</v>
      </c>
      <c r="L31" s="143">
        <v>800000</v>
      </c>
      <c r="M31" s="163"/>
      <c r="N31" s="167">
        <f>L31/SUM(L$22:L$31)</f>
        <v>0.243531202435312</v>
      </c>
      <c r="O31" s="165">
        <v>0.25</v>
      </c>
      <c r="P31" s="124">
        <v>0.9665178125</v>
      </c>
      <c r="Q31" s="32"/>
      <c r="R31" s="147">
        <v>0.0211452543109312</v>
      </c>
      <c r="S31" t="s" s="137">
        <v>6</v>
      </c>
    </row>
    <row r="32" ht="13.5" customHeight="1">
      <c r="A32" s="143">
        <v>-1</v>
      </c>
      <c r="B32" t="s" s="137">
        <v>212</v>
      </c>
      <c r="C32" t="s" s="137">
        <v>213</v>
      </c>
      <c r="D32" t="s" s="138">
        <v>154</v>
      </c>
      <c r="E32" s="159"/>
      <c r="F32" s="153">
        <v>10560000</v>
      </c>
      <c r="G32" s="55"/>
      <c r="H32" s="86"/>
      <c r="I32" s="160">
        <v>716400</v>
      </c>
      <c r="J32" s="169">
        <f>I32/SUM(I$32:I$41)</f>
        <v>0.201619995840391</v>
      </c>
      <c r="K32" s="170">
        <f>I2+I12+I22+I32</f>
        <v>2536919.49</v>
      </c>
      <c r="L32" s="143">
        <v>600000</v>
      </c>
      <c r="M32" s="163"/>
      <c r="N32" s="167">
        <f>L32/SUM(L$32:L$41)</f>
        <v>0.17910447761194</v>
      </c>
      <c r="O32" s="165">
        <v>0.27</v>
      </c>
      <c r="P32" s="124">
        <v>1.194</v>
      </c>
      <c r="Q32" s="32"/>
      <c r="R32" s="147">
        <v>0.362532327572475</v>
      </c>
      <c r="S32" t="s" s="137">
        <v>6</v>
      </c>
    </row>
    <row r="33" ht="13.5" customHeight="1">
      <c r="A33" s="143">
        <v>-1</v>
      </c>
      <c r="B33" t="s" s="137">
        <v>214</v>
      </c>
      <c r="C33" t="s" s="137">
        <v>213</v>
      </c>
      <c r="D33" t="s" s="148">
        <v>150</v>
      </c>
      <c r="E33" s="159"/>
      <c r="F33" s="153">
        <v>3700000</v>
      </c>
      <c r="G33" s="55"/>
      <c r="H33" s="86"/>
      <c r="I33" s="160">
        <v>220500</v>
      </c>
      <c r="J33" s="169">
        <f>I33/SUM(I$32:I$41)</f>
        <v>0.0620564057548944</v>
      </c>
      <c r="K33" s="170">
        <f>I3+I13+I23+I33</f>
        <v>812387.45</v>
      </c>
      <c r="L33" s="143">
        <v>200000</v>
      </c>
      <c r="M33" s="163"/>
      <c r="N33" s="167">
        <f>L33/SUM(L$32:L$41)</f>
        <v>0.0597014925373134</v>
      </c>
      <c r="O33" s="165">
        <v>0.24</v>
      </c>
      <c r="P33" s="124">
        <v>1.1025</v>
      </c>
      <c r="Q33" s="32"/>
      <c r="R33" s="147">
        <v>0.425866116668181</v>
      </c>
      <c r="S33" t="s" s="137">
        <v>6</v>
      </c>
    </row>
    <row r="34" ht="13.5" customHeight="1">
      <c r="A34" s="143">
        <v>-1</v>
      </c>
      <c r="B34" t="s" s="137">
        <v>215</v>
      </c>
      <c r="C34" t="s" s="137">
        <v>213</v>
      </c>
      <c r="D34" t="s" s="148">
        <v>141</v>
      </c>
      <c r="E34" s="159"/>
      <c r="F34" s="153">
        <v>13041600</v>
      </c>
      <c r="G34" s="55"/>
      <c r="H34" s="86"/>
      <c r="I34" s="160">
        <v>859704</v>
      </c>
      <c r="J34" s="169">
        <f>I34/SUM(I$32:I$41)</f>
        <v>0.241950749447191</v>
      </c>
      <c r="K34" s="170">
        <f>I4+I14+I24+I34</f>
        <v>3208780.814</v>
      </c>
      <c r="L34" s="143">
        <v>800000</v>
      </c>
      <c r="M34" s="163"/>
      <c r="N34" s="167">
        <f>L34/SUM(L$32:L$41)</f>
        <v>0.238805970149254</v>
      </c>
      <c r="O34" s="165">
        <v>0.26</v>
      </c>
      <c r="P34" s="124">
        <v>1.07463</v>
      </c>
      <c r="Q34" s="32"/>
      <c r="R34" s="147">
        <v>0.208540672349504</v>
      </c>
      <c r="S34" t="s" s="137">
        <v>6</v>
      </c>
    </row>
    <row r="35" ht="13.5" customHeight="1">
      <c r="A35" s="143">
        <v>-1</v>
      </c>
      <c r="B35" t="s" s="137">
        <v>216</v>
      </c>
      <c r="C35" t="s" s="137">
        <v>213</v>
      </c>
      <c r="D35" t="s" s="148">
        <v>141</v>
      </c>
      <c r="E35" s="159"/>
      <c r="F35" s="153">
        <v>6200000</v>
      </c>
      <c r="G35" s="55"/>
      <c r="H35" s="86"/>
      <c r="I35" s="160">
        <v>400000</v>
      </c>
      <c r="J35" s="169">
        <f>I35/SUM(I$32:I$41)</f>
        <v>0.112573978693686</v>
      </c>
      <c r="K35" s="170">
        <f>I5+I15+I25+I35</f>
        <v>1926111.48</v>
      </c>
      <c r="L35" s="143">
        <v>450000</v>
      </c>
      <c r="M35" s="163"/>
      <c r="N35" s="167">
        <f>L35/SUM(L$32:L$41)</f>
        <v>0.134328358208955</v>
      </c>
      <c r="O35" s="165">
        <v>0.26</v>
      </c>
      <c r="P35" s="124">
        <v>0.888888888888889</v>
      </c>
      <c r="Q35" s="32"/>
      <c r="R35" s="147">
        <v>-0.0762124284624679</v>
      </c>
      <c r="S35" t="s" s="137">
        <v>6</v>
      </c>
    </row>
    <row r="36" ht="13.5" customHeight="1">
      <c r="A36" s="143">
        <v>-1</v>
      </c>
      <c r="B36" t="s" s="137">
        <v>217</v>
      </c>
      <c r="C36" t="s" s="137">
        <v>213</v>
      </c>
      <c r="D36" t="s" s="152">
        <v>154</v>
      </c>
      <c r="E36" s="86"/>
      <c r="F36" s="153">
        <v>1400000</v>
      </c>
      <c r="G36" s="55"/>
      <c r="H36" s="86"/>
      <c r="I36" s="160">
        <v>90000</v>
      </c>
      <c r="J36" s="169">
        <f>I36/SUM(I$32:I$41)</f>
        <v>0.0253291452060793</v>
      </c>
      <c r="K36" s="170">
        <f>I6+I16+I26+I36</f>
        <v>339506.675</v>
      </c>
      <c r="L36" s="143">
        <v>85000</v>
      </c>
      <c r="M36" s="163"/>
      <c r="N36" s="167">
        <f>L36/SUM(L$32:L$41)</f>
        <v>0.0253731343283582</v>
      </c>
      <c r="O36" s="165">
        <v>0.26</v>
      </c>
      <c r="P36" s="124">
        <v>1.05882352941176</v>
      </c>
      <c r="Q36" s="32"/>
      <c r="R36" s="147">
        <v>0.163972340137291</v>
      </c>
      <c r="S36" t="s" s="137">
        <v>6</v>
      </c>
    </row>
    <row r="37" ht="13.5" customHeight="1">
      <c r="A37" s="143">
        <v>-1</v>
      </c>
      <c r="B37" t="s" s="137">
        <v>218</v>
      </c>
      <c r="C37" t="s" s="137">
        <v>213</v>
      </c>
      <c r="D37" t="s" s="156">
        <v>146</v>
      </c>
      <c r="E37" s="86"/>
      <c r="F37" s="153">
        <v>4067200</v>
      </c>
      <c r="G37" s="55"/>
      <c r="H37" s="86"/>
      <c r="I37" s="160">
        <v>276368</v>
      </c>
      <c r="J37" s="169">
        <f>I37/SUM(I$32:I$41)</f>
        <v>0.0777796133590415</v>
      </c>
      <c r="K37" s="170">
        <f>I7+I17+I27+I37</f>
        <v>1033915.26</v>
      </c>
      <c r="L37" s="143">
        <v>250000</v>
      </c>
      <c r="M37" s="163"/>
      <c r="N37" s="167">
        <f>L37/SUM(L$32:L$41)</f>
        <v>0.0746268656716418</v>
      </c>
      <c r="O37" s="165">
        <v>0.27</v>
      </c>
      <c r="P37" s="124">
        <v>1.105472</v>
      </c>
      <c r="Q37" s="32"/>
      <c r="R37" s="147">
        <v>0.116960790621746</v>
      </c>
      <c r="S37" t="s" s="137">
        <v>6</v>
      </c>
    </row>
    <row r="38" ht="13.5" customHeight="1">
      <c r="A38" s="143">
        <v>-1</v>
      </c>
      <c r="B38" t="s" s="137">
        <v>219</v>
      </c>
      <c r="C38" t="s" s="137">
        <v>213</v>
      </c>
      <c r="D38" t="s" s="156">
        <v>150</v>
      </c>
      <c r="E38" s="86"/>
      <c r="F38" s="153">
        <v>1419200</v>
      </c>
      <c r="G38" s="55"/>
      <c r="H38" s="86"/>
      <c r="I38" s="160">
        <v>90248</v>
      </c>
      <c r="J38" s="169">
        <f>I38/SUM(I$32:I$41)</f>
        <v>0.0253989410728694</v>
      </c>
      <c r="K38" s="170">
        <f>I8+I18+I28+I38</f>
        <v>396656.01</v>
      </c>
      <c r="L38" s="143">
        <v>100000</v>
      </c>
      <c r="M38" s="163"/>
      <c r="N38" s="167">
        <f>L38/SUM(L$32:L$41)</f>
        <v>0.0298507462686567</v>
      </c>
      <c r="O38" s="165">
        <v>0.25</v>
      </c>
      <c r="P38" s="124">
        <v>0.9024799999999999</v>
      </c>
      <c r="Q38" s="32"/>
      <c r="R38" s="147">
        <v>-0.0273502245119426</v>
      </c>
      <c r="S38" t="s" s="137">
        <v>6</v>
      </c>
    </row>
    <row r="39" ht="13.5" customHeight="1">
      <c r="A39" s="143">
        <v>-1</v>
      </c>
      <c r="B39" t="s" s="137">
        <v>220</v>
      </c>
      <c r="C39" t="s" s="137">
        <v>213</v>
      </c>
      <c r="D39" t="s" s="156">
        <v>146</v>
      </c>
      <c r="E39" s="86"/>
      <c r="F39" s="153">
        <v>1014300</v>
      </c>
      <c r="G39" s="55"/>
      <c r="H39" s="86"/>
      <c r="I39" s="160">
        <v>28930</v>
      </c>
      <c r="J39" s="169">
        <f>I39/SUM(I$32:I$41)</f>
        <v>0.00814191300902083</v>
      </c>
      <c r="K39" s="170">
        <f>I9+I19+I29+I39</f>
        <v>108879.279</v>
      </c>
      <c r="L39" s="143">
        <v>25000</v>
      </c>
      <c r="M39" s="163"/>
      <c r="N39" s="167">
        <f>L39/SUM(L$32:L$41)</f>
        <v>0.00746268656716418</v>
      </c>
      <c r="O39" s="165">
        <v>0.11</v>
      </c>
      <c r="P39" s="124">
        <v>1.1572</v>
      </c>
      <c r="Q39" s="32"/>
      <c r="R39" s="147">
        <v>0.33625872222904</v>
      </c>
      <c r="S39" t="s" s="137">
        <v>6</v>
      </c>
    </row>
    <row r="40" ht="13.5" customHeight="1">
      <c r="A40" s="143">
        <v>-1</v>
      </c>
      <c r="B40" t="s" s="137">
        <v>221</v>
      </c>
      <c r="C40" t="s" s="137">
        <v>213</v>
      </c>
      <c r="D40" t="s" s="156">
        <v>136</v>
      </c>
      <c r="E40" s="86"/>
      <c r="F40" s="153">
        <v>628320</v>
      </c>
      <c r="G40" s="55"/>
      <c r="H40" s="86"/>
      <c r="I40" s="160">
        <v>35840</v>
      </c>
      <c r="J40" s="169">
        <f>I40/SUM(I$32:I$41)</f>
        <v>0.0100866284909543</v>
      </c>
      <c r="K40" s="170">
        <f>I10+I20+I30+I40</f>
        <v>233315.566</v>
      </c>
      <c r="L40" s="143">
        <v>40000</v>
      </c>
      <c r="M40" s="163"/>
      <c r="N40" s="167">
        <f>L40/SUM(L$32:L$41)</f>
        <v>0.0119402985074627</v>
      </c>
      <c r="O40" s="165">
        <v>0.23</v>
      </c>
      <c r="P40" s="124">
        <v>0.896</v>
      </c>
      <c r="Q40" s="32"/>
      <c r="R40" s="147">
        <v>-0.356222705701844</v>
      </c>
      <c r="S40" t="s" s="137">
        <v>6</v>
      </c>
    </row>
    <row r="41" ht="13.5" customHeight="1">
      <c r="A41" s="143">
        <v>-1</v>
      </c>
      <c r="B41" t="s" s="137">
        <v>222</v>
      </c>
      <c r="C41" t="s" s="137">
        <v>213</v>
      </c>
      <c r="D41" t="s" s="171">
        <v>136</v>
      </c>
      <c r="E41" s="86"/>
      <c r="F41" s="153">
        <v>12234288</v>
      </c>
      <c r="G41" s="55"/>
      <c r="H41" s="86"/>
      <c r="I41" s="160">
        <v>835229</v>
      </c>
      <c r="J41" s="169">
        <f>I41/SUM(I$32:I$41)</f>
        <v>0.235062629125871</v>
      </c>
      <c r="K41" s="172">
        <f>I11+I21+I31+I41</f>
        <v>3337013.976</v>
      </c>
      <c r="L41" s="143">
        <v>800000</v>
      </c>
      <c r="M41" s="163"/>
      <c r="N41" s="167">
        <f>L41/SUM(L$32:L$41)</f>
        <v>0.238805970149254</v>
      </c>
      <c r="O41" s="165">
        <v>0.27</v>
      </c>
      <c r="P41" s="124">
        <v>1.04403625</v>
      </c>
      <c r="Q41" s="32"/>
      <c r="R41" s="147">
        <v>0.08020383742281</v>
      </c>
      <c r="S41" t="s" s="137">
        <v>6</v>
      </c>
    </row>
    <row r="42" ht="13.5" customHeight="1">
      <c r="A42" s="121">
        <v>-4</v>
      </c>
      <c r="B42" s="89"/>
      <c r="C42" t="s" s="173">
        <v>223</v>
      </c>
      <c r="D42" t="s" s="173">
        <v>224</v>
      </c>
      <c r="E42" s="55"/>
      <c r="F42" s="174">
        <v>12862608</v>
      </c>
      <c r="G42" s="11"/>
      <c r="H42" s="86"/>
      <c r="I42" s="175">
        <v>1053340</v>
      </c>
      <c r="J42" s="166">
        <f>I42/SUM(I$42:I$46)</f>
        <v>0.257000013907191</v>
      </c>
      <c r="K42" s="176">
        <f>I42</f>
        <v>1053340</v>
      </c>
      <c r="L42" s="175">
        <v>975000</v>
      </c>
      <c r="M42" s="177"/>
      <c r="N42" s="167">
        <f>L42/SUM(L$42:L$46)</f>
        <v>0.244974874371859</v>
      </c>
      <c r="O42" s="165">
        <v>0.33</v>
      </c>
      <c r="P42" s="178">
        <v>1.08034871794872</v>
      </c>
      <c r="Q42" s="32"/>
      <c r="R42" s="178">
        <v>0.187882670877236</v>
      </c>
      <c r="S42" t="s" s="173">
        <v>10</v>
      </c>
    </row>
    <row r="43" ht="13.5" customHeight="1">
      <c r="A43" s="121">
        <v>-4</v>
      </c>
      <c r="B43" s="32"/>
      <c r="C43" t="s" s="173">
        <v>223</v>
      </c>
      <c r="D43" t="s" s="173">
        <v>225</v>
      </c>
      <c r="E43" s="55"/>
      <c r="F43" s="179">
        <v>19241600</v>
      </c>
      <c r="G43" s="11"/>
      <c r="H43" s="86"/>
      <c r="I43" s="175">
        <v>1516481</v>
      </c>
      <c r="J43" s="166">
        <f>I43/SUM(I$42:I$46)</f>
        <v>0.369999846288939</v>
      </c>
      <c r="K43" s="131">
        <f>I43</f>
        <v>1516481</v>
      </c>
      <c r="L43" s="175">
        <v>1450000</v>
      </c>
      <c r="M43" s="177"/>
      <c r="N43" s="167">
        <f>L43/SUM(L$42:L$46)</f>
        <v>0.364321608040201</v>
      </c>
      <c r="O43" s="165">
        <v>0.32</v>
      </c>
      <c r="P43" s="178">
        <v>1.04584896551724</v>
      </c>
      <c r="Q43" s="32"/>
      <c r="R43" s="178">
        <v>0.159205827067669</v>
      </c>
      <c r="S43" t="s" s="173">
        <v>10</v>
      </c>
    </row>
    <row r="44" ht="13.5" customHeight="1">
      <c r="A44" s="121">
        <v>-4</v>
      </c>
      <c r="B44" s="32"/>
      <c r="C44" t="s" s="173">
        <v>223</v>
      </c>
      <c r="D44" t="s" s="173">
        <v>226</v>
      </c>
      <c r="E44" s="55"/>
      <c r="F44" s="179">
        <v>5081500</v>
      </c>
      <c r="G44" s="11"/>
      <c r="H44" s="86"/>
      <c r="I44" s="175">
        <v>319691</v>
      </c>
      <c r="J44" s="166">
        <f>I44/SUM(I$42:I$46)</f>
        <v>0.07800006782805539</v>
      </c>
      <c r="K44" s="131">
        <f>I44</f>
        <v>319691</v>
      </c>
      <c r="L44" s="175">
        <v>385000</v>
      </c>
      <c r="M44" s="177"/>
      <c r="N44" s="167">
        <f>L44/SUM(L$42:L$46)</f>
        <v>0.0967336683417085</v>
      </c>
      <c r="O44" s="165">
        <v>0.25</v>
      </c>
      <c r="P44" s="178">
        <v>0.830366233766234</v>
      </c>
      <c r="Q44" s="32"/>
      <c r="R44" s="178">
        <v>-0.124001966568338</v>
      </c>
      <c r="S44" t="s" s="173">
        <v>10</v>
      </c>
    </row>
    <row r="45" ht="13.5" customHeight="1">
      <c r="A45" s="121">
        <v>-4</v>
      </c>
      <c r="B45" s="32"/>
      <c r="C45" t="s" s="173">
        <v>223</v>
      </c>
      <c r="D45" t="s" s="173">
        <v>227</v>
      </c>
      <c r="E45" s="55"/>
      <c r="F45" s="179">
        <v>5119200</v>
      </c>
      <c r="G45" s="11"/>
      <c r="H45" s="86"/>
      <c r="I45" s="175">
        <v>368874</v>
      </c>
      <c r="J45" s="166">
        <f>I45/SUM(I$42:I$46)</f>
        <v>0.090000021958723</v>
      </c>
      <c r="K45" s="131">
        <f>I45</f>
        <v>368874</v>
      </c>
      <c r="L45" s="175">
        <v>370000</v>
      </c>
      <c r="M45" s="177"/>
      <c r="N45" s="167">
        <f>L45/SUM(L$42:L$46)</f>
        <v>0.092964824120603</v>
      </c>
      <c r="O45" s="165">
        <v>0.29</v>
      </c>
      <c r="P45" s="178">
        <v>0.996956756756757</v>
      </c>
      <c r="Q45" s="32"/>
      <c r="R45" s="178">
        <v>0.126180758017493</v>
      </c>
      <c r="S45" t="s" s="173">
        <v>10</v>
      </c>
    </row>
    <row r="46" ht="13.5" customHeight="1">
      <c r="A46" s="121">
        <v>-4</v>
      </c>
      <c r="B46" s="32"/>
      <c r="C46" t="s" s="173">
        <v>223</v>
      </c>
      <c r="D46" t="s" s="173">
        <v>228</v>
      </c>
      <c r="E46" s="55"/>
      <c r="F46" s="180">
        <v>11960000</v>
      </c>
      <c r="G46" s="11"/>
      <c r="H46" s="86"/>
      <c r="I46" s="175">
        <v>840213</v>
      </c>
      <c r="J46" s="166">
        <f>I46/SUM(I$42:I$46)</f>
        <v>0.205000050017091</v>
      </c>
      <c r="K46" s="131">
        <f>I46</f>
        <v>840213</v>
      </c>
      <c r="L46" s="175">
        <v>800000</v>
      </c>
      <c r="M46" s="177"/>
      <c r="N46" s="167">
        <f>L46/SUM(L$42:L$46)</f>
        <v>0.201005025125628</v>
      </c>
      <c r="O46" s="165">
        <v>0.28</v>
      </c>
      <c r="P46" s="178">
        <v>1.05026625</v>
      </c>
      <c r="Q46" s="32"/>
      <c r="R46" s="178">
        <v>0.146255697851096</v>
      </c>
      <c r="S46" t="s" s="173">
        <v>10</v>
      </c>
    </row>
    <row r="47" ht="13.5" customHeight="1">
      <c r="A47" s="121">
        <v>-3</v>
      </c>
      <c r="B47" s="32"/>
      <c r="C47" t="s" s="173">
        <v>223</v>
      </c>
      <c r="D47" t="s" s="173">
        <v>224</v>
      </c>
      <c r="E47" s="55"/>
      <c r="F47" s="174">
        <v>12862608</v>
      </c>
      <c r="G47" s="11"/>
      <c r="H47" s="86"/>
      <c r="I47" s="175">
        <v>817035</v>
      </c>
      <c r="J47" s="166">
        <f>I47/SUM(I$47:I$51)</f>
        <v>0.256219324381407</v>
      </c>
      <c r="K47" s="131">
        <f>I47+I42</f>
        <v>1870375</v>
      </c>
      <c r="L47" s="175">
        <v>910000</v>
      </c>
      <c r="M47" s="177"/>
      <c r="N47" s="167">
        <f>L47/SUM(L$47:L$51)</f>
        <v>0.255259467040673</v>
      </c>
      <c r="O47" s="165">
        <v>0.25</v>
      </c>
      <c r="P47" s="178">
        <v>0.897840659340659</v>
      </c>
      <c r="Q47" s="32"/>
      <c r="R47" s="178">
        <v>0.0145048865715667</v>
      </c>
      <c r="S47" t="s" s="173">
        <v>10</v>
      </c>
    </row>
    <row r="48" ht="13.5" customHeight="1">
      <c r="A48" s="121">
        <v>-3</v>
      </c>
      <c r="B48" s="32"/>
      <c r="C48" t="s" s="173">
        <v>223</v>
      </c>
      <c r="D48" t="s" s="173">
        <v>225</v>
      </c>
      <c r="E48" s="55"/>
      <c r="F48" s="179">
        <v>19241600</v>
      </c>
      <c r="G48" s="11"/>
      <c r="H48" s="86"/>
      <c r="I48" s="175">
        <v>1214350</v>
      </c>
      <c r="J48" s="166">
        <f>I48/SUM(I$47:I$51)</f>
        <v>0.380815921671118</v>
      </c>
      <c r="K48" s="131">
        <f>I48+I43</f>
        <v>2730831</v>
      </c>
      <c r="L48" s="175">
        <v>1350000</v>
      </c>
      <c r="M48" s="177"/>
      <c r="N48" s="167">
        <f>L48/SUM(L$47:L$51)</f>
        <v>0.378681626928471</v>
      </c>
      <c r="O48" s="165">
        <v>0.25</v>
      </c>
      <c r="P48" s="178">
        <v>0.8995185185185181</v>
      </c>
      <c r="Q48" s="32"/>
      <c r="R48" s="178">
        <v>-0.0576382426812698</v>
      </c>
      <c r="S48" t="s" s="173">
        <v>10</v>
      </c>
    </row>
    <row r="49" ht="13.5" customHeight="1">
      <c r="A49" s="121">
        <v>-3</v>
      </c>
      <c r="B49" s="32"/>
      <c r="C49" t="s" s="173">
        <v>223</v>
      </c>
      <c r="D49" t="s" s="173">
        <v>226</v>
      </c>
      <c r="E49" s="55"/>
      <c r="F49" s="179">
        <v>5081500</v>
      </c>
      <c r="G49" s="11"/>
      <c r="H49" s="86"/>
      <c r="I49" s="175">
        <v>248727</v>
      </c>
      <c r="J49" s="166">
        <f>I49/SUM(I$47:I$51)</f>
        <v>0.07799991909210049</v>
      </c>
      <c r="K49" s="131">
        <f>I49+I44</f>
        <v>568418</v>
      </c>
      <c r="L49" s="175">
        <v>275000</v>
      </c>
      <c r="M49" s="177"/>
      <c r="N49" s="167">
        <f>L49/SUM(L$47:L$51)</f>
        <v>0.0771388499298738</v>
      </c>
      <c r="O49" s="165">
        <v>0.2</v>
      </c>
      <c r="P49" s="178">
        <v>0.904461818181818</v>
      </c>
      <c r="Q49" s="32"/>
      <c r="R49" s="178">
        <v>0.081824651123521</v>
      </c>
      <c r="S49" t="s" s="173">
        <v>10</v>
      </c>
    </row>
    <row r="50" ht="13.5" customHeight="1">
      <c r="A50" s="121">
        <v>-3</v>
      </c>
      <c r="B50" s="32"/>
      <c r="C50" t="s" s="173">
        <v>223</v>
      </c>
      <c r="D50" t="s" s="173">
        <v>227</v>
      </c>
      <c r="E50" s="55"/>
      <c r="F50" s="179">
        <v>5119200</v>
      </c>
      <c r="G50" s="11"/>
      <c r="H50" s="86"/>
      <c r="I50" s="175">
        <v>281993</v>
      </c>
      <c r="J50" s="166">
        <f>I50/SUM(I$47:I$51)</f>
        <v>0.0884320205869837</v>
      </c>
      <c r="K50" s="131">
        <f>I50+I45</f>
        <v>650867</v>
      </c>
      <c r="L50" s="175">
        <v>300000</v>
      </c>
      <c r="M50" s="177"/>
      <c r="N50" s="167">
        <f>L50/SUM(L$47:L$51)</f>
        <v>0.0841514726507714</v>
      </c>
      <c r="O50" s="165">
        <v>0.22</v>
      </c>
      <c r="P50" s="178">
        <v>0.939976666666667</v>
      </c>
      <c r="Q50" s="32"/>
      <c r="R50" s="178">
        <v>-0.122570418414641</v>
      </c>
      <c r="S50" t="s" s="173">
        <v>10</v>
      </c>
    </row>
    <row r="51" ht="13.5" customHeight="1">
      <c r="A51" s="121">
        <v>-3</v>
      </c>
      <c r="B51" s="32"/>
      <c r="C51" t="s" s="173">
        <v>223</v>
      </c>
      <c r="D51" t="s" s="173">
        <v>228</v>
      </c>
      <c r="E51" s="55"/>
      <c r="F51" s="180">
        <v>11960000</v>
      </c>
      <c r="G51" s="11"/>
      <c r="H51" s="86"/>
      <c r="I51" s="175">
        <v>626706</v>
      </c>
      <c r="J51" s="166">
        <f>I51/SUM(I$47:I$51)</f>
        <v>0.19653281426839</v>
      </c>
      <c r="K51" s="131">
        <f>I51+I46</f>
        <v>1466919</v>
      </c>
      <c r="L51" s="175">
        <v>730000</v>
      </c>
      <c r="M51" s="177"/>
      <c r="N51" s="167">
        <f>L51/SUM(L$47:L$51)</f>
        <v>0.20476858345021</v>
      </c>
      <c r="O51" s="165">
        <v>0.21</v>
      </c>
      <c r="P51" s="178">
        <v>0.858501369863014</v>
      </c>
      <c r="Q51" s="32"/>
      <c r="R51" s="178">
        <v>-0.0376556152326609</v>
      </c>
      <c r="S51" t="s" s="173">
        <v>10</v>
      </c>
    </row>
    <row r="52" ht="13.5" customHeight="1">
      <c r="A52" s="121">
        <v>-2</v>
      </c>
      <c r="B52" s="32"/>
      <c r="C52" t="s" s="173">
        <v>223</v>
      </c>
      <c r="D52" t="s" s="173">
        <v>224</v>
      </c>
      <c r="E52" s="55"/>
      <c r="F52" s="174">
        <v>12862608</v>
      </c>
      <c r="G52" s="11"/>
      <c r="H52" s="86"/>
      <c r="I52" s="175">
        <v>828886</v>
      </c>
      <c r="J52" s="166">
        <f>I52/SUM(I$52:I$56)</f>
        <v>0.268000018106231</v>
      </c>
      <c r="K52" s="131">
        <f>I42+I47+I52</f>
        <v>2699261</v>
      </c>
      <c r="L52" s="175">
        <v>860000</v>
      </c>
      <c r="M52" s="177"/>
      <c r="N52" s="167">
        <f>L52/SUM(L$52:L$56)</f>
        <v>0.26179604261796</v>
      </c>
      <c r="O52" s="165">
        <v>0.26</v>
      </c>
      <c r="P52" s="178">
        <v>0.963820930232558</v>
      </c>
      <c r="Q52" s="32"/>
      <c r="R52" s="178">
        <v>0.0145048865715667</v>
      </c>
      <c r="S52" t="s" s="173">
        <v>10</v>
      </c>
    </row>
    <row r="53" ht="13.5" customHeight="1">
      <c r="A53" s="121">
        <v>-2</v>
      </c>
      <c r="B53" s="32"/>
      <c r="C53" t="s" s="173">
        <v>223</v>
      </c>
      <c r="D53" t="s" s="173">
        <v>225</v>
      </c>
      <c r="E53" s="55"/>
      <c r="F53" s="179">
        <v>19241600</v>
      </c>
      <c r="G53" s="11"/>
      <c r="H53" s="86"/>
      <c r="I53" s="175">
        <v>1144357</v>
      </c>
      <c r="J53" s="166">
        <f>I53/SUM(I$52:I$56)</f>
        <v>0.369999851270249</v>
      </c>
      <c r="K53" s="131">
        <f>I43+I48+I53</f>
        <v>3875188</v>
      </c>
      <c r="L53" s="175">
        <v>1250000</v>
      </c>
      <c r="M53" s="177"/>
      <c r="N53" s="167">
        <f>L53/SUM(L$52:L$56)</f>
        <v>0.380517503805175</v>
      </c>
      <c r="O53" s="165">
        <v>0.24</v>
      </c>
      <c r="P53" s="178">
        <v>0.9154856</v>
      </c>
      <c r="Q53" s="32"/>
      <c r="R53" s="178">
        <v>-0.0576382426812698</v>
      </c>
      <c r="S53" t="s" s="173">
        <v>10</v>
      </c>
    </row>
    <row r="54" ht="13.5" customHeight="1">
      <c r="A54" s="121">
        <v>-2</v>
      </c>
      <c r="B54" s="32"/>
      <c r="C54" t="s" s="173">
        <v>223</v>
      </c>
      <c r="D54" t="s" s="173">
        <v>226</v>
      </c>
      <c r="E54" s="55"/>
      <c r="F54" s="179">
        <v>5081500</v>
      </c>
      <c r="G54" s="11"/>
      <c r="H54" s="86"/>
      <c r="I54" s="175">
        <v>269079</v>
      </c>
      <c r="J54" s="166">
        <f>I54/SUM(I$52:I$56)</f>
        <v>0.08700011445724309</v>
      </c>
      <c r="K54" s="131">
        <f>I44+I49+I54</f>
        <v>837497</v>
      </c>
      <c r="L54" s="175">
        <v>275000</v>
      </c>
      <c r="M54" s="177"/>
      <c r="N54" s="167">
        <f>L54/SUM(L$52:L$56)</f>
        <v>0.0837138508371385</v>
      </c>
      <c r="O54" s="165">
        <v>0.21</v>
      </c>
      <c r="P54" s="178">
        <v>0.978469090909091</v>
      </c>
      <c r="Q54" s="32"/>
      <c r="R54" s="178">
        <v>0.081824651123521</v>
      </c>
      <c r="S54" t="s" s="173">
        <v>10</v>
      </c>
    </row>
    <row r="55" ht="13.5" customHeight="1">
      <c r="A55" s="121">
        <v>-2</v>
      </c>
      <c r="B55" s="32"/>
      <c r="C55" t="s" s="173">
        <v>223</v>
      </c>
      <c r="D55" t="s" s="173">
        <v>227</v>
      </c>
      <c r="E55" s="55"/>
      <c r="F55" s="179">
        <v>5119200</v>
      </c>
      <c r="G55" s="11"/>
      <c r="H55" s="86"/>
      <c r="I55" s="175">
        <v>247429</v>
      </c>
      <c r="J55" s="166">
        <f>I55/SUM(I$52:I$56)</f>
        <v>0.0800001163971964</v>
      </c>
      <c r="K55" s="131">
        <f>I45+I50+I55</f>
        <v>898296</v>
      </c>
      <c r="L55" s="175">
        <v>270000</v>
      </c>
      <c r="M55" s="177"/>
      <c r="N55" s="167">
        <f>L55/SUM(L$52:L$56)</f>
        <v>0.0821917808219178</v>
      </c>
      <c r="O55" s="165">
        <v>0.19</v>
      </c>
      <c r="P55" s="178">
        <v>0.9164037037037041</v>
      </c>
      <c r="Q55" s="32"/>
      <c r="R55" s="178">
        <v>-0.122570418414641</v>
      </c>
      <c r="S55" t="s" s="173">
        <v>10</v>
      </c>
    </row>
    <row r="56" ht="13.5" customHeight="1">
      <c r="A56" s="121">
        <v>-2</v>
      </c>
      <c r="B56" s="32"/>
      <c r="C56" t="s" s="173">
        <v>223</v>
      </c>
      <c r="D56" t="s" s="173">
        <v>228</v>
      </c>
      <c r="E56" s="55"/>
      <c r="F56" s="180">
        <v>11960000</v>
      </c>
      <c r="G56" s="11"/>
      <c r="H56" s="86"/>
      <c r="I56" s="175">
        <v>603107</v>
      </c>
      <c r="J56" s="166">
        <f>I56/SUM(I$52:I$56)</f>
        <v>0.194999899769081</v>
      </c>
      <c r="K56" s="131">
        <f>I46+I51+I56</f>
        <v>2070026</v>
      </c>
      <c r="L56" s="175">
        <v>630000</v>
      </c>
      <c r="M56" s="177"/>
      <c r="N56" s="167">
        <f>L56/SUM(L$52:L$56)</f>
        <v>0.191780821917808</v>
      </c>
      <c r="O56" s="165">
        <v>0.2</v>
      </c>
      <c r="P56" s="178">
        <v>0.9573126984126979</v>
      </c>
      <c r="Q56" s="32"/>
      <c r="R56" s="178">
        <v>-0.0376556152326609</v>
      </c>
      <c r="S56" t="s" s="173">
        <v>10</v>
      </c>
    </row>
    <row r="57" ht="13.5" customHeight="1">
      <c r="A57" s="143">
        <v>-1</v>
      </c>
      <c r="B57" s="32"/>
      <c r="C57" t="s" s="173">
        <v>223</v>
      </c>
      <c r="D57" t="s" s="173">
        <v>224</v>
      </c>
      <c r="E57" s="55"/>
      <c r="F57" s="174">
        <v>12862608</v>
      </c>
      <c r="G57" s="11"/>
      <c r="H57" s="86"/>
      <c r="I57" s="175">
        <v>871069</v>
      </c>
      <c r="J57" s="166">
        <f>I57/SUM(I$57:I$61)</f>
        <v>0.245149257616826</v>
      </c>
      <c r="K57" s="131">
        <f>I42+I47+I52+I57</f>
        <v>3570330</v>
      </c>
      <c r="L57" s="175">
        <v>840000</v>
      </c>
      <c r="M57" s="177"/>
      <c r="N57" s="167">
        <f>L57/SUM(L$57:L$61)</f>
        <v>0.250746268656716</v>
      </c>
      <c r="O57" s="165">
        <v>0.27</v>
      </c>
      <c r="P57" s="178">
        <v>1.0369869047619</v>
      </c>
      <c r="Q57" s="32"/>
      <c r="R57" s="124">
        <v>0.0508911961355361</v>
      </c>
      <c r="S57" t="s" s="181">
        <v>10</v>
      </c>
    </row>
    <row r="58" ht="13.5" customHeight="1">
      <c r="A58" s="143">
        <v>-1</v>
      </c>
      <c r="B58" s="32"/>
      <c r="C58" t="s" s="173">
        <v>223</v>
      </c>
      <c r="D58" t="s" s="173">
        <v>225</v>
      </c>
      <c r="E58" s="55"/>
      <c r="F58" s="179">
        <v>19241600</v>
      </c>
      <c r="G58" s="11"/>
      <c r="H58" s="86"/>
      <c r="I58" s="175">
        <v>1259704</v>
      </c>
      <c r="J58" s="166">
        <f>I58/SUM(I$57:I$61)</f>
        <v>0.354524728140877</v>
      </c>
      <c r="K58" s="131">
        <f>I43+I48+I53+I58</f>
        <v>5134892</v>
      </c>
      <c r="L58" s="175">
        <v>1250000</v>
      </c>
      <c r="M58" s="177"/>
      <c r="N58" s="167">
        <f>L58/SUM(L$57:L$61)</f>
        <v>0.373134328358209</v>
      </c>
      <c r="O58" s="165">
        <v>0.26</v>
      </c>
      <c r="P58" s="178">
        <v>1.0077632</v>
      </c>
      <c r="Q58" s="32"/>
      <c r="R58" s="124">
        <v>0.100796342400143</v>
      </c>
      <c r="S58" t="s" s="181">
        <v>10</v>
      </c>
    </row>
    <row r="59" ht="13.5" customHeight="1">
      <c r="A59" s="143">
        <v>-1</v>
      </c>
      <c r="B59" s="32"/>
      <c r="C59" t="s" s="173">
        <v>223</v>
      </c>
      <c r="D59" t="s" s="173">
        <v>226</v>
      </c>
      <c r="E59" s="55"/>
      <c r="F59" s="179">
        <v>5081500</v>
      </c>
      <c r="G59" s="11"/>
      <c r="H59" s="86"/>
      <c r="I59" s="175">
        <v>305298</v>
      </c>
      <c r="J59" s="166">
        <f>I59/SUM(I$57:I$61)</f>
        <v>0.0859215263680623</v>
      </c>
      <c r="K59" s="131">
        <f>I44+I49+I54+I59</f>
        <v>1142795</v>
      </c>
      <c r="L59" s="175">
        <v>275000</v>
      </c>
      <c r="M59" s="177"/>
      <c r="N59" s="167">
        <f>L59/SUM(L$57:L$61)</f>
        <v>0.082089552238806</v>
      </c>
      <c r="O59" s="165">
        <v>0.24</v>
      </c>
      <c r="P59" s="178">
        <v>1.11017454545455</v>
      </c>
      <c r="Q59" s="32"/>
      <c r="R59" s="124">
        <v>0.134603592253576</v>
      </c>
      <c r="S59" t="s" s="181">
        <v>10</v>
      </c>
    </row>
    <row r="60" ht="13.5" customHeight="1">
      <c r="A60" s="143">
        <v>-1</v>
      </c>
      <c r="B60" s="32"/>
      <c r="C60" t="s" s="173">
        <v>223</v>
      </c>
      <c r="D60" t="s" s="173">
        <v>227</v>
      </c>
      <c r="E60" s="55"/>
      <c r="F60" s="179">
        <v>5119200</v>
      </c>
      <c r="G60" s="11"/>
      <c r="H60" s="86"/>
      <c r="I60" s="175">
        <v>310748</v>
      </c>
      <c r="J60" s="166">
        <f>I60/SUM(I$57:I$61)</f>
        <v>0.08745534682776381</v>
      </c>
      <c r="K60" s="131">
        <f>I45+I50+I55+I60</f>
        <v>1209044</v>
      </c>
      <c r="L60" s="175">
        <v>300000</v>
      </c>
      <c r="M60" s="177"/>
      <c r="N60" s="167">
        <f>L60/SUM(L$57:L$61)</f>
        <v>0.0895522388059701</v>
      </c>
      <c r="O60" s="165">
        <v>0.24</v>
      </c>
      <c r="P60" s="178">
        <v>1.03582666666667</v>
      </c>
      <c r="Q60" s="32"/>
      <c r="R60" s="124">
        <v>0.255907755356082</v>
      </c>
      <c r="S60" t="s" s="181">
        <v>10</v>
      </c>
    </row>
    <row r="61" ht="13.5" customHeight="1">
      <c r="A61" s="143">
        <v>-1</v>
      </c>
      <c r="B61" s="32"/>
      <c r="C61" t="s" s="173">
        <v>223</v>
      </c>
      <c r="D61" t="s" s="173">
        <v>228</v>
      </c>
      <c r="E61" s="55"/>
      <c r="F61" s="182">
        <v>11960000</v>
      </c>
      <c r="G61" s="11"/>
      <c r="H61" s="86"/>
      <c r="I61" s="175">
        <v>806400</v>
      </c>
      <c r="J61" s="166">
        <f>I61/SUM(I$57:I$61)</f>
        <v>0.226949141046471</v>
      </c>
      <c r="K61" s="131">
        <f>I46+I51+I56+I61</f>
        <v>2876426</v>
      </c>
      <c r="L61" s="175">
        <v>685000</v>
      </c>
      <c r="M61" s="177"/>
      <c r="N61" s="167">
        <f>L61/SUM(L$57:L$61)</f>
        <v>0.204477611940299</v>
      </c>
      <c r="O61" s="165">
        <v>0.27</v>
      </c>
      <c r="P61" s="178">
        <v>1.17722627737226</v>
      </c>
      <c r="Q61" s="32"/>
      <c r="R61" s="124">
        <v>0.337076173879594</v>
      </c>
      <c r="S61" t="s" s="181">
        <v>10</v>
      </c>
    </row>
    <row r="62" ht="13.5" customHeight="1">
      <c r="A62" s="121">
        <v>-4</v>
      </c>
      <c r="B62" s="32"/>
      <c r="C62" t="s" s="183">
        <v>229</v>
      </c>
      <c r="D62" s="184"/>
      <c r="E62" s="11"/>
      <c r="F62" s="185">
        <v>54264908</v>
      </c>
      <c r="G62" s="11"/>
      <c r="H62" s="86"/>
      <c r="I62" s="186">
        <v>4098598</v>
      </c>
      <c r="J62" s="166"/>
      <c r="K62" s="131">
        <f>I62</f>
        <v>4098598</v>
      </c>
      <c r="L62" s="186">
        <v>3980000</v>
      </c>
      <c r="M62" s="187"/>
      <c r="N62" s="167"/>
      <c r="O62" s="165">
        <v>0.3</v>
      </c>
      <c r="P62" s="188">
        <v>1.02979849246231</v>
      </c>
      <c r="Q62" s="32"/>
      <c r="R62" s="188">
        <v>0.132072104234243</v>
      </c>
      <c r="S62" t="s" s="183">
        <v>8</v>
      </c>
    </row>
    <row r="63" ht="13.5" customHeight="1">
      <c r="A63" s="121">
        <v>-4</v>
      </c>
      <c r="B63" s="32"/>
      <c r="C63" t="s" s="183">
        <v>230</v>
      </c>
      <c r="D63" s="55"/>
      <c r="E63" s="11"/>
      <c r="F63" s="185">
        <v>54264908</v>
      </c>
      <c r="G63" s="11"/>
      <c r="H63" s="86"/>
      <c r="I63" s="186">
        <v>728487</v>
      </c>
      <c r="J63" s="166"/>
      <c r="K63" s="131">
        <f>I63</f>
        <v>728487</v>
      </c>
      <c r="L63" s="186">
        <v>655000</v>
      </c>
      <c r="M63" s="187"/>
      <c r="N63" s="167"/>
      <c r="O63" s="165">
        <v>0.05</v>
      </c>
      <c r="P63" s="188">
        <v>1.11219389312977</v>
      </c>
      <c r="Q63" s="32"/>
      <c r="R63" s="188">
        <v>0.277815753907202</v>
      </c>
      <c r="S63" t="s" s="183">
        <v>8</v>
      </c>
    </row>
    <row r="64" ht="13.5" customHeight="1">
      <c r="A64" s="121">
        <v>-4</v>
      </c>
      <c r="B64" s="32"/>
      <c r="C64" t="s" s="183">
        <v>231</v>
      </c>
      <c r="D64" s="55"/>
      <c r="E64" s="11"/>
      <c r="F64" s="185">
        <v>54264908</v>
      </c>
      <c r="G64" s="11"/>
      <c r="H64" s="86"/>
      <c r="I64" s="186">
        <v>2576862</v>
      </c>
      <c r="J64" s="166"/>
      <c r="K64" s="131">
        <f>I64</f>
        <v>2576862</v>
      </c>
      <c r="L64" s="186">
        <v>2610000</v>
      </c>
      <c r="M64" s="187"/>
      <c r="N64" s="167"/>
      <c r="O64" s="165">
        <v>0.19</v>
      </c>
      <c r="P64" s="188">
        <v>0.987303448275862</v>
      </c>
      <c r="Q64" s="32"/>
      <c r="R64" s="188">
        <v>0.09925064051998669</v>
      </c>
      <c r="S64" t="s" s="183">
        <v>8</v>
      </c>
    </row>
    <row r="65" ht="13.5" customHeight="1">
      <c r="A65" s="121">
        <v>-3</v>
      </c>
      <c r="B65" s="32"/>
      <c r="C65" t="s" s="183">
        <v>229</v>
      </c>
      <c r="D65" s="55"/>
      <c r="E65" s="11"/>
      <c r="F65" s="185">
        <v>54264908</v>
      </c>
      <c r="G65" s="11"/>
      <c r="H65" s="86"/>
      <c r="I65" s="186">
        <v>3188812</v>
      </c>
      <c r="J65" s="166"/>
      <c r="K65" s="131">
        <f>I62+I65</f>
        <v>7287410</v>
      </c>
      <c r="L65" s="186">
        <v>3565000</v>
      </c>
      <c r="M65" s="187"/>
      <c r="N65" s="167"/>
      <c r="O65" s="165">
        <v>0.24</v>
      </c>
      <c r="P65" s="188">
        <v>0.894477419354839</v>
      </c>
      <c r="Q65" s="32"/>
      <c r="R65" s="188">
        <v>-0.221974928987912</v>
      </c>
      <c r="S65" t="s" s="183">
        <v>8</v>
      </c>
    </row>
    <row r="66" ht="13.5" customHeight="1">
      <c r="A66" s="121">
        <v>-3</v>
      </c>
      <c r="B66" s="32"/>
      <c r="C66" t="s" s="183">
        <v>230</v>
      </c>
      <c r="D66" s="55"/>
      <c r="E66" s="11"/>
      <c r="F66" s="185">
        <v>54264908</v>
      </c>
      <c r="G66" s="11"/>
      <c r="H66" s="86"/>
      <c r="I66" s="186">
        <v>560064</v>
      </c>
      <c r="J66" s="166"/>
      <c r="K66" s="131">
        <f>I63+I66</f>
        <v>1288551</v>
      </c>
      <c r="L66" s="186">
        <v>615000</v>
      </c>
      <c r="M66" s="187"/>
      <c r="N66" s="167"/>
      <c r="O66" s="165">
        <v>0.04</v>
      </c>
      <c r="P66" s="188">
        <v>0.9106731707317069</v>
      </c>
      <c r="Q66" s="32"/>
      <c r="R66" s="188">
        <v>-0.23119561502127</v>
      </c>
      <c r="S66" t="s" s="183">
        <v>8</v>
      </c>
    </row>
    <row r="67" ht="13.5" customHeight="1">
      <c r="A67" s="121">
        <v>-3</v>
      </c>
      <c r="B67" s="32"/>
      <c r="C67" t="s" s="183">
        <v>231</v>
      </c>
      <c r="D67" s="55"/>
      <c r="E67" s="11"/>
      <c r="F67" s="185">
        <v>54264908</v>
      </c>
      <c r="G67" s="11"/>
      <c r="H67" s="86"/>
      <c r="I67" s="186">
        <v>2293022</v>
      </c>
      <c r="J67" s="166"/>
      <c r="K67" s="131">
        <f>I64+I67</f>
        <v>4869884</v>
      </c>
      <c r="L67" s="186">
        <v>2365000</v>
      </c>
      <c r="M67" s="187"/>
      <c r="N67" s="167"/>
      <c r="O67" s="165">
        <v>0.17</v>
      </c>
      <c r="P67" s="188">
        <v>0.96956532769556</v>
      </c>
      <c r="Q67" s="32"/>
      <c r="R67" s="188">
        <v>-0.110149476378634</v>
      </c>
      <c r="S67" t="s" s="183">
        <v>8</v>
      </c>
    </row>
    <row r="68" ht="13.5" customHeight="1">
      <c r="A68" s="121">
        <v>-2</v>
      </c>
      <c r="B68" s="32"/>
      <c r="C68" t="s" s="183">
        <v>229</v>
      </c>
      <c r="D68" s="55"/>
      <c r="E68" s="11"/>
      <c r="F68" s="185">
        <v>54264908</v>
      </c>
      <c r="G68" s="11"/>
      <c r="H68" s="86"/>
      <c r="I68" s="186">
        <v>3092857</v>
      </c>
      <c r="J68" s="166"/>
      <c r="K68" s="131">
        <f>I62+I65+I68</f>
        <v>10380267</v>
      </c>
      <c r="L68" s="186">
        <v>3285000</v>
      </c>
      <c r="M68" s="187"/>
      <c r="N68" s="167"/>
      <c r="O68" s="165">
        <v>0.23</v>
      </c>
      <c r="P68" s="188">
        <v>0.94150898021309</v>
      </c>
      <c r="Q68" s="32"/>
      <c r="R68" s="188">
        <v>-0.0300911436610248</v>
      </c>
      <c r="S68" t="s" s="183">
        <v>8</v>
      </c>
    </row>
    <row r="69" ht="13.5" customHeight="1">
      <c r="A69" s="121">
        <v>-2</v>
      </c>
      <c r="B69" s="32"/>
      <c r="C69" t="s" s="183">
        <v>230</v>
      </c>
      <c r="D69" s="55"/>
      <c r="E69" s="11"/>
      <c r="F69" s="185">
        <v>54264908</v>
      </c>
      <c r="G69" s="11"/>
      <c r="H69" s="86"/>
      <c r="I69" s="186">
        <v>792494</v>
      </c>
      <c r="J69" s="166"/>
      <c r="K69" s="131">
        <f>I63+I66+I69</f>
        <v>2081045</v>
      </c>
      <c r="L69" s="186">
        <v>615000</v>
      </c>
      <c r="M69" s="187"/>
      <c r="N69" s="167"/>
      <c r="O69" s="165">
        <v>0.06</v>
      </c>
      <c r="P69" s="188">
        <v>1.2886081300813</v>
      </c>
      <c r="Q69" s="32"/>
      <c r="R69" s="188">
        <v>0.415006142155182</v>
      </c>
      <c r="S69" t="s" s="183">
        <v>8</v>
      </c>
    </row>
    <row r="70" ht="13.5" customHeight="1">
      <c r="A70" s="121">
        <v>-2</v>
      </c>
      <c r="B70" s="32"/>
      <c r="C70" t="s" s="183">
        <v>231</v>
      </c>
      <c r="D70" s="55"/>
      <c r="E70" s="11"/>
      <c r="F70" s="185">
        <v>54264908</v>
      </c>
      <c r="G70" s="11"/>
      <c r="H70" s="86"/>
      <c r="I70" s="186">
        <v>2263056</v>
      </c>
      <c r="J70" s="166"/>
      <c r="K70" s="131">
        <f>I64+I67+I70</f>
        <v>7132940</v>
      </c>
      <c r="L70" s="186">
        <v>2345000</v>
      </c>
      <c r="M70" s="187"/>
      <c r="N70" s="167"/>
      <c r="O70" s="165">
        <v>0.17</v>
      </c>
      <c r="P70" s="188">
        <v>0.9650558635394459</v>
      </c>
      <c r="Q70" s="32"/>
      <c r="R70" s="188">
        <v>-0.0130683438711011</v>
      </c>
      <c r="S70" t="s" s="183">
        <v>8</v>
      </c>
    </row>
    <row r="71" ht="13.5" customHeight="1">
      <c r="A71" s="143">
        <v>-1</v>
      </c>
      <c r="B71" s="32"/>
      <c r="C71" t="s" s="183">
        <v>229</v>
      </c>
      <c r="D71" s="55"/>
      <c r="E71" s="11"/>
      <c r="F71" s="185">
        <v>54264908</v>
      </c>
      <c r="G71" s="11"/>
      <c r="H71" s="86"/>
      <c r="I71" s="186">
        <v>3553219</v>
      </c>
      <c r="J71" s="166"/>
      <c r="K71" s="131">
        <f>I62+I65+I68+I71</f>
        <v>13933486</v>
      </c>
      <c r="L71" s="186">
        <v>3350000</v>
      </c>
      <c r="M71" s="187"/>
      <c r="N71" s="167"/>
      <c r="O71" s="165">
        <v>0.26</v>
      </c>
      <c r="P71" s="188">
        <v>1.0606623880597</v>
      </c>
      <c r="Q71" s="32"/>
      <c r="R71" s="188">
        <v>0.148846842902856</v>
      </c>
      <c r="S71" t="s" s="183">
        <v>8</v>
      </c>
    </row>
    <row r="72" ht="13.5" customHeight="1">
      <c r="A72" s="143">
        <v>-1</v>
      </c>
      <c r="B72" s="32"/>
      <c r="C72" t="s" s="183">
        <v>230</v>
      </c>
      <c r="D72" s="55"/>
      <c r="E72" s="11"/>
      <c r="F72" s="185">
        <v>54264908</v>
      </c>
      <c r="G72" s="11"/>
      <c r="H72" s="86"/>
      <c r="I72" s="186">
        <v>2475498</v>
      </c>
      <c r="J72" s="166"/>
      <c r="K72" s="131">
        <f>I63+I66+I69+I72</f>
        <v>4556543</v>
      </c>
      <c r="L72" s="186">
        <v>2035000</v>
      </c>
      <c r="M72" s="187"/>
      <c r="N72" s="167"/>
      <c r="O72" s="165">
        <v>0.18</v>
      </c>
      <c r="P72" s="188">
        <v>1.21646093366093</v>
      </c>
      <c r="Q72" s="32"/>
      <c r="R72" s="188">
        <v>2.12368043164996</v>
      </c>
      <c r="S72" t="s" s="183">
        <v>8</v>
      </c>
    </row>
    <row r="73" ht="13.5" customHeight="1">
      <c r="A73" s="143">
        <v>-1</v>
      </c>
      <c r="B73" s="132"/>
      <c r="C73" t="s" s="183">
        <v>231</v>
      </c>
      <c r="D73" s="189"/>
      <c r="E73" s="45"/>
      <c r="F73" s="190">
        <v>54264908</v>
      </c>
      <c r="G73" s="45"/>
      <c r="H73" s="191"/>
      <c r="I73" s="186">
        <v>860533</v>
      </c>
      <c r="J73" s="192"/>
      <c r="K73" s="133">
        <f>I64+I67+I70+I73</f>
        <v>7993473</v>
      </c>
      <c r="L73" s="186">
        <v>1135000</v>
      </c>
      <c r="M73" s="193"/>
      <c r="N73" s="194"/>
      <c r="O73" s="195">
        <v>0.06</v>
      </c>
      <c r="P73" s="188">
        <v>0.758178854625551</v>
      </c>
      <c r="Q73" s="132"/>
      <c r="R73" s="188">
        <v>-0.619747368160576</v>
      </c>
      <c r="S73" t="s" s="183">
        <v>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H11"/>
  <sheetViews>
    <sheetView workbookViewId="0" showGridLines="0" defaultGridColor="1"/>
  </sheetViews>
  <sheetFormatPr defaultColWidth="8.83333" defaultRowHeight="13" customHeight="1" outlineLevelRow="0" outlineLevelCol="0"/>
  <cols>
    <col min="1" max="6" width="8.85156" style="196" customWidth="1"/>
    <col min="7" max="8" width="9.67188" style="196" customWidth="1"/>
    <col min="9" max="256" width="8.85156" style="196" customWidth="1"/>
  </cols>
  <sheetData>
    <row r="1" ht="15" customHeight="1">
      <c r="A1" t="s" s="120">
        <v>169</v>
      </c>
      <c r="B1" t="s" s="120">
        <v>200</v>
      </c>
      <c r="C1" t="s" s="135">
        <v>176</v>
      </c>
      <c r="D1" s="197"/>
      <c r="E1" s="198"/>
      <c r="F1" s="198"/>
      <c r="G1" s="198"/>
      <c r="H1" s="198"/>
    </row>
    <row r="2" ht="14" customHeight="1">
      <c r="A2" t="s" s="138">
        <v>154</v>
      </c>
      <c r="B2" s="199"/>
      <c r="C2" s="139">
        <v>10560000</v>
      </c>
      <c r="D2" s="197"/>
      <c r="E2" s="198"/>
      <c r="F2" s="198"/>
      <c r="G2" s="198"/>
      <c r="H2" s="198"/>
    </row>
    <row r="3" ht="14" customHeight="1">
      <c r="A3" t="s" s="148">
        <v>150</v>
      </c>
      <c r="B3" s="200"/>
      <c r="C3" s="139">
        <v>3700000</v>
      </c>
      <c r="D3" s="197"/>
      <c r="E3" s="198"/>
      <c r="F3" s="198"/>
      <c r="G3" s="201"/>
      <c r="H3" s="198"/>
    </row>
    <row r="4" ht="28" customHeight="1">
      <c r="A4" t="s" s="148">
        <v>141</v>
      </c>
      <c r="B4" s="200"/>
      <c r="C4" s="139">
        <v>13041600</v>
      </c>
      <c r="D4" s="197"/>
      <c r="E4" s="198"/>
      <c r="F4" s="202"/>
      <c r="G4" t="s" s="203">
        <v>233</v>
      </c>
      <c r="H4" s="204"/>
    </row>
    <row r="5" ht="14" customHeight="1">
      <c r="A5" t="s" s="148">
        <v>141</v>
      </c>
      <c r="B5" s="200"/>
      <c r="C5" s="139">
        <v>6200000</v>
      </c>
      <c r="D5" s="197"/>
      <c r="E5" s="198"/>
      <c r="F5" s="202"/>
      <c r="G5" s="205">
        <v>54264908</v>
      </c>
      <c r="H5" s="204"/>
    </row>
    <row r="6" ht="14" customHeight="1">
      <c r="A6" t="s" s="152">
        <v>154</v>
      </c>
      <c r="B6" s="206"/>
      <c r="C6" s="153">
        <v>1400000</v>
      </c>
      <c r="D6" s="207"/>
      <c r="E6" s="198"/>
      <c r="F6" s="198"/>
      <c r="G6" s="208"/>
      <c r="H6" s="198"/>
    </row>
    <row r="7" ht="14" customHeight="1">
      <c r="A7" t="s" s="156">
        <v>146</v>
      </c>
      <c r="B7" s="209"/>
      <c r="C7" s="153">
        <v>4067200</v>
      </c>
      <c r="D7" s="207"/>
      <c r="E7" s="198"/>
      <c r="F7" s="198"/>
      <c r="G7" s="198"/>
      <c r="H7" s="198"/>
    </row>
    <row r="8" ht="14" customHeight="1">
      <c r="A8" t="s" s="156">
        <v>150</v>
      </c>
      <c r="B8" s="209"/>
      <c r="C8" s="153">
        <v>1419200</v>
      </c>
      <c r="D8" s="207"/>
      <c r="E8" s="198"/>
      <c r="F8" s="198"/>
      <c r="G8" s="198"/>
      <c r="H8" s="198"/>
    </row>
    <row r="9" ht="14" customHeight="1">
      <c r="A9" t="s" s="156">
        <v>146</v>
      </c>
      <c r="B9" s="209"/>
      <c r="C9" s="153">
        <v>1014300</v>
      </c>
      <c r="D9" s="207"/>
      <c r="E9" s="198"/>
      <c r="F9" s="198"/>
      <c r="G9" s="198"/>
      <c r="H9" s="198"/>
    </row>
    <row r="10" ht="14" customHeight="1">
      <c r="A10" t="s" s="156">
        <v>136</v>
      </c>
      <c r="B10" s="209"/>
      <c r="C10" s="153">
        <v>628320</v>
      </c>
      <c r="D10" s="207"/>
      <c r="E10" s="198"/>
      <c r="F10" s="198"/>
      <c r="G10" s="198"/>
      <c r="H10" s="198"/>
    </row>
    <row r="11" ht="14" customHeight="1">
      <c r="A11" t="s" s="210">
        <v>136</v>
      </c>
      <c r="B11" s="211"/>
      <c r="C11" s="153">
        <v>12234288</v>
      </c>
      <c r="D11" s="207"/>
      <c r="E11" s="198"/>
      <c r="F11" s="198"/>
      <c r="G11" s="198"/>
      <c r="H11" s="19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3" customHeight="1" outlineLevelRow="0" outlineLevelCol="0"/>
  <cols>
    <col min="1" max="5" width="8.85156" style="212" customWidth="1"/>
    <col min="6" max="256" width="8.85156" style="212" customWidth="1"/>
  </cols>
  <sheetData>
    <row r="1" ht="14.7" customHeight="1">
      <c r="A1" s="198"/>
      <c r="B1" s="198"/>
      <c r="C1" s="198"/>
      <c r="D1" s="198"/>
      <c r="E1" s="198"/>
    </row>
    <row r="2" ht="14.7" customHeight="1">
      <c r="A2" s="198"/>
      <c r="B2" s="198"/>
      <c r="C2" s="198"/>
      <c r="D2" s="198"/>
      <c r="E2" s="198"/>
    </row>
    <row r="3" ht="14.7" customHeight="1">
      <c r="A3" s="198"/>
      <c r="B3" s="198"/>
      <c r="C3" s="198"/>
      <c r="D3" s="198"/>
      <c r="E3" s="198"/>
    </row>
    <row r="4" ht="14.7" customHeight="1">
      <c r="A4" s="198"/>
      <c r="B4" s="198"/>
      <c r="C4" s="198"/>
      <c r="D4" s="198"/>
      <c r="E4" s="198"/>
    </row>
    <row r="5" ht="14.7" customHeight="1">
      <c r="A5" s="198"/>
      <c r="B5" s="198"/>
      <c r="C5" s="198"/>
      <c r="D5" s="198"/>
      <c r="E5" s="198"/>
    </row>
    <row r="6" ht="14.7" customHeight="1">
      <c r="A6" s="198"/>
      <c r="B6" s="198"/>
      <c r="C6" s="198"/>
      <c r="D6" s="198"/>
      <c r="E6" s="198"/>
    </row>
    <row r="7" ht="14.7" customHeight="1">
      <c r="A7" s="198"/>
      <c r="B7" s="198"/>
      <c r="C7" s="198"/>
      <c r="D7" s="198"/>
      <c r="E7" s="198"/>
    </row>
    <row r="8" ht="14.7" customHeight="1">
      <c r="A8" s="198"/>
      <c r="B8" s="198"/>
      <c r="C8" s="198"/>
      <c r="D8" s="198"/>
      <c r="E8" s="198"/>
    </row>
    <row r="9" ht="14.7" customHeight="1">
      <c r="A9" s="198"/>
      <c r="B9" s="198"/>
      <c r="C9" s="198"/>
      <c r="D9" s="198"/>
      <c r="E9" s="198"/>
    </row>
    <row r="10" ht="14.7" customHeight="1">
      <c r="A10" s="198"/>
      <c r="B10" s="198"/>
      <c r="C10" s="198"/>
      <c r="D10" s="198"/>
      <c r="E10" s="19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11.xml><?xml version="1.0" encoding="utf-8"?>
<worksheet xmlns:r="http://schemas.openxmlformats.org/officeDocument/2006/relationships" xmlns="http://schemas.openxmlformats.org/spreadsheetml/2006/main">
  <sheetPr>
    <pageSetUpPr fitToPage="1"/>
  </sheetPr>
  <dimension ref="A1:F10"/>
  <sheetViews>
    <sheetView workbookViewId="0" showGridLines="0" defaultGridColor="1"/>
  </sheetViews>
  <sheetFormatPr defaultColWidth="16.3333" defaultRowHeight="20" customHeight="1" outlineLevelRow="0" outlineLevelCol="0"/>
  <cols>
    <col min="1" max="6" width="16.3516" style="213" customWidth="1"/>
    <col min="7" max="256" width="16.3516" style="213" customWidth="1"/>
  </cols>
  <sheetData>
    <row r="1" ht="20.25" customHeight="1">
      <c r="A1" t="s" s="27">
        <v>31</v>
      </c>
      <c r="B1" t="s" s="27">
        <v>32</v>
      </c>
      <c r="C1" t="s" s="27">
        <v>235</v>
      </c>
      <c r="D1" t="s" s="27">
        <v>236</v>
      </c>
      <c r="E1" t="s" s="27">
        <v>237</v>
      </c>
      <c r="F1" t="s" s="27">
        <v>238</v>
      </c>
    </row>
    <row r="2" ht="36" customHeight="1">
      <c r="A2" t="s" s="214">
        <v>239</v>
      </c>
      <c r="B2" t="s" s="78">
        <v>240</v>
      </c>
      <c r="C2" s="109">
        <v>1</v>
      </c>
      <c r="D2" t="s" s="78">
        <v>241</v>
      </c>
      <c r="E2" s="59">
        <v>1546300800000</v>
      </c>
      <c r="F2" t="s" s="78">
        <v>242</v>
      </c>
    </row>
    <row r="3" ht="20" customHeight="1">
      <c r="A3" s="115"/>
      <c r="B3" s="114"/>
      <c r="C3" s="114"/>
      <c r="D3" s="114"/>
      <c r="E3" s="114"/>
      <c r="F3" s="114"/>
    </row>
    <row r="4" ht="20" customHeight="1">
      <c r="A4" s="115"/>
      <c r="B4" s="114"/>
      <c r="C4" s="114"/>
      <c r="D4" s="114"/>
      <c r="E4" s="114"/>
      <c r="F4" s="114"/>
    </row>
    <row r="5" ht="20" customHeight="1">
      <c r="A5" s="115"/>
      <c r="B5" s="114"/>
      <c r="C5" s="114"/>
      <c r="D5" s="114"/>
      <c r="E5" s="114"/>
      <c r="F5" s="114"/>
    </row>
    <row r="6" ht="20" customHeight="1">
      <c r="A6" s="115"/>
      <c r="B6" s="114"/>
      <c r="C6" s="114"/>
      <c r="D6" s="114"/>
      <c r="E6" s="114"/>
      <c r="F6" s="114"/>
    </row>
    <row r="7" ht="20" customHeight="1">
      <c r="A7" s="115"/>
      <c r="B7" s="114"/>
      <c r="C7" s="114"/>
      <c r="D7" s="114"/>
      <c r="E7" s="114"/>
      <c r="F7" s="114"/>
    </row>
    <row r="8" ht="20" customHeight="1">
      <c r="A8" s="115"/>
      <c r="B8" s="114"/>
      <c r="C8" s="114"/>
      <c r="D8" s="114"/>
      <c r="E8" s="114"/>
      <c r="F8" s="114"/>
    </row>
    <row r="9" ht="20" customHeight="1">
      <c r="A9" s="115"/>
      <c r="B9" s="114"/>
      <c r="C9" s="114"/>
      <c r="D9" s="114"/>
      <c r="E9" s="114"/>
      <c r="F9" s="114"/>
    </row>
    <row r="10" ht="20" customHeight="1">
      <c r="A10" s="115"/>
      <c r="B10" s="114"/>
      <c r="C10" s="114"/>
      <c r="D10" s="114"/>
      <c r="E10" s="114"/>
      <c r="F10" s="11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2.xml><?xml version="1.0" encoding="utf-8"?>
<worksheet xmlns:r="http://schemas.openxmlformats.org/officeDocument/2006/relationships" xmlns="http://schemas.openxmlformats.org/spreadsheetml/2006/main">
  <dimension ref="A1:F19"/>
  <sheetViews>
    <sheetView workbookViewId="0" showGridLines="0" defaultGridColor="1"/>
  </sheetViews>
  <sheetFormatPr defaultColWidth="8.83333" defaultRowHeight="12" customHeight="1" outlineLevelRow="0" outlineLevelCol="0"/>
  <cols>
    <col min="1" max="1" width="13" style="215" customWidth="1"/>
    <col min="2" max="2" width="8.85156" style="215" customWidth="1"/>
    <col min="3" max="3" width="109.352" style="215" customWidth="1"/>
    <col min="4" max="4" width="43.1719" style="215" customWidth="1"/>
    <col min="5" max="5" width="48.8516" style="215" customWidth="1"/>
    <col min="6" max="6" width="71" style="215" customWidth="1"/>
    <col min="7" max="256" width="8.85156" style="215" customWidth="1"/>
  </cols>
  <sheetData>
    <row r="1" ht="36" customHeight="1">
      <c r="A1" t="s" s="27">
        <v>37</v>
      </c>
      <c r="B1" t="s" s="27">
        <v>38</v>
      </c>
      <c r="C1" t="s" s="27">
        <v>243</v>
      </c>
      <c r="D1" t="s" s="27">
        <v>244</v>
      </c>
      <c r="E1" t="s" s="27">
        <v>245</v>
      </c>
      <c r="F1" t="s" s="27">
        <v>246</v>
      </c>
    </row>
    <row r="2" ht="14.75" customHeight="1">
      <c r="A2" t="s" s="216">
        <v>247</v>
      </c>
      <c r="B2" t="s" s="217">
        <v>248</v>
      </c>
      <c r="C2" s="218"/>
      <c r="D2" s="218"/>
      <c r="E2" s="218"/>
      <c r="F2" s="218"/>
    </row>
    <row r="3" ht="14.75" customHeight="1">
      <c r="A3" t="s" s="216">
        <v>247</v>
      </c>
      <c r="B3" t="s" s="219">
        <v>249</v>
      </c>
      <c r="C3" s="220"/>
      <c r="D3" s="220"/>
      <c r="E3" s="220"/>
      <c r="F3" s="220"/>
    </row>
    <row r="4" ht="14.75" customHeight="1">
      <c r="A4" t="s" s="217">
        <v>247</v>
      </c>
      <c r="B4" t="s" s="219">
        <v>250</v>
      </c>
      <c r="C4" s="220"/>
      <c r="D4" s="220"/>
      <c r="E4" s="221"/>
      <c r="F4" s="221"/>
    </row>
    <row r="5" ht="50.75" customHeight="1">
      <c r="A5" t="s" s="219">
        <v>251</v>
      </c>
      <c r="B5" t="s" s="219">
        <v>252</v>
      </c>
      <c r="C5" t="s" s="222">
        <v>253</v>
      </c>
      <c r="D5" s="223"/>
      <c r="E5" t="s" s="224">
        <v>254</v>
      </c>
      <c r="F5" t="s" s="225">
        <v>255</v>
      </c>
    </row>
    <row r="6" ht="50.75" customHeight="1">
      <c r="A6" t="s" s="219">
        <v>251</v>
      </c>
      <c r="B6" t="s" s="219">
        <v>256</v>
      </c>
      <c r="C6" t="s" s="222">
        <v>253</v>
      </c>
      <c r="D6" s="223"/>
      <c r="E6" t="s" s="224">
        <v>257</v>
      </c>
      <c r="F6" t="s" s="225">
        <v>255</v>
      </c>
    </row>
    <row r="7" ht="50" customHeight="1">
      <c r="A7" t="s" s="219">
        <v>251</v>
      </c>
      <c r="B7" t="s" s="219">
        <v>258</v>
      </c>
      <c r="C7" t="s" s="222">
        <v>253</v>
      </c>
      <c r="D7" s="223"/>
      <c r="E7" t="s" s="224">
        <v>259</v>
      </c>
      <c r="F7" t="s" s="225">
        <v>255</v>
      </c>
    </row>
    <row r="8" ht="50.75" customHeight="1">
      <c r="A8" t="s" s="219">
        <v>260</v>
      </c>
      <c r="B8" t="s" s="219">
        <v>252</v>
      </c>
      <c r="C8" t="s" s="222">
        <v>261</v>
      </c>
      <c r="D8" s="223"/>
      <c r="E8" t="s" s="224">
        <v>262</v>
      </c>
      <c r="F8" t="s" s="225">
        <v>263</v>
      </c>
    </row>
    <row r="9" ht="50.75" customHeight="1">
      <c r="A9" t="s" s="219">
        <v>260</v>
      </c>
      <c r="B9" t="s" s="219">
        <v>256</v>
      </c>
      <c r="C9" t="s" s="222">
        <v>261</v>
      </c>
      <c r="D9" s="223"/>
      <c r="E9" t="s" s="224">
        <v>264</v>
      </c>
      <c r="F9" t="s" s="225">
        <v>263</v>
      </c>
    </row>
    <row r="10" ht="50.75" customHeight="1">
      <c r="A10" t="s" s="219">
        <v>260</v>
      </c>
      <c r="B10" t="s" s="219">
        <v>258</v>
      </c>
      <c r="C10" t="s" s="222">
        <v>261</v>
      </c>
      <c r="D10" s="223"/>
      <c r="E10" t="s" s="224">
        <v>265</v>
      </c>
      <c r="F10" t="s" s="225">
        <v>263</v>
      </c>
    </row>
    <row r="11" ht="38.75" customHeight="1">
      <c r="A11" t="s" s="219">
        <v>10</v>
      </c>
      <c r="B11" t="s" s="219">
        <v>252</v>
      </c>
      <c r="C11" t="s" s="222">
        <v>266</v>
      </c>
      <c r="D11" s="223"/>
      <c r="E11" t="s" s="224">
        <v>267</v>
      </c>
      <c r="F11" t="s" s="225">
        <v>268</v>
      </c>
    </row>
    <row r="12" ht="38.75" customHeight="1">
      <c r="A12" t="s" s="219">
        <v>10</v>
      </c>
      <c r="B12" t="s" s="219">
        <v>256</v>
      </c>
      <c r="C12" t="s" s="222">
        <v>266</v>
      </c>
      <c r="D12" s="223"/>
      <c r="E12" t="s" s="224">
        <v>269</v>
      </c>
      <c r="F12" t="s" s="225">
        <v>268</v>
      </c>
    </row>
    <row r="13" ht="38.75" customHeight="1">
      <c r="A13" t="s" s="219">
        <v>10</v>
      </c>
      <c r="B13" t="s" s="219">
        <v>258</v>
      </c>
      <c r="C13" t="s" s="222">
        <v>266</v>
      </c>
      <c r="D13" s="223"/>
      <c r="E13" t="s" s="224">
        <v>270</v>
      </c>
      <c r="F13" t="s" s="225">
        <v>268</v>
      </c>
    </row>
    <row r="14" ht="38.75" customHeight="1">
      <c r="A14" t="s" s="219">
        <v>271</v>
      </c>
      <c r="B14" t="s" s="219">
        <v>252</v>
      </c>
      <c r="C14" t="s" s="222">
        <v>272</v>
      </c>
      <c r="D14" s="223"/>
      <c r="E14" t="s" s="224">
        <v>273</v>
      </c>
      <c r="F14" t="s" s="225">
        <v>274</v>
      </c>
    </row>
    <row r="15" ht="38.75" customHeight="1">
      <c r="A15" t="s" s="219">
        <v>271</v>
      </c>
      <c r="B15" t="s" s="219">
        <v>256</v>
      </c>
      <c r="C15" t="s" s="222">
        <v>272</v>
      </c>
      <c r="D15" s="223"/>
      <c r="E15" t="s" s="224">
        <v>275</v>
      </c>
      <c r="F15" t="s" s="225">
        <v>274</v>
      </c>
    </row>
    <row r="16" ht="38.75" customHeight="1">
      <c r="A16" t="s" s="219">
        <v>271</v>
      </c>
      <c r="B16" t="s" s="219">
        <v>258</v>
      </c>
      <c r="C16" t="s" s="222">
        <v>272</v>
      </c>
      <c r="D16" s="223"/>
      <c r="E16" t="s" s="224">
        <v>276</v>
      </c>
      <c r="F16" t="s" s="225">
        <v>274</v>
      </c>
    </row>
    <row r="17" ht="50.75" customHeight="1">
      <c r="A17" t="s" s="219">
        <v>277</v>
      </c>
      <c r="B17" t="s" s="219">
        <v>252</v>
      </c>
      <c r="C17" t="s" s="222">
        <v>278</v>
      </c>
      <c r="D17" s="223"/>
      <c r="E17" t="s" s="224">
        <v>279</v>
      </c>
      <c r="F17" t="s" s="225">
        <v>280</v>
      </c>
    </row>
    <row r="18" ht="50.75" customHeight="1">
      <c r="A18" t="s" s="219">
        <v>277</v>
      </c>
      <c r="B18" t="s" s="219">
        <v>256</v>
      </c>
      <c r="C18" t="s" s="222">
        <v>278</v>
      </c>
      <c r="D18" s="223"/>
      <c r="E18" t="s" s="224">
        <v>281</v>
      </c>
      <c r="F18" t="s" s="225">
        <v>280</v>
      </c>
    </row>
    <row r="19" ht="50.75" customHeight="1">
      <c r="A19" t="s" s="219">
        <v>277</v>
      </c>
      <c r="B19" t="s" s="219">
        <v>258</v>
      </c>
      <c r="C19" t="s" s="222">
        <v>278</v>
      </c>
      <c r="D19" s="223"/>
      <c r="E19" t="s" s="224">
        <v>282</v>
      </c>
      <c r="F19" t="s" s="225">
        <v>280</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