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mc:AlternateContent xmlns:mc="http://schemas.openxmlformats.org/markup-compatibility/2006">
    <mc:Choice Requires="x15">
      <x15ac:absPath xmlns:x15ac="http://schemas.microsoft.com/office/spreadsheetml/2010/11/ac" url="D:\Anqi\Productization\【T&amp;E】TMIST\研发\数据库文件\"/>
    </mc:Choice>
  </mc:AlternateContent>
  <xr:revisionPtr revIDLastSave="0" documentId="13_ncr:1_{BAD75813-73EA-4D86-A8C1-344B49495546}" xr6:coauthVersionLast="44" xr6:coauthVersionMax="44" xr10:uidLastSave="{00000000-0000-0000-0000-000000000000}"/>
  <bookViews>
    <workbookView xWindow="-120" yWindow="-120" windowWidth="20730" windowHeight="11160" firstSheet="2" activeTab="6" xr2:uid="{00000000-000D-0000-FFFF-FFFF00000000}"/>
  </bookViews>
  <sheets>
    <sheet name="Export Summary" sheetId="1" r:id="rId1"/>
    <sheet name="Hospital" sheetId="2" r:id="rId2"/>
    <sheet name="Product" sheetId="3" r:id="rId3"/>
    <sheet name="Resource" sheetId="4" r:id="rId4"/>
    <sheet name="Requirement" sheetId="5" r:id="rId5"/>
    <sheet name="Preset" sheetId="6" r:id="rId6"/>
    <sheet name="Report" sheetId="7" r:id="rId7"/>
    <sheet name="Sheet2" sheetId="11" r:id="rId8"/>
    <sheet name="Sheet1" sheetId="10" r:id="rId9"/>
    <sheet name="Proposal" sheetId="8" r:id="rId10"/>
    <sheet name="Evaluation" sheetId="9" r:id="rId11"/>
  </sheets>
  <definedNames>
    <definedName name="_xlnm._FilterDatabase" localSheetId="6" hidden="1">Report!$A$1:$S$73</definedName>
  </definedNames>
  <calcPr calcId="191029"/>
  <pivotCaches>
    <pivotCache cacheId="2"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8" i="7" l="1"/>
  <c r="N59" i="7"/>
  <c r="N60" i="7"/>
  <c r="N61" i="7"/>
  <c r="N57" i="7"/>
  <c r="N53" i="7"/>
  <c r="N54" i="7"/>
  <c r="N55" i="7"/>
  <c r="N56" i="7"/>
  <c r="N52" i="7"/>
  <c r="N51" i="7"/>
  <c r="N48" i="7"/>
  <c r="N49" i="7"/>
  <c r="N50" i="7"/>
  <c r="N47" i="7"/>
  <c r="N43" i="7"/>
  <c r="N44" i="7"/>
  <c r="N45" i="7"/>
  <c r="N46" i="7"/>
  <c r="N42" i="7"/>
  <c r="N33" i="7"/>
  <c r="N34" i="7"/>
  <c r="N35" i="7"/>
  <c r="N36" i="7"/>
  <c r="N37" i="7"/>
  <c r="N38" i="7"/>
  <c r="N39" i="7"/>
  <c r="N40" i="7"/>
  <c r="N41" i="7"/>
  <c r="N32" i="7"/>
  <c r="N23" i="7"/>
  <c r="N24" i="7"/>
  <c r="N25" i="7"/>
  <c r="N26" i="7"/>
  <c r="N27" i="7"/>
  <c r="N28" i="7"/>
  <c r="N29" i="7"/>
  <c r="N30" i="7"/>
  <c r="N31" i="7"/>
  <c r="N22" i="7"/>
  <c r="N13" i="7"/>
  <c r="N14" i="7"/>
  <c r="N15" i="7"/>
  <c r="N16" i="7"/>
  <c r="N17" i="7"/>
  <c r="N18" i="7"/>
  <c r="N19" i="7"/>
  <c r="N20" i="7"/>
  <c r="N21" i="7"/>
  <c r="N12" i="7"/>
  <c r="N3" i="7"/>
  <c r="N4" i="7"/>
  <c r="N5" i="7"/>
  <c r="N6" i="7"/>
  <c r="N7" i="7"/>
  <c r="N8" i="7"/>
  <c r="N9" i="7"/>
  <c r="N10" i="7"/>
  <c r="N11" i="7"/>
  <c r="N2" i="7"/>
  <c r="K72" i="7"/>
  <c r="K73" i="7"/>
  <c r="K71" i="7"/>
  <c r="K69" i="7"/>
  <c r="K70" i="7"/>
  <c r="K68" i="7"/>
  <c r="K66" i="7"/>
  <c r="K67" i="7"/>
  <c r="K65" i="7"/>
  <c r="K63" i="7"/>
  <c r="K64" i="7"/>
  <c r="K62" i="7"/>
  <c r="K58" i="7"/>
  <c r="K59" i="7"/>
  <c r="K60" i="7"/>
  <c r="K61" i="7"/>
  <c r="K57" i="7"/>
  <c r="K53" i="7"/>
  <c r="K54" i="7"/>
  <c r="K55" i="7"/>
  <c r="K56" i="7"/>
  <c r="K52" i="7"/>
  <c r="K48" i="7"/>
  <c r="K49" i="7"/>
  <c r="K50" i="7"/>
  <c r="K51" i="7"/>
  <c r="K47" i="7"/>
  <c r="K43" i="7"/>
  <c r="K44" i="7"/>
  <c r="K45" i="7"/>
  <c r="K46" i="7"/>
  <c r="K42" i="7"/>
  <c r="K23" i="7"/>
  <c r="K24" i="7"/>
  <c r="K25" i="7"/>
  <c r="K26" i="7"/>
  <c r="K27" i="7"/>
  <c r="K28" i="7"/>
  <c r="K29" i="7"/>
  <c r="K30" i="7"/>
  <c r="K31" i="7"/>
  <c r="K22" i="7"/>
  <c r="K13" i="7"/>
  <c r="K14" i="7"/>
  <c r="K15" i="7"/>
  <c r="K16" i="7"/>
  <c r="K17" i="7"/>
  <c r="K18" i="7"/>
  <c r="K19" i="7"/>
  <c r="K20" i="7"/>
  <c r="K21" i="7"/>
  <c r="K12" i="7"/>
  <c r="K3" i="7"/>
  <c r="K4" i="7"/>
  <c r="K5" i="7"/>
  <c r="K6" i="7"/>
  <c r="K7" i="7"/>
  <c r="K8" i="7"/>
  <c r="K9" i="7"/>
  <c r="K10" i="7"/>
  <c r="K11" i="7"/>
  <c r="K2" i="7"/>
  <c r="K34" i="7"/>
  <c r="K35" i="7"/>
  <c r="K36" i="7"/>
  <c r="K37" i="7"/>
  <c r="K38" i="7"/>
  <c r="K39" i="7"/>
  <c r="K40" i="7"/>
  <c r="K41" i="7"/>
  <c r="K33" i="7"/>
  <c r="K32" i="7"/>
  <c r="J58" i="7"/>
  <c r="J59" i="7"/>
  <c r="J60" i="7"/>
  <c r="J61" i="7"/>
  <c r="J57" i="7"/>
  <c r="J53" i="7"/>
  <c r="J54" i="7"/>
  <c r="J55" i="7"/>
  <c r="J56" i="7"/>
  <c r="J52" i="7"/>
  <c r="J48" i="7"/>
  <c r="J49" i="7"/>
  <c r="J50" i="7"/>
  <c r="J51" i="7"/>
  <c r="J47" i="7"/>
  <c r="J43" i="7"/>
  <c r="J44" i="7"/>
  <c r="J45" i="7"/>
  <c r="J46" i="7"/>
  <c r="J42" i="7"/>
  <c r="J33" i="7"/>
  <c r="J34" i="7"/>
  <c r="J35" i="7"/>
  <c r="J36" i="7"/>
  <c r="J37" i="7"/>
  <c r="J38" i="7"/>
  <c r="J39" i="7"/>
  <c r="J40" i="7"/>
  <c r="J41" i="7"/>
  <c r="J32" i="7"/>
  <c r="J23" i="7"/>
  <c r="J24" i="7"/>
  <c r="J25" i="7"/>
  <c r="J26" i="7"/>
  <c r="J27" i="7"/>
  <c r="J28" i="7"/>
  <c r="J29" i="7"/>
  <c r="J30" i="7"/>
  <c r="J31" i="7"/>
  <c r="J22" i="7"/>
  <c r="J13" i="7"/>
  <c r="J14" i="7"/>
  <c r="J15" i="7"/>
  <c r="J16" i="7"/>
  <c r="J17" i="7"/>
  <c r="J18" i="7"/>
  <c r="J19" i="7"/>
  <c r="J20" i="7"/>
  <c r="J21" i="7"/>
  <c r="J12" i="7"/>
  <c r="J2" i="7"/>
  <c r="J3" i="7"/>
  <c r="J4" i="7"/>
  <c r="J5" i="7"/>
  <c r="J6" i="7"/>
  <c r="J7" i="7"/>
  <c r="J8" i="7"/>
  <c r="J9" i="7"/>
  <c r="J10" i="7"/>
  <c r="J11" i="7"/>
</calcChain>
</file>

<file path=xl/sharedStrings.xml><?xml version="1.0" encoding="utf-8"?>
<sst xmlns="http://schemas.openxmlformats.org/spreadsheetml/2006/main" count="645" uniqueCount="274">
  <si>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</si>
  <si>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</si>
  <si>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</si>
  <si>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</si>
  <si>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</si>
  <si>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Hospital</t>
  </si>
  <si>
    <r>
      <rPr>
        <u/>
        <sz val="12"/>
        <color indexed="11"/>
        <rFont val="Helvetica Neue"/>
        <family val="2"/>
      </rPr>
      <t>Hospital</t>
    </r>
  </si>
  <si>
    <t>Product</t>
  </si>
  <si>
    <t>Resource</t>
  </si>
  <si>
    <t>Requirement</t>
  </si>
  <si>
    <t>Preset</t>
  </si>
  <si>
    <t>Report</t>
  </si>
  <si>
    <t>Proposal</t>
  </si>
  <si>
    <t>Evaluation</t>
  </si>
  <si>
    <t>name</t>
  </si>
  <si>
    <t>describe</t>
  </si>
  <si>
    <t>regtime</t>
  </si>
  <si>
    <t>position</t>
  </si>
  <si>
    <t>code</t>
  </si>
  <si>
    <t>avatar</t>
  </si>
  <si>
    <t>category</t>
  </si>
  <si>
    <t>level</t>
  </si>
  <si>
    <t>doctorNumber</t>
  </si>
  <si>
    <t>bedNumber</t>
  </si>
  <si>
    <t>income</t>
  </si>
  <si>
    <t>spaceBelongs</t>
  </si>
  <si>
    <t>abilityToPay</t>
  </si>
  <si>
    <t>selfPayPercentage</t>
  </si>
  <si>
    <t>patientNum</t>
  </si>
  <si>
    <t>patientNumA</t>
  </si>
  <si>
    <t>patientNumB</t>
  </si>
  <si>
    <r>
      <rPr>
        <sz val="11"/>
        <color indexed="8"/>
        <rFont val="宋体"/>
        <family val="3"/>
        <charset val="134"/>
      </rPr>
      <t>人民医院</t>
    </r>
  </si>
  <si>
    <t>医院位于老城区，是市内成立最早的医院，有很多经验丰富的老医生，去年又引入了一批年轻医师，来这看病的本地居民们比较多；在对待新药的问题上，与年轻医生相比，老医生更加保守。</t>
  </si>
  <si>
    <t>市区</t>
  </si>
  <si>
    <t>综合</t>
  </si>
  <si>
    <t>三级</t>
  </si>
  <si>
    <t>中</t>
  </si>
  <si>
    <r>
      <rPr>
        <sz val="11"/>
        <color indexed="8"/>
        <rFont val="宋体"/>
        <family val="3"/>
        <charset val="134"/>
      </rPr>
      <t>军区医院</t>
    </r>
  </si>
  <si>
    <t>这家医院承担了市退伍老兵的保健业务，病人以老人居多，大多依靠政府医保，倾向于选择医保报销名单内的仿制药。</t>
  </si>
  <si>
    <r>
      <rPr>
        <sz val="11"/>
        <color indexed="8"/>
        <rFont val="宋体"/>
        <family val="3"/>
        <charset val="134"/>
      </rPr>
      <t>二级</t>
    </r>
  </si>
  <si>
    <t>低</t>
  </si>
  <si>
    <r>
      <rPr>
        <sz val="11"/>
        <color indexed="8"/>
        <rFont val="宋体"/>
        <family val="3"/>
        <charset val="134"/>
      </rPr>
      <t>中日医院</t>
    </r>
  </si>
  <si>
    <t>近期医院刚刚被纳入市重点医院名单，从省外聘请了一位新院长，医院计划对血液科、感染科等重点科室进行扩建。</t>
  </si>
  <si>
    <t>郊区</t>
  </si>
  <si>
    <r>
      <rPr>
        <sz val="11"/>
        <color indexed="8"/>
        <rFont val="宋体"/>
        <family val="3"/>
        <charset val="134"/>
      </rPr>
      <t>三级</t>
    </r>
  </si>
  <si>
    <t>高</t>
  </si>
  <si>
    <r>
      <rPr>
        <sz val="11"/>
        <color indexed="8"/>
        <rFont val="宋体"/>
        <family val="3"/>
        <charset val="134"/>
      </rPr>
      <t>铁路医院</t>
    </r>
  </si>
  <si>
    <t>原来是铁路局的职工医院，经过改制，医院等级规模不断提高，接纳病人的能力也在提升中。不过由于分级诊疗制度，医院的一部分病人现在都选择直接去附近的社区医院开药。</t>
  </si>
  <si>
    <r>
      <rPr>
        <sz val="11"/>
        <color indexed="8"/>
        <rFont val="宋体"/>
        <family val="3"/>
        <charset val="134"/>
      </rPr>
      <t>海港医院</t>
    </r>
  </si>
  <si>
    <t>医院的医师习惯使用一些上市比较久，药性比较稳定的抗生素药品，对于新产品的了解不够，接纳度不高。</t>
  </si>
  <si>
    <r>
      <rPr>
        <sz val="11"/>
        <color indexed="8"/>
        <rFont val="宋体"/>
        <family val="3"/>
        <charset val="134"/>
      </rPr>
      <t>第六医院</t>
    </r>
  </si>
  <si>
    <t>受到病人分流的影响，最近来医院看病的居民变多了，药品需求也随之增加，目前医院正在做药品招标。</t>
  </si>
  <si>
    <t>社区</t>
  </si>
  <si>
    <r>
      <rPr>
        <sz val="11"/>
        <color indexed="8"/>
        <rFont val="宋体"/>
        <family val="3"/>
        <charset val="134"/>
      </rPr>
      <t>小营医院</t>
    </r>
  </si>
  <si>
    <t>附近街道的居民们来这边看病的很多，医院与市内大医院长期保持着交流与合作，院内医生受大医院KOL影响较大。</t>
  </si>
  <si>
    <r>
      <rPr>
        <sz val="11"/>
        <color indexed="8"/>
        <rFont val="宋体"/>
        <family val="3"/>
        <charset val="134"/>
      </rPr>
      <t>一级</t>
    </r>
  </si>
  <si>
    <r>
      <rPr>
        <sz val="11"/>
        <color indexed="8"/>
        <rFont val="宋体"/>
        <family val="3"/>
        <charset val="134"/>
      </rPr>
      <t>西河医院</t>
    </r>
  </si>
  <si>
    <t>这是一家皮肤病专科医院，主要接纳皮肤病患者，其他科室资源相对较少，来这看病的病人也不是很多。</t>
  </si>
  <si>
    <t>专科</t>
  </si>
  <si>
    <r>
      <rPr>
        <sz val="11"/>
        <color indexed="8"/>
        <rFont val="宋体"/>
        <family val="3"/>
        <charset val="134"/>
      </rPr>
      <t>光华医院</t>
    </r>
  </si>
  <si>
    <t>医院规模不大，病人不多，院内没有重要的KOL，目前没有公司深入接触过这家医院，每月进入这家医院的抗生素种类和数量一直在变化。</t>
  </si>
  <si>
    <r>
      <rPr>
        <sz val="11"/>
        <color indexed="8"/>
        <rFont val="宋体"/>
        <family val="3"/>
        <charset val="134"/>
      </rPr>
      <t>大学医院</t>
    </r>
  </si>
  <si>
    <t>医院内有两位著名的抗生素领域专家教授，两年前建立了自己的实验室，学术影响力较大，一直处于抗生素研究的前沿。</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</si>
  <si>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</si>
  <si>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</si>
  <si>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</si>
  <si>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</si>
  <si>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</si>
  <si>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</si>
  <si>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</si>
  <si>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</si>
  <si>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</si>
  <si>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</si>
  <si>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</si>
  <si>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</si>
  <si>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</si>
  <si>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</si>
  <si>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</si>
  <si>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</si>
  <si>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</si>
  <si>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美素</t>
  </si>
  <si>
    <t>原研专利过期</t>
  </si>
  <si>
    <t>甲类</t>
  </si>
  <si>
    <t>达美</t>
  </si>
  <si>
    <t>¥</t>
  </si>
  <si>
    <t>抗细菌感染</t>
  </si>
  <si>
    <t>该产品上市时间较久，药效稳定，医生们对其的药物特性与使用方案较为熟悉，是市场中使用最为广泛的抗菌药物。</t>
  </si>
  <si>
    <t>成熟期</t>
  </si>
  <si>
    <t>西泰来</t>
  </si>
  <si>
    <t>原研专利未过期</t>
  </si>
  <si>
    <t>捷利西</t>
  </si>
  <si>
    <t>新一代抗生素药物，具备见效快，安全性高的特点，但是其价格在市场中较贵。</t>
  </si>
  <si>
    <t>普纳林</t>
  </si>
  <si>
    <t>首仿药</t>
  </si>
  <si>
    <t>易克</t>
  </si>
  <si>
    <t>是国内首个仿制药，率先通过了一致性评价，相对原研产品而言，其价格优势明显。</t>
  </si>
  <si>
    <t>导入期</t>
  </si>
  <si>
    <t>gender</t>
  </si>
  <si>
    <t>age</t>
  </si>
  <si>
    <t>education</t>
  </si>
  <si>
    <t>professional</t>
  </si>
  <si>
    <t>advantage</t>
  </si>
  <si>
    <t>evaluation</t>
  </si>
  <si>
    <t>experience</t>
  </si>
  <si>
    <t>totalTime</t>
  </si>
  <si>
    <t>entryTime</t>
  </si>
  <si>
    <t>小宋</t>
  </si>
  <si>
    <t>本科</t>
  </si>
  <si>
    <t>医学院校临床专业毕业</t>
  </si>
  <si>
    <r>
      <rPr>
        <sz val="10"/>
        <color indexed="8"/>
        <rFont val="宋体"/>
        <family val="3"/>
        <charset val="134"/>
      </rPr>
      <t>在工作中积累了丰富的销售经验和产品知识。善于发现客户需求，善于探查客户心理，对疾病知识有一定的基础。加入公司</t>
    </r>
    <r>
      <rPr>
        <sz val="10"/>
        <color indexed="8"/>
        <rFont val="Arial"/>
        <family val="2"/>
      </rPr>
      <t>3</t>
    </r>
    <r>
      <rPr>
        <sz val="10"/>
        <color indexed="8"/>
        <rFont val="宋体"/>
        <family val="3"/>
        <charset val="134"/>
      </rPr>
      <t>年没有得到升职，最近由于同事得到提升而垂头丧气，对个人未来发展感到迷茫。</t>
    </r>
  </si>
  <si>
    <t>小兰</t>
  </si>
  <si>
    <t>硕士</t>
  </si>
  <si>
    <t>化学专业</t>
  </si>
  <si>
    <r>
      <rPr>
        <sz val="10"/>
        <color indexed="8"/>
        <rFont val="宋体"/>
        <family val="3"/>
        <charset val="134"/>
      </rPr>
      <t>拜访技巧熟练，产品知识丰富，善于发现客户需求，能够敏锐地发现业务机会，学习能力强。加入公司</t>
    </r>
    <r>
      <rPr>
        <sz val="10"/>
        <color indexed="8"/>
        <rFont val="Arial"/>
        <family val="2"/>
      </rPr>
      <t>2</t>
    </r>
    <r>
      <rPr>
        <sz val="10"/>
        <color indexed="8"/>
        <rFont val="宋体"/>
        <family val="3"/>
        <charset val="134"/>
      </rPr>
      <t>年，工作积极认真，希望在公司长期发展。</t>
    </r>
  </si>
  <si>
    <t>小木</t>
  </si>
  <si>
    <t>药学专业</t>
  </si>
  <si>
    <r>
      <rPr>
        <sz val="10"/>
        <color indexed="8"/>
        <rFont val="宋体"/>
        <family val="3"/>
        <charset val="134"/>
      </rPr>
      <t>拜访技巧比较简单，过于关注产品宣传和会议活动，人际敏感度低，药学专业出身使其了解产品极快。加入公司不到</t>
    </r>
    <r>
      <rPr>
        <sz val="10"/>
        <color indexed="8"/>
        <rFont val="Arial"/>
        <family val="2"/>
      </rPr>
      <t>1</t>
    </r>
    <r>
      <rPr>
        <sz val="10"/>
        <color indexed="8"/>
        <rFont val="宋体"/>
        <family val="3"/>
        <charset val="134"/>
      </rPr>
      <t>年，工作积极主动，做事认真可靠。</t>
    </r>
  </si>
  <si>
    <t>小白</t>
  </si>
  <si>
    <t>英语专业</t>
  </si>
  <si>
    <r>
      <rPr>
        <sz val="10"/>
        <color indexed="8"/>
        <rFont val="宋体"/>
        <family val="3"/>
        <charset val="134"/>
      </rPr>
      <t>没有经过系统的销售培训，缺乏专业推广的能力，亲和力强，一定程度上弥补了拜访技巧和经验的不足，英语出色，学习能力强。加入公司不到</t>
    </r>
    <r>
      <rPr>
        <sz val="10"/>
        <color indexed="8"/>
        <rFont val="Arial"/>
        <family val="2"/>
      </rPr>
      <t>1</t>
    </r>
    <r>
      <rPr>
        <sz val="10"/>
        <color indexed="8"/>
        <rFont val="宋体"/>
        <family val="3"/>
        <charset val="134"/>
      </rPr>
      <t>年，认为公司是实现个人发展的平台，愿意接受挑战。</t>
    </r>
  </si>
  <si>
    <t>小青</t>
  </si>
  <si>
    <t>生物专业</t>
  </si>
  <si>
    <t>经验丰富，善于发现客户需求，能利用各种沟通技巧完成销售目的，对产品知识不够重视，工作态度时好时坏，不愿意承担压力。</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</si>
  <si>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</si>
  <si>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</si>
  <si>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</si>
  <si>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</si>
  <si>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</si>
  <si>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</si>
  <si>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</si>
  <si>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</si>
  <si>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</si>
  <si>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</si>
  <si>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</si>
  <si>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</si>
  <si>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</si>
  <si>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</si>
  <si>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</si>
  <si>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</si>
  <si>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</si>
  <si>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</si>
  <si>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</si>
  <si>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</si>
  <si>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</si>
  <si>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</si>
  <si>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</si>
  <si>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</si>
  <si>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</si>
  <si>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</si>
  <si>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</si>
  <si>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</si>
  <si>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</si>
  <si>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</si>
  <si>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</si>
  <si>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</si>
  <si>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人民医院</t>
  </si>
  <si>
    <t>军区医院</t>
  </si>
  <si>
    <t>中日医院</t>
  </si>
  <si>
    <t>铁路医院</t>
  </si>
  <si>
    <t>海港医院</t>
  </si>
  <si>
    <t>第六医院</t>
  </si>
  <si>
    <t>小营医院</t>
  </si>
  <si>
    <t>西河医院</t>
  </si>
  <si>
    <t>光华医院</t>
  </si>
  <si>
    <t>大学医院</t>
  </si>
  <si>
    <t>region</t>
  </si>
  <si>
    <t>drugEntrance</t>
  </si>
  <si>
    <t>sales</t>
  </si>
  <si>
    <t>salesContri</t>
  </si>
  <si>
    <t>ytd</t>
  </si>
  <si>
    <t>quota</t>
  </si>
  <si>
    <t>quotaGrowthMOM</t>
  </si>
  <si>
    <t>quotaContri</t>
  </si>
  <si>
    <t>share</t>
  </si>
  <si>
    <t>quotaAchievement</t>
  </si>
  <si>
    <t>salesGrowthYOY</t>
  </si>
  <si>
    <t>salesGrowthMOM</t>
  </si>
  <si>
    <r>
      <rPr>
        <sz val="11"/>
        <color indexed="22"/>
        <rFont val="Helvetica Neue"/>
        <family val="2"/>
      </rPr>
      <t>人民医院</t>
    </r>
  </si>
  <si>
    <r>
      <rPr>
        <sz val="11"/>
        <color indexed="22"/>
        <rFont val="Helvetica Neue"/>
        <family val="2"/>
      </rPr>
      <t>美素</t>
    </r>
  </si>
  <si>
    <r>
      <rPr>
        <sz val="11"/>
        <color indexed="22"/>
        <rFont val="Helvetica Neue"/>
        <family val="2"/>
      </rPr>
      <t>军区医院</t>
    </r>
  </si>
  <si>
    <r>
      <rPr>
        <sz val="11"/>
        <color indexed="22"/>
        <rFont val="Helvetica Neue"/>
        <family val="2"/>
      </rPr>
      <t>中日医院</t>
    </r>
  </si>
  <si>
    <r>
      <rPr>
        <sz val="11"/>
        <color indexed="22"/>
        <rFont val="Helvetica Neue"/>
        <family val="2"/>
      </rPr>
      <t>铁路医院</t>
    </r>
  </si>
  <si>
    <r>
      <rPr>
        <sz val="11"/>
        <color indexed="22"/>
        <rFont val="Helvetica Neue"/>
        <family val="2"/>
      </rPr>
      <t>海港医院</t>
    </r>
  </si>
  <si>
    <r>
      <rPr>
        <sz val="11"/>
        <color indexed="22"/>
        <rFont val="Helvetica Neue"/>
        <family val="2"/>
      </rPr>
      <t>第六医院</t>
    </r>
  </si>
  <si>
    <r>
      <rPr>
        <sz val="11"/>
        <color indexed="22"/>
        <rFont val="Helvetica Neue"/>
        <family val="2"/>
      </rPr>
      <t>小营医院</t>
    </r>
  </si>
  <si>
    <r>
      <rPr>
        <sz val="11"/>
        <color indexed="22"/>
        <rFont val="Helvetica Neue"/>
        <family val="2"/>
      </rPr>
      <t>西河医院</t>
    </r>
  </si>
  <si>
    <r>
      <rPr>
        <sz val="11"/>
        <color indexed="22"/>
        <rFont val="Helvetica Neue"/>
        <family val="2"/>
      </rPr>
      <t>光华医院</t>
    </r>
  </si>
  <si>
    <r>
      <rPr>
        <sz val="11"/>
        <color indexed="22"/>
        <rFont val="Helvetica Neue"/>
        <family val="2"/>
      </rPr>
      <t>大学医院</t>
    </r>
  </si>
  <si>
    <r>
      <rPr>
        <sz val="11"/>
        <color indexed="24"/>
        <rFont val="Helvetica Neue"/>
        <family val="2"/>
      </rPr>
      <t>美素</t>
    </r>
  </si>
  <si>
    <r>
      <rPr>
        <sz val="11"/>
        <color indexed="24"/>
        <rFont val="Helvetica Neue"/>
        <family val="2"/>
      </rPr>
      <t>小宋</t>
    </r>
  </si>
  <si>
    <r>
      <rPr>
        <sz val="11"/>
        <color indexed="24"/>
        <rFont val="Helvetica Neue"/>
        <family val="2"/>
      </rPr>
      <t>小兰</t>
    </r>
  </si>
  <si>
    <r>
      <rPr>
        <sz val="11"/>
        <color indexed="24"/>
        <rFont val="Helvetica Neue"/>
        <family val="2"/>
      </rPr>
      <t>小木</t>
    </r>
  </si>
  <si>
    <r>
      <rPr>
        <sz val="11"/>
        <color indexed="24"/>
        <rFont val="Helvetica Neue"/>
        <family val="2"/>
      </rPr>
      <t>小白</t>
    </r>
  </si>
  <si>
    <r>
      <rPr>
        <sz val="11"/>
        <color indexed="24"/>
        <rFont val="Helvetica Neue"/>
        <family val="2"/>
      </rPr>
      <t>小青</t>
    </r>
  </si>
  <si>
    <r>
      <rPr>
        <sz val="11"/>
        <color indexed="8"/>
        <rFont val="Helvetica Neue"/>
        <family val="2"/>
      </rPr>
      <t>美素</t>
    </r>
  </si>
  <si>
    <r>
      <rPr>
        <sz val="11"/>
        <color indexed="8"/>
        <rFont val="Helvetica Neue"/>
        <family val="2"/>
      </rPr>
      <t>普纳林</t>
    </r>
  </si>
  <si>
    <r>
      <rPr>
        <sz val="11"/>
        <color indexed="8"/>
        <rFont val="Helvetica Neue"/>
        <family val="2"/>
      </rPr>
      <t>西泰来</t>
    </r>
  </si>
  <si>
    <t>totalPhase</t>
  </si>
  <si>
    <t>case</t>
  </si>
  <si>
    <t>periodBase</t>
  </si>
  <si>
    <t>periodStep</t>
  </si>
  <si>
    <t>铁马区域管理沙盘模拟</t>
  </si>
  <si>
    <t>辅助地区经理进行区域管理实战模拟测试与练习工具</t>
  </si>
  <si>
    <t>tm</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</si>
  <si>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</si>
  <si>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</si>
  <si>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</si>
  <si>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</si>
  <si>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</si>
  <si>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</si>
  <si>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</si>
  <si>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</si>
  <si>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</si>
  <si>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</si>
  <si>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</si>
  <si>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</si>
  <si>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</si>
  <si>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</si>
  <si>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</si>
  <si>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</si>
  <si>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</si>
  <si>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</si>
  <si>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</si>
  <si>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</si>
  <si>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</si>
  <si>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</si>
  <si>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</si>
  <si>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</si>
  <si>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</si>
  <si>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</si>
  <si>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</si>
  <si>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</si>
  <si>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</si>
  <si>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</si>
  <si>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</si>
  <si>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</si>
  <si>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</si>
  <si>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</si>
  <si>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</si>
  <si>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</si>
  <si>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</si>
  <si>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</si>
  <si>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</si>
  <si>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</si>
  <si>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</si>
  <si>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</si>
  <si>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</si>
  <si>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</si>
  <si>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</si>
  <si>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</si>
  <si>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</si>
  <si>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</si>
  <si>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</si>
  <si>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</si>
  <si>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</si>
  <si>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avatar_person_cxl.jpg</t>
    <phoneticPr fontId="15" type="noConversion"/>
  </si>
  <si>
    <t>avatar_person_lyx.jpg</t>
    <phoneticPr fontId="15" type="noConversion"/>
  </si>
  <si>
    <t>hospital_04.jpg</t>
    <phoneticPr fontId="15" type="noConversion"/>
  </si>
  <si>
    <t>hospital_12.jpg</t>
    <phoneticPr fontId="15" type="noConversion"/>
  </si>
  <si>
    <t>hospital_13.jpg</t>
    <phoneticPr fontId="15" type="noConversion"/>
  </si>
  <si>
    <t>hospital_14.jpg</t>
    <phoneticPr fontId="15" type="noConversion"/>
  </si>
  <si>
    <t>hospital_19.jpg</t>
    <phoneticPr fontId="15" type="noConversion"/>
  </si>
  <si>
    <t>hospital_22.jpg</t>
    <phoneticPr fontId="15" type="noConversion"/>
  </si>
  <si>
    <t>hospital_29.jpg</t>
    <phoneticPr fontId="15" type="noConversion"/>
  </si>
  <si>
    <t>hospital_26.jpg</t>
    <phoneticPr fontId="15" type="noConversion"/>
  </si>
  <si>
    <t>hospital_23.jpg</t>
    <phoneticPr fontId="15" type="noConversion"/>
  </si>
  <si>
    <t>hospital_21.jpg</t>
    <phoneticPr fontId="15" type="noConversion"/>
  </si>
  <si>
    <t>product_04.jpg</t>
    <phoneticPr fontId="15" type="noConversion"/>
  </si>
  <si>
    <t>product_03.jpg</t>
  </si>
  <si>
    <t>product_02.jpg</t>
    <phoneticPr fontId="15" type="noConversion"/>
  </si>
  <si>
    <t>avatar_person_xm.jpg</t>
    <phoneticPr fontId="15" type="noConversion"/>
  </si>
  <si>
    <t>avatar_person_hy.jpg</t>
    <phoneticPr fontId="15" type="noConversion"/>
  </si>
  <si>
    <t>avatar_person_sn.jpg</t>
  </si>
  <si>
    <t>Sum of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</si>
</sst>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0&quot; &quot;"/>
    <numFmt numFmtId="177" formatCode="_-* #,##0.00\ _€_-;\-* #,##0.00\ _€_-;_-* &quot;-&quot;??\ _€_-;_-@_-"/>
  </numFmts>
  <fonts count="25">
    <font>
      <sz val="10"/>
      <color indexed="8"/>
      <name val="Helvetica Neue"/>
    </font>
    <font>
      <sz val="11"/>
      <color theme="1"/>
      <name val="Helvetica Neue"/>
      <family val="2"/>
      <charset val="134"/>
      <scheme val="minor"/>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1"/>
      <color indexed="8"/>
      <name val="Arial"/>
      <family val="2"/>
    </font>
    <font>
      <sz val="11"/>
      <color indexed="8"/>
      <name val="宋体"/>
      <family val="3"/>
      <charset val="134"/>
    </font>
    <font>
      <sz val="10"/>
      <color indexed="8"/>
      <name val="宋体"/>
      <family val="3"/>
      <charset val="134"/>
    </font>
    <font>
      <sz val="11"/>
      <color indexed="8"/>
      <name val="Arial Unicode MS"/>
      <family val="2"/>
      <charset val="134"/>
    </font>
    <font>
      <sz val="10"/>
      <color indexed="8"/>
      <name val="Arial"/>
      <family val="2"/>
    </font>
    <font>
      <sz val="10"/>
      <color indexed="20"/>
      <name val="宋体"/>
      <family val="3"/>
      <charset val="134"/>
    </font>
    <font>
      <sz val="11"/>
      <color indexed="22"/>
      <name val="Helvetica Neue"/>
      <family val="2"/>
    </font>
    <font>
      <sz val="11"/>
      <color indexed="24"/>
      <name val="Helvetica Neue"/>
      <family val="2"/>
    </font>
    <font>
      <sz val="11"/>
      <color indexed="8"/>
      <name val="Helvetica Neue"/>
      <family val="2"/>
    </font>
    <font>
      <sz val="9"/>
      <name val="Helvetica Neue"/>
      <family val="2"/>
    </font>
    <font>
      <sz val="10"/>
      <color indexed="8"/>
      <name val="Helvetica Neue"/>
      <family val="2"/>
    </font>
    <font>
      <sz val="11"/>
      <color theme="1"/>
      <name val="Helvetica Neue"/>
      <family val="2"/>
      <scheme val="minor"/>
    </font>
    <font>
      <sz val="10"/>
      <name val="Arial"/>
      <family val="2"/>
    </font>
    <font>
      <sz val="12"/>
      <name val="宋体"/>
      <family val="3"/>
      <charset val="134"/>
    </font>
    <font>
      <sz val="11"/>
      <color theme="1"/>
      <name val="Arial"/>
      <family val="2"/>
      <charset val="134"/>
    </font>
    <font>
      <sz val="11"/>
      <color rgb="FF000000"/>
      <name val="Helvetica Neue"/>
      <family val="2"/>
      <scheme val="minor"/>
    </font>
    <font>
      <sz val="10"/>
      <name val="Helvetica Neue"/>
      <family val="2"/>
    </font>
    <font>
      <sz val="9"/>
      <name val="宋体"/>
      <family val="3"/>
      <charset val="134"/>
    </font>
    <font>
      <sz val="10"/>
      <color theme="1"/>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1"/>
        <bgColor auto="1"/>
      </patternFill>
    </fill>
    <fill>
      <patternFill patternType="solid">
        <fgColor indexed="23"/>
        <bgColor auto="1"/>
      </patternFill>
    </fill>
    <fill>
      <patternFill patternType="solid">
        <fgColor indexed="25"/>
        <bgColor auto="1"/>
      </patternFill>
    </fill>
  </fills>
  <borders count="7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thin">
        <color indexed="8"/>
      </left>
      <right style="thin">
        <color indexed="8"/>
      </right>
      <top style="thin">
        <color indexed="8"/>
      </top>
      <bottom style="thin">
        <color indexed="8"/>
      </bottom>
      <diagonal/>
    </border>
    <border>
      <left style="thin">
        <color indexed="8"/>
      </left>
      <right/>
      <top style="thin">
        <color indexed="18"/>
      </top>
      <bottom/>
      <diagonal/>
    </border>
    <border>
      <left/>
      <right style="thin">
        <color indexed="8"/>
      </right>
      <top style="thin">
        <color indexed="18"/>
      </top>
      <bottom/>
      <diagonal/>
    </border>
    <border>
      <left style="thin">
        <color indexed="8"/>
      </left>
      <right style="thin">
        <color indexed="8"/>
      </right>
      <top style="thin">
        <color indexed="18"/>
      </top>
      <bottom style="thin">
        <color indexed="18"/>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18"/>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8"/>
      </top>
      <bottom style="thin">
        <color indexed="18"/>
      </bottom>
      <diagonal/>
    </border>
    <border>
      <left style="thin">
        <color indexed="17"/>
      </left>
      <right style="thin">
        <color indexed="17"/>
      </right>
      <top style="thin">
        <color indexed="18"/>
      </top>
      <bottom style="thin">
        <color indexed="17"/>
      </bottom>
      <diagonal/>
    </border>
    <border>
      <left style="thin">
        <color indexed="13"/>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17"/>
      </right>
      <top style="thin">
        <color indexed="18"/>
      </top>
      <bottom style="thin">
        <color indexed="18"/>
      </bottom>
      <diagonal/>
    </border>
    <border>
      <left style="thin">
        <color indexed="17"/>
      </left>
      <right/>
      <top/>
      <bottom/>
      <diagonal/>
    </border>
    <border>
      <left/>
      <right style="thin">
        <color indexed="17"/>
      </right>
      <top/>
      <bottom/>
      <diagonal/>
    </border>
    <border>
      <left style="thin">
        <color indexed="17"/>
      </left>
      <right/>
      <top style="thin">
        <color indexed="8"/>
      </top>
      <bottom/>
      <diagonal/>
    </border>
    <border>
      <left/>
      <right style="thin">
        <color indexed="17"/>
      </right>
      <top style="thin">
        <color indexed="18"/>
      </top>
      <bottom style="thin">
        <color indexed="18"/>
      </bottom>
      <diagonal/>
    </border>
    <border>
      <left style="thin">
        <color indexed="17"/>
      </left>
      <right style="thin">
        <color indexed="17"/>
      </right>
      <top style="thin">
        <color indexed="8"/>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right style="thin">
        <color indexed="17"/>
      </right>
      <top style="thin">
        <color indexed="18"/>
      </top>
      <bottom style="thin">
        <color indexed="17"/>
      </bottom>
      <diagonal/>
    </border>
    <border>
      <left style="thin">
        <color indexed="17"/>
      </left>
      <right style="thin">
        <color indexed="17"/>
      </right>
      <top/>
      <bottom/>
      <diagonal/>
    </border>
    <border>
      <left style="thin">
        <color indexed="13"/>
      </left>
      <right/>
      <top style="medium">
        <color indexed="8"/>
      </top>
      <bottom/>
      <diagonal/>
    </border>
    <border>
      <left/>
      <right/>
      <top style="thin">
        <color indexed="17"/>
      </top>
      <bottom/>
      <diagonal/>
    </border>
    <border>
      <left/>
      <right/>
      <top style="thin">
        <color indexed="8"/>
      </top>
      <bottom/>
      <diagonal/>
    </border>
    <border>
      <left/>
      <right style="thin">
        <color indexed="17"/>
      </right>
      <top style="thin">
        <color indexed="17"/>
      </top>
      <bottom/>
      <diagonal/>
    </border>
    <border>
      <left/>
      <right style="thin">
        <color indexed="13"/>
      </right>
      <top style="thin">
        <color indexed="17"/>
      </top>
      <bottom/>
      <diagonal/>
    </border>
    <border>
      <left style="thin">
        <color indexed="8"/>
      </left>
      <right/>
      <top style="thin">
        <color indexed="17"/>
      </top>
      <bottom/>
      <diagonal/>
    </border>
    <border>
      <left/>
      <right style="thin">
        <color indexed="8"/>
      </right>
      <top style="thin">
        <color indexed="17"/>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style="thin">
        <color indexed="8"/>
      </left>
      <right style="thin">
        <color indexed="8"/>
      </right>
      <top style="thin">
        <color indexed="18"/>
      </top>
      <bottom/>
      <diagonal/>
    </border>
    <border>
      <left style="thin">
        <color indexed="8"/>
      </left>
      <right style="thin">
        <color indexed="8"/>
      </right>
      <top/>
      <bottom style="thin">
        <color indexed="13"/>
      </bottom>
      <diagonal/>
    </border>
    <border>
      <left style="thin">
        <color indexed="17"/>
      </left>
      <right style="thin">
        <color indexed="17"/>
      </right>
      <top style="thin">
        <color indexed="17"/>
      </top>
      <bottom/>
      <diagonal/>
    </border>
    <border>
      <left style="thin">
        <color indexed="8"/>
      </left>
      <right style="thin">
        <color indexed="17"/>
      </right>
      <top/>
      <bottom/>
      <diagonal/>
    </border>
    <border>
      <left style="thin">
        <color indexed="8"/>
      </left>
      <right style="thin">
        <color indexed="8"/>
      </right>
      <top style="thin">
        <color indexed="18"/>
      </top>
      <bottom style="thin">
        <color indexed="17"/>
      </bottom>
      <diagonal/>
    </border>
    <border>
      <left style="thin">
        <color indexed="8"/>
      </left>
      <right style="thin">
        <color indexed="17"/>
      </right>
      <top style="thin">
        <color indexed="17"/>
      </top>
      <bottom style="thin">
        <color indexed="17"/>
      </bottom>
      <diagonal/>
    </border>
    <border>
      <left style="thin">
        <color indexed="8"/>
      </left>
      <right style="thin">
        <color indexed="8"/>
      </right>
      <top style="thin">
        <color indexed="17"/>
      </top>
      <bottom style="thin">
        <color indexed="17"/>
      </bottom>
      <diagonal/>
    </border>
    <border>
      <left style="thin">
        <color indexed="8"/>
      </left>
      <right style="thin">
        <color indexed="8"/>
      </right>
      <top style="thin">
        <color indexed="17"/>
      </top>
      <bottom/>
      <diagonal/>
    </border>
    <border>
      <left style="thin">
        <color indexed="8"/>
      </left>
      <right/>
      <top style="thin">
        <color indexed="8"/>
      </top>
      <bottom/>
      <diagonal/>
    </border>
    <border>
      <left style="thin">
        <color indexed="8"/>
      </left>
      <right/>
      <top/>
      <bottom style="thin">
        <color indexed="13"/>
      </bottom>
      <diagonal/>
    </border>
    <border>
      <left/>
      <right style="thin">
        <color indexed="8"/>
      </right>
      <top/>
      <bottom style="thin">
        <color indexed="13"/>
      </bottom>
      <diagonal/>
    </border>
    <border>
      <left style="thin">
        <color indexed="13"/>
      </left>
      <right style="thin">
        <color indexed="13"/>
      </right>
      <top style="thin">
        <color indexed="18"/>
      </top>
      <bottom style="thin">
        <color indexed="18"/>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theme="9" tint="0.79998168889431442"/>
      </top>
      <bottom/>
      <diagonal/>
    </border>
  </borders>
  <cellStyleXfs count="547">
    <xf numFmtId="0" fontId="0" fillId="0" borderId="0" applyNumberFormat="0" applyFill="0" applyBorder="0" applyProtection="0">
      <alignment vertical="top" wrapText="1"/>
    </xf>
    <xf numFmtId="0" fontId="17" fillId="0" borderId="5"/>
    <xf numFmtId="0" fontId="1" fillId="0" borderId="5">
      <alignment vertical="center"/>
    </xf>
    <xf numFmtId="9" fontId="1" fillId="0" borderId="5" applyFont="0" applyFill="0" applyBorder="0" applyAlignment="0" applyProtection="0">
      <alignment vertical="center"/>
    </xf>
    <xf numFmtId="0" fontId="7" fillId="0" borderId="5" applyNumberFormat="0" applyFill="0" applyBorder="0" applyProtection="0">
      <alignment vertical="center"/>
    </xf>
    <xf numFmtId="0" fontId="7" fillId="0" borderId="5" applyNumberFormat="0" applyFill="0" applyBorder="0" applyProtection="0">
      <alignment vertical="center"/>
    </xf>
    <xf numFmtId="0" fontId="7" fillId="0" borderId="5" applyNumberFormat="0" applyFill="0" applyBorder="0" applyProtection="0">
      <alignment vertical="center"/>
    </xf>
    <xf numFmtId="0" fontId="18" fillId="0" borderId="5"/>
    <xf numFmtId="177" fontId="18" fillId="0" borderId="5" applyFont="0" applyFill="0" applyBorder="0" applyAlignment="0" applyProtection="0"/>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7" fillId="0" borderId="5" applyNumberFormat="0" applyFill="0" applyBorder="0" applyProtection="0">
      <alignment vertical="center"/>
    </xf>
    <xf numFmtId="9" fontId="7" fillId="0" borderId="5" applyFont="0" applyFill="0" applyBorder="0" applyAlignment="0" applyProtection="0">
      <alignment vertical="center"/>
    </xf>
    <xf numFmtId="0" fontId="7" fillId="0" borderId="5" applyNumberFormat="0" applyFill="0" applyBorder="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7" fillId="0" borderId="5"/>
    <xf numFmtId="0" fontId="1" fillId="0" borderId="5">
      <alignment vertical="center"/>
    </xf>
    <xf numFmtId="43" fontId="1" fillId="0" borderId="5" applyFont="0" applyFill="0" applyBorder="0" applyAlignment="0" applyProtection="0">
      <alignment vertical="center"/>
    </xf>
    <xf numFmtId="0" fontId="7" fillId="0" borderId="5" applyNumberFormat="0" applyFill="0" applyBorder="0" applyProtection="0">
      <alignment vertical="center"/>
    </xf>
    <xf numFmtId="0" fontId="17" fillId="0" borderId="5"/>
    <xf numFmtId="43" fontId="7" fillId="0" borderId="5" applyFont="0" applyFill="0" applyBorder="0" applyAlignment="0" applyProtection="0">
      <alignment vertical="center"/>
    </xf>
    <xf numFmtId="9" fontId="7" fillId="0" borderId="5" applyFont="0" applyFill="0" applyBorder="0" applyAlignment="0" applyProtection="0">
      <alignment vertical="center"/>
    </xf>
    <xf numFmtId="43" fontId="1" fillId="0" borderId="5" applyFont="0" applyFill="0" applyBorder="0" applyAlignment="0" applyProtection="0">
      <alignment vertical="center"/>
    </xf>
    <xf numFmtId="0" fontId="7" fillId="0" borderId="5" applyNumberFormat="0" applyFill="0" applyBorder="0" applyProtection="0">
      <alignment vertical="center"/>
    </xf>
    <xf numFmtId="0" fontId="7" fillId="0" borderId="5" applyNumberFormat="0" applyFill="0" applyBorder="0" applyProtection="0">
      <alignment vertical="center"/>
    </xf>
    <xf numFmtId="0" fontId="18" fillId="0" borderId="5"/>
    <xf numFmtId="177" fontId="18" fillId="0" borderId="5" applyFont="0" applyFill="0" applyBorder="0" applyAlignment="0" applyProtection="0"/>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7" fillId="0" borderId="5" applyFont="0" applyFill="0" applyBorder="0" applyAlignment="0" applyProtection="0">
      <alignment vertical="center"/>
    </xf>
    <xf numFmtId="0" fontId="19" fillId="0" borderId="5">
      <alignment vertical="top"/>
    </xf>
    <xf numFmtId="0" fontId="17" fillId="0" borderId="5"/>
    <xf numFmtId="43" fontId="17" fillId="0" borderId="5" applyFont="0" applyFill="0" applyBorder="0" applyAlignment="0" applyProtection="0">
      <alignment vertical="center"/>
    </xf>
    <xf numFmtId="43" fontId="1" fillId="0" borderId="5" applyFont="0" applyFill="0" applyBorder="0" applyAlignment="0" applyProtection="0">
      <alignment vertical="center"/>
    </xf>
    <xf numFmtId="9" fontId="17" fillId="0" borderId="5" applyFont="0" applyFill="0" applyBorder="0" applyAlignment="0" applyProtection="0">
      <alignment vertical="center"/>
    </xf>
    <xf numFmtId="0" fontId="1" fillId="0" borderId="5">
      <alignment vertical="center"/>
    </xf>
    <xf numFmtId="0" fontId="20" fillId="0" borderId="5">
      <alignment vertical="center"/>
    </xf>
    <xf numFmtId="0" fontId="20" fillId="0" borderId="5">
      <alignment vertical="center"/>
    </xf>
    <xf numFmtId="0" fontId="19" fillId="0" borderId="5">
      <alignment vertical="center"/>
    </xf>
    <xf numFmtId="0" fontId="1" fillId="0" borderId="5">
      <alignment vertical="center"/>
    </xf>
    <xf numFmtId="0" fontId="19" fillId="0" borderId="5">
      <alignment vertical="top"/>
    </xf>
    <xf numFmtId="0" fontId="17" fillId="0" borderId="5"/>
    <xf numFmtId="9" fontId="17" fillId="0" borderId="5" applyFont="0" applyFill="0" applyBorder="0" applyAlignment="0" applyProtection="0">
      <alignment vertical="center"/>
    </xf>
    <xf numFmtId="0" fontId="21" fillId="0" borderId="5"/>
    <xf numFmtId="0" fontId="1" fillId="0" borderId="5">
      <alignment vertical="center"/>
    </xf>
    <xf numFmtId="43" fontId="1" fillId="0" borderId="5" applyFont="0" applyFill="0" applyBorder="0" applyAlignment="0" applyProtection="0">
      <alignment vertical="center"/>
    </xf>
    <xf numFmtId="43" fontId="17" fillId="0" borderId="5" applyFont="0" applyFill="0" applyBorder="0" applyAlignment="0" applyProtection="0">
      <alignment vertical="center"/>
    </xf>
    <xf numFmtId="0" fontId="17" fillId="0" borderId="5"/>
    <xf numFmtId="9" fontId="17" fillId="0" borderId="5" applyFont="0" applyFill="0" applyBorder="0" applyAlignment="0" applyProtection="0">
      <alignment vertical="center"/>
    </xf>
    <xf numFmtId="0" fontId="20" fillId="0" borderId="5">
      <alignment vertical="center"/>
    </xf>
    <xf numFmtId="0" fontId="19" fillId="0" borderId="5">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43"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0" fontId="1" fillId="0" borderId="5">
      <alignment vertical="center"/>
    </xf>
    <xf numFmtId="0" fontId="1" fillId="0" borderId="5">
      <alignment vertical="center"/>
    </xf>
    <xf numFmtId="9" fontId="1" fillId="0" borderId="5" applyFont="0" applyFill="0" applyBorder="0" applyAlignment="0" applyProtection="0">
      <alignment vertical="center"/>
    </xf>
    <xf numFmtId="9" fontId="1" fillId="0" borderId="5" applyFont="0" applyFill="0" applyBorder="0" applyAlignment="0" applyProtection="0">
      <alignment vertical="center"/>
    </xf>
    <xf numFmtId="0" fontId="1" fillId="0" borderId="5">
      <alignment vertical="center"/>
    </xf>
    <xf numFmtId="0" fontId="1" fillId="0" borderId="5">
      <alignment vertical="center"/>
    </xf>
    <xf numFmtId="43" fontId="1" fillId="0" borderId="5" applyFont="0" applyFill="0" applyBorder="0" applyAlignment="0" applyProtection="0">
      <alignment vertical="center"/>
    </xf>
    <xf numFmtId="43" fontId="1" fillId="0" borderId="5" applyFont="0" applyFill="0" applyBorder="0" applyAlignment="0" applyProtection="0">
      <alignment vertical="center"/>
    </xf>
  </cellStyleXfs>
  <cellXfs count="192">
    <xf numFmtId="0" fontId="0" fillId="0" borderId="0" xfId="0" applyFont="1" applyAlignment="1">
      <alignmen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4" fillId="3" borderId="0" xfId="0" applyFont="1" applyFill="1" applyAlignment="1">
      <alignment horizontal="left" vertical="top" wrapText="1"/>
    </xf>
    <xf numFmtId="0" fontId="0" fillId="0" borderId="0" xfId="0" applyNumberFormat="1" applyFont="1" applyAlignment="1">
      <alignment vertical="top" wrapText="1"/>
    </xf>
    <xf numFmtId="0" fontId="0" fillId="4" borderId="1" xfId="0" applyFont="1" applyFill="1" applyBorder="1" applyAlignment="1">
      <alignment vertical="top" wrapText="1"/>
    </xf>
    <xf numFmtId="0" fontId="0" fillId="4" borderId="2" xfId="0" applyFont="1" applyFill="1" applyBorder="1" applyAlignment="1">
      <alignment vertical="top" wrapText="1"/>
    </xf>
    <xf numFmtId="0" fontId="0" fillId="4" borderId="3"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49" fontId="3" fillId="4" borderId="5"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49" fontId="2" fillId="6"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0" fillId="4" borderId="7" xfId="0" applyFont="1" applyFill="1" applyBorder="1" applyAlignment="1">
      <alignment vertical="top" wrapText="1"/>
    </xf>
    <xf numFmtId="0" fontId="0" fillId="4" borderId="8" xfId="0" applyFont="1" applyFill="1" applyBorder="1" applyAlignment="1">
      <alignment vertical="top" wrapText="1"/>
    </xf>
    <xf numFmtId="0" fontId="0" fillId="0" borderId="0" xfId="0" applyNumberFormat="1" applyFont="1" applyAlignment="1">
      <alignment vertical="top" wrapText="1"/>
    </xf>
    <xf numFmtId="49" fontId="5" fillId="7" borderId="10" xfId="0" applyNumberFormat="1" applyFont="1" applyFill="1" applyBorder="1" applyAlignment="1">
      <alignment horizontal="center" vertical="top" wrapText="1"/>
    </xf>
    <xf numFmtId="49" fontId="5" fillId="7" borderId="11" xfId="0" applyNumberFormat="1" applyFont="1" applyFill="1" applyBorder="1" applyAlignment="1">
      <alignment horizontal="center" vertical="top" wrapText="1"/>
    </xf>
    <xf numFmtId="49" fontId="5" fillId="8" borderId="11" xfId="0" applyNumberFormat="1" applyFont="1" applyFill="1" applyBorder="1" applyAlignment="1">
      <alignment horizontal="center" vertical="top" wrapText="1"/>
    </xf>
    <xf numFmtId="49" fontId="6" fillId="4" borderId="12" xfId="0" applyNumberFormat="1" applyFont="1" applyFill="1" applyBorder="1" applyAlignment="1">
      <alignment horizontal="center"/>
    </xf>
    <xf numFmtId="49" fontId="7" fillId="4" borderId="12" xfId="0" applyNumberFormat="1" applyFont="1" applyFill="1" applyBorder="1" applyAlignment="1">
      <alignment vertical="center" wrapText="1"/>
    </xf>
    <xf numFmtId="0" fontId="0" fillId="4" borderId="12" xfId="0" applyNumberFormat="1" applyFont="1" applyFill="1" applyBorder="1" applyAlignment="1">
      <alignment horizontal="center"/>
    </xf>
    <xf numFmtId="0" fontId="0" fillId="4" borderId="13" xfId="0" applyFont="1" applyFill="1" applyBorder="1" applyAlignment="1">
      <alignment vertical="top" wrapText="1"/>
    </xf>
    <xf numFmtId="0" fontId="0" fillId="4" borderId="14" xfId="0" applyFont="1" applyFill="1" applyBorder="1" applyAlignment="1">
      <alignment vertical="top" wrapText="1"/>
    </xf>
    <xf numFmtId="49" fontId="0" fillId="4" borderId="12" xfId="0" applyNumberFormat="1" applyFont="1" applyFill="1" applyBorder="1" applyAlignment="1">
      <alignment horizontal="center"/>
    </xf>
    <xf numFmtId="49" fontId="7" fillId="4" borderId="12" xfId="0" applyNumberFormat="1" applyFont="1" applyFill="1" applyBorder="1" applyAlignment="1">
      <alignment horizontal="center"/>
    </xf>
    <xf numFmtId="0" fontId="0" fillId="4" borderId="15" xfId="0" applyFont="1" applyFill="1" applyBorder="1" applyAlignment="1">
      <alignment vertical="top" wrapText="1"/>
    </xf>
    <xf numFmtId="49" fontId="0" fillId="4" borderId="16" xfId="0" applyNumberFormat="1" applyFont="1" applyFill="1" applyBorder="1" applyAlignment="1">
      <alignment horizontal="center"/>
    </xf>
    <xf numFmtId="1" fontId="0" fillId="4" borderId="17" xfId="0" applyNumberFormat="1" applyFont="1" applyFill="1" applyBorder="1" applyAlignment="1">
      <alignment vertical="top" wrapText="1"/>
    </xf>
    <xf numFmtId="0" fontId="0" fillId="4" borderId="18" xfId="0" applyFont="1" applyFill="1" applyBorder="1" applyAlignment="1">
      <alignment vertical="top" wrapText="1"/>
    </xf>
    <xf numFmtId="0" fontId="0" fillId="4" borderId="19" xfId="0" applyFont="1" applyFill="1" applyBorder="1" applyAlignment="1">
      <alignment vertical="top" wrapText="1"/>
    </xf>
    <xf numFmtId="49" fontId="7" fillId="4" borderId="20" xfId="0" applyNumberFormat="1" applyFont="1" applyFill="1" applyBorder="1" applyAlignment="1">
      <alignment vertical="center" wrapText="1"/>
    </xf>
    <xf numFmtId="49" fontId="6" fillId="4" borderId="20" xfId="0" applyNumberFormat="1" applyFont="1" applyFill="1" applyBorder="1" applyAlignment="1">
      <alignment horizontal="center"/>
    </xf>
    <xf numFmtId="49" fontId="0" fillId="4" borderId="20" xfId="0" applyNumberFormat="1" applyFont="1" applyFill="1" applyBorder="1" applyAlignment="1">
      <alignment horizontal="center"/>
    </xf>
    <xf numFmtId="0" fontId="0" fillId="4" borderId="20" xfId="0" applyNumberFormat="1" applyFont="1" applyFill="1" applyBorder="1" applyAlignment="1">
      <alignment horizontal="center"/>
    </xf>
    <xf numFmtId="1" fontId="0" fillId="4" borderId="21" xfId="0" applyNumberFormat="1" applyFont="1" applyFill="1" applyBorder="1" applyAlignment="1">
      <alignment vertical="top" wrapText="1"/>
    </xf>
    <xf numFmtId="0" fontId="0" fillId="4" borderId="22" xfId="0" applyFont="1" applyFill="1" applyBorder="1" applyAlignment="1">
      <alignment vertical="top"/>
    </xf>
    <xf numFmtId="0" fontId="0" fillId="4" borderId="23" xfId="0" applyFont="1" applyFill="1" applyBorder="1" applyAlignment="1">
      <alignment vertical="top" wrapText="1"/>
    </xf>
    <xf numFmtId="0" fontId="0" fillId="4" borderId="12" xfId="0" applyFont="1" applyFill="1" applyBorder="1" applyAlignment="1">
      <alignment vertical="top" wrapText="1"/>
    </xf>
    <xf numFmtId="0" fontId="0" fillId="4" borderId="24" xfId="0" applyFont="1" applyFill="1" applyBorder="1" applyAlignment="1">
      <alignment vertical="top" wrapText="1"/>
    </xf>
    <xf numFmtId="0" fontId="0" fillId="4" borderId="25" xfId="0" applyFont="1" applyFill="1" applyBorder="1" applyAlignment="1">
      <alignment vertical="top" wrapText="1"/>
    </xf>
    <xf numFmtId="0" fontId="0" fillId="4" borderId="26" xfId="0" applyFont="1" applyFill="1" applyBorder="1" applyAlignment="1">
      <alignment vertical="top" wrapText="1"/>
    </xf>
    <xf numFmtId="0" fontId="0" fillId="4" borderId="17" xfId="0" applyFont="1" applyFill="1" applyBorder="1" applyAlignment="1">
      <alignment vertical="top" wrapText="1"/>
    </xf>
    <xf numFmtId="0" fontId="0" fillId="4" borderId="27" xfId="0" applyFont="1" applyFill="1" applyBorder="1" applyAlignment="1">
      <alignment vertical="top" wrapText="1"/>
    </xf>
    <xf numFmtId="0" fontId="0" fillId="4" borderId="28" xfId="0" applyFont="1" applyFill="1" applyBorder="1" applyAlignment="1">
      <alignment vertical="top" wrapText="1"/>
    </xf>
    <xf numFmtId="0" fontId="0" fillId="4" borderId="29" xfId="0" applyFont="1" applyFill="1" applyBorder="1" applyAlignment="1">
      <alignment vertical="top" wrapText="1"/>
    </xf>
    <xf numFmtId="9" fontId="0" fillId="4" borderId="11" xfId="0" applyNumberFormat="1" applyFont="1" applyFill="1" applyBorder="1" applyAlignment="1">
      <alignment vertical="top" wrapText="1"/>
    </xf>
    <xf numFmtId="0" fontId="0" fillId="4" borderId="11" xfId="0" applyFont="1" applyFill="1" applyBorder="1" applyAlignment="1">
      <alignment vertical="top" wrapText="1"/>
    </xf>
    <xf numFmtId="0" fontId="8" fillId="4" borderId="30" xfId="0" applyFont="1" applyFill="1" applyBorder="1" applyAlignment="1">
      <alignment horizontal="left" vertical="top"/>
    </xf>
    <xf numFmtId="0" fontId="0" fillId="4" borderId="31" xfId="0" applyFont="1" applyFill="1" applyBorder="1" applyAlignment="1">
      <alignment vertical="top" wrapText="1"/>
    </xf>
    <xf numFmtId="0" fontId="0" fillId="4" borderId="32" xfId="0" applyFont="1" applyFill="1" applyBorder="1" applyAlignment="1">
      <alignment vertical="top" wrapText="1"/>
    </xf>
    <xf numFmtId="0" fontId="0" fillId="4" borderId="21" xfId="0" applyFont="1" applyFill="1" applyBorder="1" applyAlignment="1">
      <alignment vertical="top" wrapText="1"/>
    </xf>
    <xf numFmtId="0" fontId="0" fillId="4" borderId="33" xfId="0" applyFont="1" applyFill="1" applyBorder="1" applyAlignment="1">
      <alignment vertical="top" wrapText="1"/>
    </xf>
    <xf numFmtId="0" fontId="0" fillId="4" borderId="34" xfId="0" applyFont="1" applyFill="1" applyBorder="1" applyAlignment="1">
      <alignment vertical="top" wrapText="1"/>
    </xf>
    <xf numFmtId="9" fontId="0" fillId="4" borderId="21" xfId="0" applyNumberFormat="1" applyFont="1" applyFill="1" applyBorder="1" applyAlignment="1">
      <alignment vertical="top" wrapText="1"/>
    </xf>
    <xf numFmtId="0" fontId="0" fillId="4" borderId="35" xfId="0" applyFont="1" applyFill="1" applyBorder="1" applyAlignment="1">
      <alignment vertical="top" wrapText="1"/>
    </xf>
    <xf numFmtId="0" fontId="0" fillId="4" borderId="36" xfId="0" applyFont="1" applyFill="1" applyBorder="1" applyAlignment="1">
      <alignment vertical="top" wrapText="1"/>
    </xf>
    <xf numFmtId="0" fontId="0" fillId="4" borderId="37" xfId="0" applyFont="1" applyFill="1" applyBorder="1" applyAlignment="1">
      <alignment vertical="top" wrapText="1"/>
    </xf>
    <xf numFmtId="0" fontId="0" fillId="4" borderId="38" xfId="0" applyFont="1" applyFill="1" applyBorder="1" applyAlignment="1">
      <alignment vertical="top" wrapText="1"/>
    </xf>
    <xf numFmtId="0" fontId="0" fillId="4" borderId="39" xfId="0" applyFont="1" applyFill="1" applyBorder="1" applyAlignment="1">
      <alignment vertical="top" wrapText="1"/>
    </xf>
    <xf numFmtId="0" fontId="0" fillId="4" borderId="9" xfId="0" applyFont="1" applyFill="1" applyBorder="1" applyAlignment="1">
      <alignment vertical="top" wrapText="1"/>
    </xf>
    <xf numFmtId="0" fontId="0" fillId="0" borderId="0" xfId="0" applyNumberFormat="1" applyFont="1" applyAlignment="1">
      <alignment vertical="top" wrapText="1"/>
    </xf>
    <xf numFmtId="49" fontId="9" fillId="4" borderId="12" xfId="0" applyNumberFormat="1" applyFont="1" applyFill="1" applyBorder="1" applyAlignment="1">
      <alignment vertical="center"/>
    </xf>
    <xf numFmtId="49" fontId="9" fillId="4" borderId="16" xfId="0" applyNumberFormat="1" applyFont="1" applyFill="1" applyBorder="1" applyAlignment="1">
      <alignment vertical="center"/>
    </xf>
    <xf numFmtId="0" fontId="9" fillId="4" borderId="12" xfId="0" applyNumberFormat="1" applyFont="1" applyFill="1" applyBorder="1" applyAlignment="1">
      <alignment vertical="center"/>
    </xf>
    <xf numFmtId="49" fontId="9" fillId="4" borderId="16" xfId="0" applyNumberFormat="1" applyFont="1" applyFill="1" applyBorder="1" applyAlignment="1">
      <alignment vertical="center" wrapText="1"/>
    </xf>
    <xf numFmtId="0" fontId="0" fillId="4" borderId="40" xfId="0" applyFont="1" applyFill="1" applyBorder="1" applyAlignment="1">
      <alignment vertical="top" wrapText="1"/>
    </xf>
    <xf numFmtId="0" fontId="0" fillId="4" borderId="41" xfId="0" applyFont="1" applyFill="1" applyBorder="1" applyAlignment="1">
      <alignment vertical="top" wrapText="1"/>
    </xf>
    <xf numFmtId="49" fontId="9" fillId="4" borderId="12" xfId="0" applyNumberFormat="1" applyFont="1" applyFill="1" applyBorder="1" applyAlignment="1">
      <alignment vertical="center" wrapText="1"/>
    </xf>
    <xf numFmtId="49" fontId="9" fillId="4" borderId="20" xfId="0" applyNumberFormat="1" applyFont="1" applyFill="1" applyBorder="1" applyAlignment="1">
      <alignment vertical="center"/>
    </xf>
    <xf numFmtId="0" fontId="0" fillId="4" borderId="12" xfId="0" applyFont="1" applyFill="1" applyBorder="1" applyAlignment="1">
      <alignment vertical="center"/>
    </xf>
    <xf numFmtId="0" fontId="0" fillId="4" borderId="42" xfId="0" applyFont="1" applyFill="1" applyBorder="1" applyAlignment="1">
      <alignment vertical="top" wrapText="1"/>
    </xf>
    <xf numFmtId="0" fontId="0" fillId="4" borderId="16" xfId="0" applyFont="1" applyFill="1" applyBorder="1" applyAlignment="1">
      <alignment vertical="center"/>
    </xf>
    <xf numFmtId="0" fontId="0" fillId="4" borderId="12" xfId="0" applyFont="1" applyFill="1" applyBorder="1" applyAlignment="1">
      <alignment vertical="center" wrapText="1"/>
    </xf>
    <xf numFmtId="0" fontId="0" fillId="4" borderId="43" xfId="0" applyFont="1" applyFill="1" applyBorder="1" applyAlignment="1">
      <alignment vertical="top" wrapText="1"/>
    </xf>
    <xf numFmtId="0" fontId="0" fillId="4" borderId="44" xfId="0" applyFont="1" applyFill="1" applyBorder="1" applyAlignment="1">
      <alignment vertical="top" wrapText="1"/>
    </xf>
    <xf numFmtId="0" fontId="0" fillId="4" borderId="45" xfId="0" applyFont="1" applyFill="1" applyBorder="1" applyAlignment="1">
      <alignment vertical="top" wrapText="1"/>
    </xf>
    <xf numFmtId="0" fontId="0" fillId="4" borderId="46" xfId="0" applyFont="1" applyFill="1" applyBorder="1" applyAlignment="1">
      <alignment vertical="top" wrapText="1"/>
    </xf>
    <xf numFmtId="0" fontId="0" fillId="4" borderId="47" xfId="0" applyFont="1" applyFill="1" applyBorder="1" applyAlignment="1">
      <alignment vertical="top" wrapText="1"/>
    </xf>
    <xf numFmtId="0" fontId="0" fillId="0" borderId="0" xfId="0" applyNumberFormat="1" applyFont="1" applyAlignment="1">
      <alignment vertical="top" wrapText="1"/>
    </xf>
    <xf numFmtId="49" fontId="0" fillId="4" borderId="12" xfId="0" applyNumberFormat="1" applyFont="1" applyFill="1" applyBorder="1" applyAlignment="1">
      <alignment horizontal="center" vertical="center"/>
    </xf>
    <xf numFmtId="0" fontId="0" fillId="4" borderId="12" xfId="0" applyNumberFormat="1" applyFont="1" applyFill="1" applyBorder="1" applyAlignment="1">
      <alignment horizontal="center" vertical="center"/>
    </xf>
    <xf numFmtId="49" fontId="10" fillId="4" borderId="12" xfId="0" applyNumberFormat="1" applyFont="1" applyFill="1" applyBorder="1" applyAlignment="1">
      <alignment vertical="center" wrapText="1"/>
    </xf>
    <xf numFmtId="0" fontId="0" fillId="4" borderId="16" xfId="0" applyNumberFormat="1" applyFont="1" applyFill="1" applyBorder="1" applyAlignment="1">
      <alignment horizontal="center" vertical="center"/>
    </xf>
    <xf numFmtId="0" fontId="0" fillId="4" borderId="23" xfId="0" applyNumberFormat="1" applyFont="1" applyFill="1" applyBorder="1" applyAlignment="1">
      <alignment vertical="top" wrapText="1"/>
    </xf>
    <xf numFmtId="0" fontId="0" fillId="4" borderId="16" xfId="0" applyNumberFormat="1" applyFont="1" applyFill="1" applyBorder="1" applyAlignment="1">
      <alignment vertical="center"/>
    </xf>
    <xf numFmtId="0" fontId="0" fillId="4" borderId="17" xfId="0" applyNumberFormat="1" applyFont="1" applyFill="1" applyBorder="1" applyAlignment="1">
      <alignment vertical="top" wrapText="1"/>
    </xf>
    <xf numFmtId="0" fontId="0" fillId="4" borderId="48" xfId="0" applyNumberFormat="1" applyFont="1" applyFill="1" applyBorder="1" applyAlignment="1">
      <alignment vertical="center"/>
    </xf>
    <xf numFmtId="0" fontId="0" fillId="4" borderId="49" xfId="0" applyFont="1" applyFill="1" applyBorder="1" applyAlignment="1">
      <alignment vertical="top" wrapText="1"/>
    </xf>
    <xf numFmtId="0" fontId="0" fillId="4" borderId="50" xfId="0" applyNumberFormat="1" applyFont="1" applyFill="1" applyBorder="1" applyAlignment="1">
      <alignment horizontal="center" vertical="center"/>
    </xf>
    <xf numFmtId="49" fontId="8" fillId="4" borderId="12" xfId="0" applyNumberFormat="1" applyFont="1" applyFill="1" applyBorder="1" applyAlignment="1">
      <alignment vertical="center" wrapText="1"/>
    </xf>
    <xf numFmtId="0" fontId="0" fillId="4" borderId="51" xfId="0" applyNumberFormat="1" applyFont="1" applyFill="1" applyBorder="1" applyAlignment="1">
      <alignment horizontal="center" vertical="center"/>
    </xf>
    <xf numFmtId="0" fontId="0" fillId="4" borderId="21" xfId="0" applyNumberFormat="1" applyFont="1" applyFill="1" applyBorder="1" applyAlignment="1">
      <alignment vertical="top" wrapText="1"/>
    </xf>
    <xf numFmtId="0" fontId="0" fillId="4" borderId="50" xfId="0" applyFont="1" applyFill="1" applyBorder="1" applyAlignment="1">
      <alignment vertical="center"/>
    </xf>
    <xf numFmtId="0" fontId="0" fillId="4" borderId="51" xfId="0" applyFont="1" applyFill="1" applyBorder="1" applyAlignment="1">
      <alignment vertical="center"/>
    </xf>
    <xf numFmtId="0" fontId="0" fillId="4" borderId="52" xfId="0" applyFont="1" applyFill="1" applyBorder="1" applyAlignment="1">
      <alignment vertical="top" wrapText="1"/>
    </xf>
    <xf numFmtId="0" fontId="0" fillId="4" borderId="51" xfId="0" applyFont="1" applyFill="1" applyBorder="1" applyAlignment="1">
      <alignment vertical="center" wrapText="1"/>
    </xf>
    <xf numFmtId="0" fontId="0" fillId="4" borderId="53" xfId="0" applyFont="1" applyFill="1" applyBorder="1" applyAlignment="1">
      <alignment vertical="top" wrapText="1"/>
    </xf>
    <xf numFmtId="0" fontId="0" fillId="0" borderId="0" xfId="0" applyNumberFormat="1" applyFont="1" applyAlignment="1">
      <alignment vertical="top" wrapText="1"/>
    </xf>
    <xf numFmtId="0" fontId="0" fillId="4" borderId="54" xfId="0" applyNumberFormat="1" applyFont="1" applyFill="1" applyBorder="1" applyAlignment="1">
      <alignment vertical="top" wrapText="1"/>
    </xf>
    <xf numFmtId="0" fontId="0" fillId="4" borderId="55" xfId="0" applyFont="1" applyFill="1" applyBorder="1" applyAlignment="1">
      <alignment vertical="top" wrapText="1"/>
    </xf>
    <xf numFmtId="0" fontId="0" fillId="0" borderId="0" xfId="0" applyNumberFormat="1" applyFont="1" applyAlignment="1">
      <alignment vertical="top" wrapText="1"/>
    </xf>
    <xf numFmtId="49" fontId="11" fillId="8" borderId="11" xfId="0" applyNumberFormat="1" applyFont="1" applyFill="1" applyBorder="1" applyAlignment="1">
      <alignment horizontal="center" vertical="top" wrapText="1"/>
    </xf>
    <xf numFmtId="0" fontId="0" fillId="4" borderId="12" xfId="0" applyNumberFormat="1" applyFont="1" applyFill="1" applyBorder="1" applyAlignment="1">
      <alignment vertical="top" wrapText="1"/>
    </xf>
    <xf numFmtId="0" fontId="0" fillId="4" borderId="12" xfId="0" applyNumberFormat="1" applyFont="1" applyFill="1" applyBorder="1" applyAlignment="1"/>
    <xf numFmtId="0" fontId="0" fillId="4" borderId="56" xfId="0" applyFont="1" applyFill="1" applyBorder="1" applyAlignment="1">
      <alignment vertical="top" wrapText="1"/>
    </xf>
    <xf numFmtId="0" fontId="0" fillId="4" borderId="12" xfId="0" applyFont="1" applyFill="1" applyBorder="1" applyAlignment="1">
      <alignment horizontal="center" vertical="center"/>
    </xf>
    <xf numFmtId="0" fontId="0" fillId="4" borderId="12" xfId="0" applyNumberFormat="1" applyFont="1" applyFill="1" applyBorder="1" applyAlignment="1">
      <alignment horizontal="center" vertical="top" wrapText="1"/>
    </xf>
    <xf numFmtId="49" fontId="0" fillId="4" borderId="12" xfId="0" applyNumberFormat="1" applyFont="1" applyFill="1" applyBorder="1" applyAlignment="1"/>
    <xf numFmtId="176" fontId="0" fillId="4" borderId="12" xfId="0" applyNumberFormat="1" applyFont="1" applyFill="1" applyBorder="1" applyAlignment="1"/>
    <xf numFmtId="9" fontId="0" fillId="4" borderId="12" xfId="0" applyNumberFormat="1" applyFont="1" applyFill="1" applyBorder="1" applyAlignment="1">
      <alignment vertical="top" wrapText="1"/>
    </xf>
    <xf numFmtId="0" fontId="0" fillId="4" borderId="43" xfId="0" applyNumberFormat="1" applyFont="1" applyFill="1" applyBorder="1" applyAlignment="1">
      <alignment vertical="top" wrapText="1"/>
    </xf>
    <xf numFmtId="0" fontId="0" fillId="4" borderId="57" xfId="0" applyFont="1" applyFill="1" applyBorder="1" applyAlignment="1">
      <alignment vertical="top" wrapText="1"/>
    </xf>
    <xf numFmtId="0" fontId="0" fillId="4" borderId="57" xfId="0" applyNumberFormat="1" applyFont="1" applyFill="1" applyBorder="1" applyAlignment="1">
      <alignment vertical="top" wrapText="1"/>
    </xf>
    <xf numFmtId="0" fontId="0" fillId="0" borderId="0" xfId="0" applyNumberFormat="1" applyFont="1" applyAlignment="1">
      <alignment vertical="top" wrapText="1"/>
    </xf>
    <xf numFmtId="49" fontId="11" fillId="8" borderId="10" xfId="0" applyNumberFormat="1" applyFont="1" applyFill="1" applyBorder="1" applyAlignment="1">
      <alignment horizontal="center" vertical="top" wrapText="1"/>
    </xf>
    <xf numFmtId="49" fontId="0" fillId="9" borderId="12" xfId="0" applyNumberFormat="1" applyFont="1" applyFill="1" applyBorder="1" applyAlignment="1"/>
    <xf numFmtId="0" fontId="12" fillId="9" borderId="16" xfId="0" applyNumberFormat="1" applyFont="1" applyFill="1" applyBorder="1" applyAlignment="1">
      <alignment horizontal="center"/>
    </xf>
    <xf numFmtId="176" fontId="0" fillId="9" borderId="16" xfId="0" applyNumberFormat="1" applyFont="1" applyFill="1" applyBorder="1" applyAlignment="1"/>
    <xf numFmtId="0" fontId="0" fillId="9" borderId="12" xfId="0" applyNumberFormat="1" applyFont="1" applyFill="1" applyBorder="1" applyAlignment="1"/>
    <xf numFmtId="0" fontId="0" fillId="4" borderId="60" xfId="0" applyFont="1" applyFill="1" applyBorder="1" applyAlignment="1">
      <alignment vertical="top" wrapText="1"/>
    </xf>
    <xf numFmtId="0" fontId="0" fillId="4" borderId="62" xfId="0" applyFont="1" applyFill="1" applyBorder="1" applyAlignment="1">
      <alignment vertical="top" wrapText="1"/>
    </xf>
    <xf numFmtId="0" fontId="12" fillId="9" borderId="12" xfId="0" applyNumberFormat="1" applyFont="1" applyFill="1" applyBorder="1" applyAlignment="1">
      <alignment horizontal="center"/>
    </xf>
    <xf numFmtId="176" fontId="0" fillId="9" borderId="12" xfId="0" applyNumberFormat="1" applyFont="1" applyFill="1" applyBorder="1" applyAlignment="1"/>
    <xf numFmtId="0" fontId="0" fillId="4" borderId="63" xfId="0" applyFont="1" applyFill="1" applyBorder="1" applyAlignment="1">
      <alignment vertical="top" wrapText="1"/>
    </xf>
    <xf numFmtId="49" fontId="0" fillId="10" borderId="12" xfId="0" applyNumberFormat="1" applyFont="1" applyFill="1" applyBorder="1" applyAlignment="1"/>
    <xf numFmtId="0" fontId="0" fillId="10" borderId="12" xfId="0" applyNumberFormat="1" applyFont="1" applyFill="1" applyBorder="1" applyAlignment="1"/>
    <xf numFmtId="49" fontId="0" fillId="4" borderId="12" xfId="0" applyNumberFormat="1" applyFont="1" applyFill="1" applyBorder="1" applyAlignment="1">
      <alignment vertical="top" wrapText="1"/>
    </xf>
    <xf numFmtId="49" fontId="0" fillId="11" borderId="12" xfId="0" applyNumberFormat="1" applyFont="1" applyFill="1" applyBorder="1" applyAlignment="1"/>
    <xf numFmtId="0" fontId="0" fillId="4" borderId="64" xfId="0" applyFont="1" applyFill="1" applyBorder="1" applyAlignment="1">
      <alignment vertical="top" wrapText="1"/>
    </xf>
    <xf numFmtId="0" fontId="0" fillId="11" borderId="12" xfId="0" applyNumberFormat="1" applyFont="1" applyFill="1" applyBorder="1" applyAlignment="1"/>
    <xf numFmtId="0" fontId="0" fillId="4" borderId="65" xfId="0" applyFont="1" applyFill="1" applyBorder="1" applyAlignment="1">
      <alignment vertical="top" wrapText="1"/>
    </xf>
    <xf numFmtId="0" fontId="0" fillId="4" borderId="66" xfId="0" applyFont="1" applyFill="1" applyBorder="1" applyAlignment="1">
      <alignment vertical="top" wrapText="1"/>
    </xf>
    <xf numFmtId="0" fontId="0" fillId="0" borderId="0" xfId="0" applyNumberFormat="1" applyFont="1" applyAlignment="1">
      <alignment vertical="top" wrapText="1"/>
    </xf>
    <xf numFmtId="49" fontId="0" fillId="4" borderId="54" xfId="0" applyNumberFormat="1" applyFont="1" applyFill="1" applyBorder="1" applyAlignment="1">
      <alignment vertical="top" wrapText="1"/>
    </xf>
    <xf numFmtId="49" fontId="0" fillId="4" borderId="21" xfId="0" applyNumberFormat="1" applyFont="1" applyFill="1" applyBorder="1" applyAlignment="1">
      <alignment vertical="top" wrapText="1"/>
    </xf>
    <xf numFmtId="0" fontId="0" fillId="0" borderId="0" xfId="0" applyNumberFormat="1" applyFont="1" applyAlignment="1">
      <alignment vertical="top" wrapText="1"/>
    </xf>
    <xf numFmtId="49" fontId="0" fillId="4" borderId="67" xfId="0" applyNumberFormat="1" applyFont="1" applyFill="1" applyBorder="1" applyAlignment="1">
      <alignment vertical="top" wrapText="1"/>
    </xf>
    <xf numFmtId="49" fontId="0" fillId="4" borderId="68" xfId="0" applyNumberFormat="1" applyFont="1" applyFill="1" applyBorder="1" applyAlignment="1">
      <alignment vertical="top" wrapText="1"/>
    </xf>
    <xf numFmtId="0" fontId="0" fillId="4" borderId="68" xfId="0" applyFont="1" applyFill="1" applyBorder="1" applyAlignment="1">
      <alignment vertical="top" wrapText="1"/>
    </xf>
    <xf numFmtId="49" fontId="0" fillId="4" borderId="69" xfId="0" applyNumberFormat="1" applyFont="1" applyFill="1" applyBorder="1" applyAlignment="1">
      <alignment vertical="top" wrapText="1"/>
    </xf>
    <xf numFmtId="0" fontId="0" fillId="4" borderId="69" xfId="0" applyFont="1" applyFill="1" applyBorder="1" applyAlignment="1">
      <alignment vertical="top" wrapText="1"/>
    </xf>
    <xf numFmtId="0" fontId="0" fillId="4" borderId="70" xfId="0" applyFont="1" applyFill="1" applyBorder="1" applyAlignment="1">
      <alignment vertical="top" wrapText="1"/>
    </xf>
    <xf numFmtId="49" fontId="0" fillId="4" borderId="69" xfId="0" applyNumberFormat="1" applyFont="1" applyFill="1" applyBorder="1" applyAlignment="1">
      <alignment vertical="top"/>
    </xf>
    <xf numFmtId="0" fontId="0" fillId="4" borderId="71" xfId="0" applyFont="1" applyFill="1" applyBorder="1" applyAlignment="1">
      <alignment vertical="top" wrapText="1"/>
    </xf>
    <xf numFmtId="49" fontId="0" fillId="4" borderId="12" xfId="0" applyNumberFormat="1" applyFont="1" applyFill="1" applyBorder="1" applyAlignment="1">
      <alignment vertical="center"/>
    </xf>
    <xf numFmtId="49" fontId="0" fillId="4" borderId="12" xfId="0" applyNumberFormat="1" applyFont="1" applyFill="1" applyBorder="1" applyAlignment="1">
      <alignment vertical="center" wrapText="1"/>
    </xf>
    <xf numFmtId="49" fontId="0" fillId="4" borderId="72" xfId="0" applyNumberFormat="1" applyFont="1" applyFill="1" applyBorder="1" applyAlignment="1">
      <alignment vertical="top" wrapText="1"/>
    </xf>
    <xf numFmtId="49" fontId="0" fillId="4" borderId="73" xfId="0" applyNumberFormat="1" applyFont="1" applyFill="1" applyBorder="1" applyAlignment="1">
      <alignment vertical="top" wrapText="1"/>
    </xf>
    <xf numFmtId="0" fontId="0" fillId="4" borderId="5" xfId="0" applyFont="1" applyFill="1" applyBorder="1" applyAlignment="1">
      <alignment vertical="top" wrapText="1"/>
    </xf>
    <xf numFmtId="9" fontId="0" fillId="4" borderId="9" xfId="0" applyNumberFormat="1" applyFont="1" applyFill="1" applyBorder="1" applyAlignment="1">
      <alignment vertical="top" wrapText="1"/>
    </xf>
    <xf numFmtId="9" fontId="0" fillId="4" borderId="19" xfId="0" applyNumberFormat="1" applyFont="1" applyFill="1" applyBorder="1" applyAlignment="1">
      <alignment vertical="top" wrapText="1"/>
    </xf>
    <xf numFmtId="9" fontId="16" fillId="4" borderId="19" xfId="0" applyNumberFormat="1" applyFont="1" applyFill="1" applyBorder="1" applyAlignment="1">
      <alignment vertical="top" wrapText="1"/>
    </xf>
    <xf numFmtId="9" fontId="0" fillId="4" borderId="75" xfId="0" applyNumberFormat="1" applyFont="1" applyFill="1" applyBorder="1" applyAlignment="1">
      <alignment vertical="top" wrapText="1"/>
    </xf>
    <xf numFmtId="0" fontId="0" fillId="0" borderId="0" xfId="0" applyNumberFormat="1" applyFont="1" applyAlignment="1">
      <alignment horizontal="center" vertical="center" wrapText="1"/>
    </xf>
    <xf numFmtId="9" fontId="0" fillId="4" borderId="43" xfId="0" applyNumberFormat="1" applyFont="1" applyFill="1" applyBorder="1" applyAlignment="1">
      <alignment vertical="top" wrapText="1"/>
    </xf>
    <xf numFmtId="9" fontId="0" fillId="4" borderId="66" xfId="0" applyNumberFormat="1" applyFont="1" applyFill="1" applyBorder="1" applyAlignment="1">
      <alignment vertical="top" wrapText="1"/>
    </xf>
    <xf numFmtId="9" fontId="11" fillId="8" borderId="11" xfId="0" applyNumberFormat="1" applyFont="1" applyFill="1" applyBorder="1" applyAlignment="1">
      <alignment horizontal="center" vertical="top" wrapText="1"/>
    </xf>
    <xf numFmtId="176" fontId="0" fillId="4" borderId="43" xfId="0" applyNumberFormat="1" applyFont="1" applyFill="1" applyBorder="1" applyAlignment="1">
      <alignment vertical="top" wrapText="1"/>
    </xf>
    <xf numFmtId="9" fontId="11" fillId="8" borderId="58" xfId="0" applyNumberFormat="1" applyFont="1" applyFill="1" applyBorder="1" applyAlignment="1">
      <alignment horizontal="center" vertical="top" wrapText="1"/>
    </xf>
    <xf numFmtId="9" fontId="0" fillId="4" borderId="74" xfId="0" applyNumberFormat="1" applyFont="1" applyFill="1" applyBorder="1" applyAlignment="1">
      <alignment vertical="top" wrapText="1"/>
    </xf>
    <xf numFmtId="9" fontId="0" fillId="10" borderId="12" xfId="0" applyNumberFormat="1" applyFont="1" applyFill="1" applyBorder="1" applyAlignment="1"/>
    <xf numFmtId="49" fontId="0" fillId="4" borderId="61" xfId="0" applyNumberFormat="1" applyFont="1" applyFill="1" applyBorder="1" applyAlignment="1"/>
    <xf numFmtId="49" fontId="0" fillId="4" borderId="40" xfId="0" applyNumberFormat="1" applyFont="1" applyFill="1" applyBorder="1" applyAlignment="1"/>
    <xf numFmtId="49" fontId="0" fillId="4" borderId="18" xfId="0" applyNumberFormat="1" applyFont="1" applyFill="1" applyBorder="1" applyAlignment="1"/>
    <xf numFmtId="9" fontId="22" fillId="4" borderId="19" xfId="0" applyNumberFormat="1" applyFont="1" applyFill="1" applyBorder="1" applyAlignment="1">
      <alignment vertical="top" wrapText="1"/>
    </xf>
    <xf numFmtId="176" fontId="0" fillId="4" borderId="31" xfId="0" applyNumberFormat="1" applyFont="1" applyFill="1" applyBorder="1" applyAlignment="1">
      <alignment vertical="top" wrapText="1"/>
    </xf>
    <xf numFmtId="9" fontId="16" fillId="4" borderId="41" xfId="0" applyNumberFormat="1" applyFont="1" applyFill="1" applyBorder="1" applyAlignment="1">
      <alignment vertical="top" wrapText="1"/>
    </xf>
    <xf numFmtId="0" fontId="0" fillId="4" borderId="12" xfId="0" applyFont="1" applyFill="1" applyBorder="1" applyAlignment="1">
      <alignment wrapText="1"/>
    </xf>
    <xf numFmtId="0" fontId="0" fillId="4" borderId="76" xfId="0" applyNumberFormat="1" applyFont="1" applyFill="1" applyBorder="1" applyAlignment="1">
      <alignment vertical="top" wrapText="1"/>
    </xf>
    <xf numFmtId="9" fontId="0" fillId="11" borderId="18" xfId="0" applyNumberFormat="1" applyFont="1" applyFill="1" applyBorder="1" applyAlignment="1"/>
    <xf numFmtId="9" fontId="0" fillId="4" borderId="42" xfId="0" applyNumberFormat="1" applyFont="1" applyFill="1" applyBorder="1" applyAlignment="1">
      <alignment vertical="top" wrapText="1"/>
    </xf>
    <xf numFmtId="9" fontId="0" fillId="9" borderId="59" xfId="0" applyNumberFormat="1" applyFont="1" applyFill="1" applyBorder="1" applyAlignment="1"/>
    <xf numFmtId="9" fontId="0" fillId="4" borderId="57" xfId="0" applyNumberFormat="1" applyFont="1" applyFill="1" applyBorder="1" applyAlignment="1">
      <alignment vertical="top" wrapText="1"/>
    </xf>
    <xf numFmtId="9" fontId="0" fillId="4" borderId="5" xfId="0" applyNumberFormat="1" applyFont="1" applyFill="1" applyBorder="1" applyAlignment="1">
      <alignment vertical="top" wrapText="1"/>
    </xf>
    <xf numFmtId="9" fontId="0" fillId="9" borderId="12" xfId="0" applyNumberFormat="1" applyFont="1" applyFill="1" applyBorder="1" applyAlignment="1"/>
    <xf numFmtId="9" fontId="0" fillId="10" borderId="18" xfId="0" applyNumberFormat="1" applyFont="1" applyFill="1" applyBorder="1" applyAlignment="1"/>
    <xf numFmtId="9" fontId="11" fillId="8" borderId="10" xfId="0" applyNumberFormat="1" applyFont="1" applyFill="1" applyBorder="1" applyAlignment="1">
      <alignment horizontal="center" vertical="top" wrapText="1"/>
    </xf>
    <xf numFmtId="9" fontId="0" fillId="4" borderId="31" xfId="0" applyNumberFormat="1" applyFont="1" applyFill="1" applyBorder="1" applyAlignment="1">
      <alignment vertical="top" wrapText="1"/>
    </xf>
    <xf numFmtId="176" fontId="0" fillId="0" borderId="0" xfId="0" applyNumberFormat="1" applyFont="1" applyAlignment="1">
      <alignment vertical="top" wrapText="1"/>
    </xf>
    <xf numFmtId="49" fontId="0" fillId="4" borderId="32" xfId="0" applyNumberFormat="1" applyFont="1" applyFill="1" applyBorder="1" applyAlignment="1"/>
    <xf numFmtId="9" fontId="0" fillId="9" borderId="18" xfId="0" applyNumberFormat="1" applyFont="1" applyFill="1" applyBorder="1" applyAlignment="1"/>
    <xf numFmtId="9" fontId="0" fillId="0" borderId="0" xfId="0" applyNumberFormat="1" applyFont="1" applyAlignment="1">
      <alignment vertical="top" wrapText="1"/>
    </xf>
    <xf numFmtId="9" fontId="0" fillId="11" borderId="12" xfId="0" applyNumberFormat="1" applyFont="1" applyFill="1" applyBorder="1" applyAlignment="1"/>
    <xf numFmtId="9" fontId="0" fillId="4" borderId="52" xfId="0" applyNumberFormat="1" applyFont="1" applyFill="1" applyBorder="1" applyAlignment="1">
      <alignment vertical="top" wrapText="1"/>
    </xf>
    <xf numFmtId="49" fontId="2" fillId="4" borderId="5" xfId="0" applyNumberFormat="1" applyFont="1" applyFill="1" applyBorder="1" applyAlignment="1">
      <alignment horizontal="left" vertical="top" wrapText="1"/>
    </xf>
    <xf numFmtId="0" fontId="0" fillId="4" borderId="5" xfId="0" applyFont="1" applyFill="1" applyBorder="1" applyAlignment="1">
      <alignment vertical="top" wrapText="1"/>
    </xf>
    <xf numFmtId="0" fontId="24" fillId="0" borderId="77" xfId="0" applyNumberFormat="1" applyFont="1" applyBorder="1" applyAlignment="1">
      <alignment vertical="top" wrapText="1"/>
    </xf>
  </cellXfs>
  <cellStyles count="547">
    <cellStyle name="Normal" xfId="0" builtinId="0"/>
    <cellStyle name="百分比 10" xfId="26" xr:uid="{00000000-0005-0000-0000-000000000000}"/>
    <cellStyle name="百分比 10 2" xfId="69" xr:uid="{00000000-0005-0000-0000-000001000000}"/>
    <cellStyle name="百分比 10 2 2" xfId="228" xr:uid="{00000000-0005-0000-0000-000002000000}"/>
    <cellStyle name="百分比 10 2 2 2" xfId="507" xr:uid="{00000000-0005-0000-0000-000003000000}"/>
    <cellStyle name="百分比 10 2 3" xfId="291" xr:uid="{00000000-0005-0000-0000-000004000000}"/>
    <cellStyle name="百分比 10 2 3 2" xfId="542" xr:uid="{00000000-0005-0000-0000-000005000000}"/>
    <cellStyle name="百分比 10 2 4" xfId="365" xr:uid="{00000000-0005-0000-0000-000006000000}"/>
    <cellStyle name="百分比 10 3" xfId="192" xr:uid="{00000000-0005-0000-0000-000007000000}"/>
    <cellStyle name="百分比 10 3 2" xfId="471" xr:uid="{00000000-0005-0000-0000-000008000000}"/>
    <cellStyle name="百分比 10 4" xfId="150" xr:uid="{00000000-0005-0000-0000-000009000000}"/>
    <cellStyle name="百分比 10 4 2" xfId="429" xr:uid="{00000000-0005-0000-0000-00000A000000}"/>
    <cellStyle name="百分比 10 5" xfId="115" xr:uid="{00000000-0005-0000-0000-00000B000000}"/>
    <cellStyle name="百分比 10 5 2" xfId="394" xr:uid="{00000000-0005-0000-0000-00000C000000}"/>
    <cellStyle name="百分比 10 6" xfId="257" xr:uid="{00000000-0005-0000-0000-00000D000000}"/>
    <cellStyle name="百分比 10 7" xfId="331" xr:uid="{00000000-0005-0000-0000-00000E000000}"/>
    <cellStyle name="百分比 11" xfId="3" xr:uid="{00000000-0005-0000-0000-00000F000000}"/>
    <cellStyle name="百分比 11 2" xfId="54" xr:uid="{00000000-0005-0000-0000-000010000000}"/>
    <cellStyle name="百分比 11 2 2" xfId="213" xr:uid="{00000000-0005-0000-0000-000011000000}"/>
    <cellStyle name="百分比 11 2 2 2" xfId="492" xr:uid="{00000000-0005-0000-0000-000012000000}"/>
    <cellStyle name="百分比 11 2 3" xfId="276" xr:uid="{00000000-0005-0000-0000-000013000000}"/>
    <cellStyle name="百分比 11 2 3 2" xfId="527" xr:uid="{00000000-0005-0000-0000-000014000000}"/>
    <cellStyle name="百分比 11 2 4" xfId="350" xr:uid="{00000000-0005-0000-0000-000015000000}"/>
    <cellStyle name="百分比 11 3" xfId="177" xr:uid="{00000000-0005-0000-0000-000016000000}"/>
    <cellStyle name="百分比 11 3 2" xfId="456" xr:uid="{00000000-0005-0000-0000-000017000000}"/>
    <cellStyle name="百分比 11 4" xfId="135" xr:uid="{00000000-0005-0000-0000-000018000000}"/>
    <cellStyle name="百分比 11 4 2" xfId="414" xr:uid="{00000000-0005-0000-0000-000019000000}"/>
    <cellStyle name="百分比 11 5" xfId="100" xr:uid="{00000000-0005-0000-0000-00001A000000}"/>
    <cellStyle name="百分比 11 5 2" xfId="379" xr:uid="{00000000-0005-0000-0000-00001B000000}"/>
    <cellStyle name="百分比 11 6" xfId="242" xr:uid="{00000000-0005-0000-0000-00001C000000}"/>
    <cellStyle name="百分比 11 7" xfId="316" xr:uid="{00000000-0005-0000-0000-00001D000000}"/>
    <cellStyle name="百分比 12" xfId="76" xr:uid="{00000000-0005-0000-0000-00001E000000}"/>
    <cellStyle name="百分比 12 2" xfId="235" xr:uid="{00000000-0005-0000-0000-00001F000000}"/>
    <cellStyle name="百分比 12 2 2" xfId="310" xr:uid="{00000000-0005-0000-0000-000020000000}"/>
    <cellStyle name="百分比 12 2 3" xfId="514" xr:uid="{00000000-0005-0000-0000-000021000000}"/>
    <cellStyle name="百分比 12 3" xfId="199" xr:uid="{00000000-0005-0000-0000-000022000000}"/>
    <cellStyle name="百分比 12 3 2" xfId="478" xr:uid="{00000000-0005-0000-0000-000023000000}"/>
    <cellStyle name="百分比 12 4" xfId="163" xr:uid="{00000000-0005-0000-0000-000024000000}"/>
    <cellStyle name="百分比 12 4 2" xfId="442" xr:uid="{00000000-0005-0000-0000-000025000000}"/>
    <cellStyle name="百分比 12 5" xfId="128" xr:uid="{00000000-0005-0000-0000-000026000000}"/>
    <cellStyle name="百分比 12 5 2" xfId="407" xr:uid="{00000000-0005-0000-0000-000027000000}"/>
    <cellStyle name="百分比 12 6" xfId="298" xr:uid="{00000000-0005-0000-0000-000028000000}"/>
    <cellStyle name="百分比 12 7" xfId="372" xr:uid="{00000000-0005-0000-0000-000029000000}"/>
    <cellStyle name="百分比 2" xfId="11" xr:uid="{00000000-0005-0000-0000-00002A000000}"/>
    <cellStyle name="百分比 2 2" xfId="42" xr:uid="{00000000-0005-0000-0000-00002B000000}"/>
    <cellStyle name="百分比 2 2 2" xfId="57" xr:uid="{00000000-0005-0000-0000-00002C000000}"/>
    <cellStyle name="百分比 2 2 2 2" xfId="216" xr:uid="{00000000-0005-0000-0000-00002D000000}"/>
    <cellStyle name="百分比 2 2 2 2 2" xfId="495" xr:uid="{00000000-0005-0000-0000-00002E000000}"/>
    <cellStyle name="百分比 2 2 2 3" xfId="279" xr:uid="{00000000-0005-0000-0000-00002F000000}"/>
    <cellStyle name="百分比 2 2 2 3 2" xfId="530" xr:uid="{00000000-0005-0000-0000-000030000000}"/>
    <cellStyle name="百分比 2 2 2 4" xfId="353" xr:uid="{00000000-0005-0000-0000-000031000000}"/>
    <cellStyle name="百分比 2 2 3" xfId="180" xr:uid="{00000000-0005-0000-0000-000032000000}"/>
    <cellStyle name="百分比 2 2 3 2" xfId="459" xr:uid="{00000000-0005-0000-0000-000033000000}"/>
    <cellStyle name="百分比 2 2 4" xfId="157" xr:uid="{00000000-0005-0000-0000-000034000000}"/>
    <cellStyle name="百分比 2 2 4 2" xfId="436" xr:uid="{00000000-0005-0000-0000-000035000000}"/>
    <cellStyle name="百分比 2 2 5" xfId="122" xr:uid="{00000000-0005-0000-0000-000036000000}"/>
    <cellStyle name="百分比 2 2 5 2" xfId="401" xr:uid="{00000000-0005-0000-0000-000037000000}"/>
    <cellStyle name="百分比 2 2 6" xfId="264" xr:uid="{00000000-0005-0000-0000-000038000000}"/>
    <cellStyle name="百分比 2 2 7" xfId="338" xr:uid="{00000000-0005-0000-0000-000039000000}"/>
    <cellStyle name="百分比 2 3" xfId="90" xr:uid="{00000000-0005-0000-0000-00003A000000}"/>
    <cellStyle name="百分比 2 4" xfId="48" xr:uid="{00000000-0005-0000-0000-00003B000000}"/>
    <cellStyle name="百分比 2 4 2" xfId="207" xr:uid="{00000000-0005-0000-0000-00003C000000}"/>
    <cellStyle name="百分比 2 4 2 2" xfId="486" xr:uid="{00000000-0005-0000-0000-00003D000000}"/>
    <cellStyle name="百分比 2 4 3" xfId="270" xr:uid="{00000000-0005-0000-0000-00003E000000}"/>
    <cellStyle name="百分比 2 4 3 2" xfId="521" xr:uid="{00000000-0005-0000-0000-00003F000000}"/>
    <cellStyle name="百分比 2 4 4" xfId="344" xr:uid="{00000000-0005-0000-0000-000040000000}"/>
    <cellStyle name="百分比 2 5" xfId="171" xr:uid="{00000000-0005-0000-0000-000041000000}"/>
    <cellStyle name="百分比 2 5 2" xfId="450" xr:uid="{00000000-0005-0000-0000-000042000000}"/>
    <cellStyle name="百分比 2 6" xfId="138" xr:uid="{00000000-0005-0000-0000-000043000000}"/>
    <cellStyle name="百分比 2 6 2" xfId="417" xr:uid="{00000000-0005-0000-0000-000044000000}"/>
    <cellStyle name="百分比 2 7" xfId="103" xr:uid="{00000000-0005-0000-0000-000045000000}"/>
    <cellStyle name="百分比 2 7 2" xfId="382" xr:uid="{00000000-0005-0000-0000-000046000000}"/>
    <cellStyle name="百分比 2 8" xfId="245" xr:uid="{00000000-0005-0000-0000-000047000000}"/>
    <cellStyle name="百分比 2 9" xfId="319" xr:uid="{00000000-0005-0000-0000-000048000000}"/>
    <cellStyle name="百分比 3" xfId="14" xr:uid="{00000000-0005-0000-0000-000049000000}"/>
    <cellStyle name="百分比 3 2" xfId="34" xr:uid="{00000000-0005-0000-0000-00004A000000}"/>
    <cellStyle name="百分比 3 3" xfId="44" xr:uid="{00000000-0005-0000-0000-00004B000000}"/>
    <cellStyle name="百分比 3 3 2" xfId="60" xr:uid="{00000000-0005-0000-0000-00004C000000}"/>
    <cellStyle name="百分比 3 3 2 2" xfId="219" xr:uid="{00000000-0005-0000-0000-00004D000000}"/>
    <cellStyle name="百分比 3 3 2 2 2" xfId="498" xr:uid="{00000000-0005-0000-0000-00004E000000}"/>
    <cellStyle name="百分比 3 3 2 3" xfId="282" xr:uid="{00000000-0005-0000-0000-00004F000000}"/>
    <cellStyle name="百分比 3 3 2 3 2" xfId="533" xr:uid="{00000000-0005-0000-0000-000050000000}"/>
    <cellStyle name="百分比 3 3 2 4" xfId="356" xr:uid="{00000000-0005-0000-0000-000051000000}"/>
    <cellStyle name="百分比 3 3 3" xfId="183" xr:uid="{00000000-0005-0000-0000-000052000000}"/>
    <cellStyle name="百分比 3 3 3 2" xfId="462" xr:uid="{00000000-0005-0000-0000-000053000000}"/>
    <cellStyle name="百分比 3 3 4" xfId="159" xr:uid="{00000000-0005-0000-0000-000054000000}"/>
    <cellStyle name="百分比 3 3 4 2" xfId="438" xr:uid="{00000000-0005-0000-0000-000055000000}"/>
    <cellStyle name="百分比 3 3 5" xfId="124" xr:uid="{00000000-0005-0000-0000-000056000000}"/>
    <cellStyle name="百分比 3 3 5 2" xfId="403" xr:uid="{00000000-0005-0000-0000-000057000000}"/>
    <cellStyle name="百分比 3 3 6" xfId="266" xr:uid="{00000000-0005-0000-0000-000058000000}"/>
    <cellStyle name="百分比 3 3 7" xfId="340" xr:uid="{00000000-0005-0000-0000-000059000000}"/>
    <cellStyle name="百分比 3 4" xfId="96" xr:uid="{00000000-0005-0000-0000-00005A000000}"/>
    <cellStyle name="百分比 3 5" xfId="141" xr:uid="{00000000-0005-0000-0000-00005B000000}"/>
    <cellStyle name="百分比 3 5 2" xfId="420" xr:uid="{00000000-0005-0000-0000-00005C000000}"/>
    <cellStyle name="百分比 3 6" xfId="106" xr:uid="{00000000-0005-0000-0000-00005D000000}"/>
    <cellStyle name="百分比 3 6 2" xfId="385" xr:uid="{00000000-0005-0000-0000-00005E000000}"/>
    <cellStyle name="百分比 3 7" xfId="248" xr:uid="{00000000-0005-0000-0000-00005F000000}"/>
    <cellStyle name="百分比 3 7 2" xfId="520" xr:uid="{00000000-0005-0000-0000-000060000000}"/>
    <cellStyle name="百分比 3 8" xfId="322" xr:uid="{00000000-0005-0000-0000-000061000000}"/>
    <cellStyle name="百分比 4" xfId="12" xr:uid="{00000000-0005-0000-0000-000062000000}"/>
    <cellStyle name="百分比 4 2" xfId="43" xr:uid="{00000000-0005-0000-0000-000063000000}"/>
    <cellStyle name="百分比 4 2 2" xfId="58" xr:uid="{00000000-0005-0000-0000-000064000000}"/>
    <cellStyle name="百分比 4 2 2 2" xfId="217" xr:uid="{00000000-0005-0000-0000-000065000000}"/>
    <cellStyle name="百分比 4 2 2 2 2" xfId="496" xr:uid="{00000000-0005-0000-0000-000066000000}"/>
    <cellStyle name="百分比 4 2 2 3" xfId="280" xr:uid="{00000000-0005-0000-0000-000067000000}"/>
    <cellStyle name="百分比 4 2 2 3 2" xfId="531" xr:uid="{00000000-0005-0000-0000-000068000000}"/>
    <cellStyle name="百分比 4 2 2 4" xfId="354" xr:uid="{00000000-0005-0000-0000-000069000000}"/>
    <cellStyle name="百分比 4 2 3" xfId="181" xr:uid="{00000000-0005-0000-0000-00006A000000}"/>
    <cellStyle name="百分比 4 2 3 2" xfId="460" xr:uid="{00000000-0005-0000-0000-00006B000000}"/>
    <cellStyle name="百分比 4 2 4" xfId="158" xr:uid="{00000000-0005-0000-0000-00006C000000}"/>
    <cellStyle name="百分比 4 2 4 2" xfId="437" xr:uid="{00000000-0005-0000-0000-00006D000000}"/>
    <cellStyle name="百分比 4 2 5" xfId="123" xr:uid="{00000000-0005-0000-0000-00006E000000}"/>
    <cellStyle name="百分比 4 2 5 2" xfId="402" xr:uid="{00000000-0005-0000-0000-00006F000000}"/>
    <cellStyle name="百分比 4 2 6" xfId="265" xr:uid="{00000000-0005-0000-0000-000070000000}"/>
    <cellStyle name="百分比 4 2 7" xfId="339" xr:uid="{00000000-0005-0000-0000-000071000000}"/>
    <cellStyle name="百分比 4 3" xfId="82" xr:uid="{00000000-0005-0000-0000-000072000000}"/>
    <cellStyle name="百分比 4 4" xfId="52" xr:uid="{00000000-0005-0000-0000-000073000000}"/>
    <cellStyle name="百分比 4 4 2" xfId="211" xr:uid="{00000000-0005-0000-0000-000074000000}"/>
    <cellStyle name="百分比 4 4 2 2" xfId="490" xr:uid="{00000000-0005-0000-0000-000075000000}"/>
    <cellStyle name="百分比 4 4 3" xfId="274" xr:uid="{00000000-0005-0000-0000-000076000000}"/>
    <cellStyle name="百分比 4 4 3 2" xfId="525" xr:uid="{00000000-0005-0000-0000-000077000000}"/>
    <cellStyle name="百分比 4 4 4" xfId="348" xr:uid="{00000000-0005-0000-0000-000078000000}"/>
    <cellStyle name="百分比 4 5" xfId="175" xr:uid="{00000000-0005-0000-0000-000079000000}"/>
    <cellStyle name="百分比 4 5 2" xfId="454" xr:uid="{00000000-0005-0000-0000-00007A000000}"/>
    <cellStyle name="百分比 4 6" xfId="139" xr:uid="{00000000-0005-0000-0000-00007B000000}"/>
    <cellStyle name="百分比 4 6 2" xfId="418" xr:uid="{00000000-0005-0000-0000-00007C000000}"/>
    <cellStyle name="百分比 4 7" xfId="104" xr:uid="{00000000-0005-0000-0000-00007D000000}"/>
    <cellStyle name="百分比 4 7 2" xfId="383" xr:uid="{00000000-0005-0000-0000-00007E000000}"/>
    <cellStyle name="百分比 4 8" xfId="246" xr:uid="{00000000-0005-0000-0000-00007F000000}"/>
    <cellStyle name="百分比 4 9" xfId="320" xr:uid="{00000000-0005-0000-0000-000080000000}"/>
    <cellStyle name="百分比 5" xfId="13" xr:uid="{00000000-0005-0000-0000-000081000000}"/>
    <cellStyle name="百分比 5 2" xfId="59" xr:uid="{00000000-0005-0000-0000-000082000000}"/>
    <cellStyle name="百分比 5 2 2" xfId="218" xr:uid="{00000000-0005-0000-0000-000083000000}"/>
    <cellStyle name="百分比 5 2 2 2" xfId="497" xr:uid="{00000000-0005-0000-0000-000084000000}"/>
    <cellStyle name="百分比 5 2 3" xfId="281" xr:uid="{00000000-0005-0000-0000-000085000000}"/>
    <cellStyle name="百分比 5 2 3 2" xfId="532" xr:uid="{00000000-0005-0000-0000-000086000000}"/>
    <cellStyle name="百分比 5 2 4" xfId="355" xr:uid="{00000000-0005-0000-0000-000087000000}"/>
    <cellStyle name="百分比 5 3" xfId="182" xr:uid="{00000000-0005-0000-0000-000088000000}"/>
    <cellStyle name="百分比 5 3 2" xfId="461" xr:uid="{00000000-0005-0000-0000-000089000000}"/>
    <cellStyle name="百分比 5 4" xfId="140" xr:uid="{00000000-0005-0000-0000-00008A000000}"/>
    <cellStyle name="百分比 5 4 2" xfId="419" xr:uid="{00000000-0005-0000-0000-00008B000000}"/>
    <cellStyle name="百分比 5 5" xfId="105" xr:uid="{00000000-0005-0000-0000-00008C000000}"/>
    <cellStyle name="百分比 5 5 2" xfId="384" xr:uid="{00000000-0005-0000-0000-00008D000000}"/>
    <cellStyle name="百分比 5 6" xfId="247" xr:uid="{00000000-0005-0000-0000-00008E000000}"/>
    <cellStyle name="百分比 5 7" xfId="321" xr:uid="{00000000-0005-0000-0000-00008F000000}"/>
    <cellStyle name="百分比 6" xfId="17" xr:uid="{00000000-0005-0000-0000-000090000000}"/>
    <cellStyle name="百分比 6 2" xfId="63" xr:uid="{00000000-0005-0000-0000-000091000000}"/>
    <cellStyle name="百分比 6 2 2" xfId="222" xr:uid="{00000000-0005-0000-0000-000092000000}"/>
    <cellStyle name="百分比 6 2 2 2" xfId="501" xr:uid="{00000000-0005-0000-0000-000093000000}"/>
    <cellStyle name="百分比 6 2 3" xfId="285" xr:uid="{00000000-0005-0000-0000-000094000000}"/>
    <cellStyle name="百分比 6 2 3 2" xfId="536" xr:uid="{00000000-0005-0000-0000-000095000000}"/>
    <cellStyle name="百分比 6 2 4" xfId="359" xr:uid="{00000000-0005-0000-0000-000096000000}"/>
    <cellStyle name="百分比 6 3" xfId="186" xr:uid="{00000000-0005-0000-0000-000097000000}"/>
    <cellStyle name="百分比 6 3 2" xfId="465" xr:uid="{00000000-0005-0000-0000-000098000000}"/>
    <cellStyle name="百分比 6 4" xfId="144" xr:uid="{00000000-0005-0000-0000-000099000000}"/>
    <cellStyle name="百分比 6 4 2" xfId="423" xr:uid="{00000000-0005-0000-0000-00009A000000}"/>
    <cellStyle name="百分比 6 5" xfId="109" xr:uid="{00000000-0005-0000-0000-00009B000000}"/>
    <cellStyle name="百分比 6 5 2" xfId="388" xr:uid="{00000000-0005-0000-0000-00009C000000}"/>
    <cellStyle name="百分比 6 6" xfId="251" xr:uid="{00000000-0005-0000-0000-00009D000000}"/>
    <cellStyle name="百分比 6 7" xfId="325" xr:uid="{00000000-0005-0000-0000-00009E000000}"/>
    <cellStyle name="百分比 7" xfId="16" xr:uid="{00000000-0005-0000-0000-00009F000000}"/>
    <cellStyle name="百分比 7 2" xfId="62" xr:uid="{00000000-0005-0000-0000-0000A0000000}"/>
    <cellStyle name="百分比 7 2 2" xfId="221" xr:uid="{00000000-0005-0000-0000-0000A1000000}"/>
    <cellStyle name="百分比 7 2 2 2" xfId="500" xr:uid="{00000000-0005-0000-0000-0000A2000000}"/>
    <cellStyle name="百分比 7 2 3" xfId="284" xr:uid="{00000000-0005-0000-0000-0000A3000000}"/>
    <cellStyle name="百分比 7 2 3 2" xfId="535" xr:uid="{00000000-0005-0000-0000-0000A4000000}"/>
    <cellStyle name="百分比 7 2 4" xfId="358" xr:uid="{00000000-0005-0000-0000-0000A5000000}"/>
    <cellStyle name="百分比 7 3" xfId="185" xr:uid="{00000000-0005-0000-0000-0000A6000000}"/>
    <cellStyle name="百分比 7 3 2" xfId="464" xr:uid="{00000000-0005-0000-0000-0000A7000000}"/>
    <cellStyle name="百分比 7 4" xfId="143" xr:uid="{00000000-0005-0000-0000-0000A8000000}"/>
    <cellStyle name="百分比 7 4 2" xfId="422" xr:uid="{00000000-0005-0000-0000-0000A9000000}"/>
    <cellStyle name="百分比 7 5" xfId="108" xr:uid="{00000000-0005-0000-0000-0000AA000000}"/>
    <cellStyle name="百分比 7 5 2" xfId="387" xr:uid="{00000000-0005-0000-0000-0000AB000000}"/>
    <cellStyle name="百分比 7 6" xfId="250" xr:uid="{00000000-0005-0000-0000-0000AC000000}"/>
    <cellStyle name="百分比 7 7" xfId="324" xr:uid="{00000000-0005-0000-0000-0000AD000000}"/>
    <cellStyle name="百分比 8" xfId="22" xr:uid="{00000000-0005-0000-0000-0000AE000000}"/>
    <cellStyle name="百分比 9" xfId="25" xr:uid="{00000000-0005-0000-0000-0000AF000000}"/>
    <cellStyle name="百分比 9 2" xfId="68" xr:uid="{00000000-0005-0000-0000-0000B0000000}"/>
    <cellStyle name="百分比 9 2 2" xfId="227" xr:uid="{00000000-0005-0000-0000-0000B1000000}"/>
    <cellStyle name="百分比 9 2 2 2" xfId="506" xr:uid="{00000000-0005-0000-0000-0000B2000000}"/>
    <cellStyle name="百分比 9 2 3" xfId="290" xr:uid="{00000000-0005-0000-0000-0000B3000000}"/>
    <cellStyle name="百分比 9 2 3 2" xfId="541" xr:uid="{00000000-0005-0000-0000-0000B4000000}"/>
    <cellStyle name="百分比 9 2 4" xfId="364" xr:uid="{00000000-0005-0000-0000-0000B5000000}"/>
    <cellStyle name="百分比 9 3" xfId="191" xr:uid="{00000000-0005-0000-0000-0000B6000000}"/>
    <cellStyle name="百分比 9 3 2" xfId="470" xr:uid="{00000000-0005-0000-0000-0000B7000000}"/>
    <cellStyle name="百分比 9 4" xfId="149" xr:uid="{00000000-0005-0000-0000-0000B8000000}"/>
    <cellStyle name="百分比 9 4 2" xfId="428" xr:uid="{00000000-0005-0000-0000-0000B9000000}"/>
    <cellStyle name="百分比 9 5" xfId="114" xr:uid="{00000000-0005-0000-0000-0000BA000000}"/>
    <cellStyle name="百分比 9 5 2" xfId="393" xr:uid="{00000000-0005-0000-0000-0000BB000000}"/>
    <cellStyle name="百分比 9 6" xfId="256" xr:uid="{00000000-0005-0000-0000-0000BC000000}"/>
    <cellStyle name="百分比 9 7" xfId="330" xr:uid="{00000000-0005-0000-0000-0000BD000000}"/>
    <cellStyle name="常规 10" xfId="20" xr:uid="{00000000-0005-0000-0000-0000BF000000}"/>
    <cellStyle name="常规 10 2" xfId="66" xr:uid="{00000000-0005-0000-0000-0000C0000000}"/>
    <cellStyle name="常规 10 2 2" xfId="225" xr:uid="{00000000-0005-0000-0000-0000C1000000}"/>
    <cellStyle name="常规 10 2 2 2" xfId="504" xr:uid="{00000000-0005-0000-0000-0000C2000000}"/>
    <cellStyle name="常规 10 2 3" xfId="288" xr:uid="{00000000-0005-0000-0000-0000C3000000}"/>
    <cellStyle name="常规 10 2 3 2" xfId="539" xr:uid="{00000000-0005-0000-0000-0000C4000000}"/>
    <cellStyle name="常规 10 2 4" xfId="362" xr:uid="{00000000-0005-0000-0000-0000C5000000}"/>
    <cellStyle name="常规 10 3" xfId="189" xr:uid="{00000000-0005-0000-0000-0000C6000000}"/>
    <cellStyle name="常规 10 3 2" xfId="468" xr:uid="{00000000-0005-0000-0000-0000C7000000}"/>
    <cellStyle name="常规 10 4" xfId="147" xr:uid="{00000000-0005-0000-0000-0000C8000000}"/>
    <cellStyle name="常规 10 4 2" xfId="426" xr:uid="{00000000-0005-0000-0000-0000C9000000}"/>
    <cellStyle name="常规 10 5" xfId="112" xr:uid="{00000000-0005-0000-0000-0000CA000000}"/>
    <cellStyle name="常规 10 5 2" xfId="391" xr:uid="{00000000-0005-0000-0000-0000CB000000}"/>
    <cellStyle name="常规 10 6" xfId="254" xr:uid="{00000000-0005-0000-0000-0000CC000000}"/>
    <cellStyle name="常规 10 7" xfId="328" xr:uid="{00000000-0005-0000-0000-0000CD000000}"/>
    <cellStyle name="常规 11" xfId="21" xr:uid="{00000000-0005-0000-0000-0000CE000000}"/>
    <cellStyle name="常规 11 2" xfId="23" xr:uid="{00000000-0005-0000-0000-0000CF000000}"/>
    <cellStyle name="常规 12" xfId="24" xr:uid="{00000000-0005-0000-0000-0000D0000000}"/>
    <cellStyle name="常规 12 2" xfId="67" xr:uid="{00000000-0005-0000-0000-0000D1000000}"/>
    <cellStyle name="常规 12 2 2" xfId="226" xr:uid="{00000000-0005-0000-0000-0000D2000000}"/>
    <cellStyle name="常规 12 2 2 2" xfId="505" xr:uid="{00000000-0005-0000-0000-0000D3000000}"/>
    <cellStyle name="常规 12 2 3" xfId="289" xr:uid="{00000000-0005-0000-0000-0000D4000000}"/>
    <cellStyle name="常规 12 2 3 2" xfId="540" xr:uid="{00000000-0005-0000-0000-0000D5000000}"/>
    <cellStyle name="常规 12 2 4" xfId="363" xr:uid="{00000000-0005-0000-0000-0000D6000000}"/>
    <cellStyle name="常规 12 3" xfId="190" xr:uid="{00000000-0005-0000-0000-0000D7000000}"/>
    <cellStyle name="常规 12 3 2" xfId="469" xr:uid="{00000000-0005-0000-0000-0000D8000000}"/>
    <cellStyle name="常规 12 4" xfId="148" xr:uid="{00000000-0005-0000-0000-0000D9000000}"/>
    <cellStyle name="常规 12 4 2" xfId="427" xr:uid="{00000000-0005-0000-0000-0000DA000000}"/>
    <cellStyle name="常规 12 5" xfId="113" xr:uid="{00000000-0005-0000-0000-0000DB000000}"/>
    <cellStyle name="常规 12 5 2" xfId="392" xr:uid="{00000000-0005-0000-0000-0000DC000000}"/>
    <cellStyle name="常规 12 6" xfId="255" xr:uid="{00000000-0005-0000-0000-0000DD000000}"/>
    <cellStyle name="常规 12 7" xfId="329" xr:uid="{00000000-0005-0000-0000-0000DE000000}"/>
    <cellStyle name="常规 13" xfId="27" xr:uid="{00000000-0005-0000-0000-0000DF000000}"/>
    <cellStyle name="常规 13 2" xfId="70" xr:uid="{00000000-0005-0000-0000-0000E0000000}"/>
    <cellStyle name="常规 13 2 2" xfId="229" xr:uid="{00000000-0005-0000-0000-0000E1000000}"/>
    <cellStyle name="常规 13 2 2 2" xfId="508" xr:uid="{00000000-0005-0000-0000-0000E2000000}"/>
    <cellStyle name="常规 13 2 3" xfId="292" xr:uid="{00000000-0005-0000-0000-0000E3000000}"/>
    <cellStyle name="常规 13 2 3 2" xfId="543" xr:uid="{00000000-0005-0000-0000-0000E4000000}"/>
    <cellStyle name="常规 13 2 4" xfId="366" xr:uid="{00000000-0005-0000-0000-0000E5000000}"/>
    <cellStyle name="常规 13 3" xfId="193" xr:uid="{00000000-0005-0000-0000-0000E6000000}"/>
    <cellStyle name="常规 13 3 2" xfId="472" xr:uid="{00000000-0005-0000-0000-0000E7000000}"/>
    <cellStyle name="常规 13 4" xfId="151" xr:uid="{00000000-0005-0000-0000-0000E8000000}"/>
    <cellStyle name="常规 13 4 2" xfId="430" xr:uid="{00000000-0005-0000-0000-0000E9000000}"/>
    <cellStyle name="常规 13 5" xfId="116" xr:uid="{00000000-0005-0000-0000-0000EA000000}"/>
    <cellStyle name="常规 13 5 2" xfId="395" xr:uid="{00000000-0005-0000-0000-0000EB000000}"/>
    <cellStyle name="常规 13 6" xfId="258" xr:uid="{00000000-0005-0000-0000-0000EC000000}"/>
    <cellStyle name="常规 13 7" xfId="332" xr:uid="{00000000-0005-0000-0000-0000ED000000}"/>
    <cellStyle name="常规 14" xfId="28" xr:uid="{00000000-0005-0000-0000-0000EE000000}"/>
    <cellStyle name="常规 15" xfId="2" xr:uid="{00000000-0005-0000-0000-0000EF000000}"/>
    <cellStyle name="常规 15 2" xfId="53" xr:uid="{00000000-0005-0000-0000-0000F0000000}"/>
    <cellStyle name="常规 15 2 2" xfId="212" xr:uid="{00000000-0005-0000-0000-0000F1000000}"/>
    <cellStyle name="常规 15 2 2 2" xfId="491" xr:uid="{00000000-0005-0000-0000-0000F2000000}"/>
    <cellStyle name="常规 15 2 3" xfId="275" xr:uid="{00000000-0005-0000-0000-0000F3000000}"/>
    <cellStyle name="常规 15 2 3 2" xfId="526" xr:uid="{00000000-0005-0000-0000-0000F4000000}"/>
    <cellStyle name="常规 15 2 4" xfId="349" xr:uid="{00000000-0005-0000-0000-0000F5000000}"/>
    <cellStyle name="常规 15 3" xfId="176" xr:uid="{00000000-0005-0000-0000-0000F6000000}"/>
    <cellStyle name="常规 15 3 2" xfId="455" xr:uid="{00000000-0005-0000-0000-0000F7000000}"/>
    <cellStyle name="常规 15 4" xfId="134" xr:uid="{00000000-0005-0000-0000-0000F8000000}"/>
    <cellStyle name="常规 15 4 2" xfId="413" xr:uid="{00000000-0005-0000-0000-0000F9000000}"/>
    <cellStyle name="常规 15 5" xfId="99" xr:uid="{00000000-0005-0000-0000-0000FA000000}"/>
    <cellStyle name="常规 15 5 2" xfId="378" xr:uid="{00000000-0005-0000-0000-0000FB000000}"/>
    <cellStyle name="常规 15 6" xfId="241" xr:uid="{00000000-0005-0000-0000-0000FC000000}"/>
    <cellStyle name="常规 15 7" xfId="315" xr:uid="{00000000-0005-0000-0000-0000FD000000}"/>
    <cellStyle name="常规 16" xfId="74" xr:uid="{00000000-0005-0000-0000-0000FE000000}"/>
    <cellStyle name="常规 16 2" xfId="233" xr:uid="{00000000-0005-0000-0000-0000FF000000}"/>
    <cellStyle name="常规 16 2 2" xfId="312" xr:uid="{00000000-0005-0000-0000-000000010000}"/>
    <cellStyle name="常规 16 2 3" xfId="512" xr:uid="{00000000-0005-0000-0000-000001010000}"/>
    <cellStyle name="常规 16 3" xfId="197" xr:uid="{00000000-0005-0000-0000-000002010000}"/>
    <cellStyle name="常规 16 3 2" xfId="476" xr:uid="{00000000-0005-0000-0000-000003010000}"/>
    <cellStyle name="常规 16 4" xfId="161" xr:uid="{00000000-0005-0000-0000-000004010000}"/>
    <cellStyle name="常规 16 4 2" xfId="440" xr:uid="{00000000-0005-0000-0000-000005010000}"/>
    <cellStyle name="常规 16 5" xfId="126" xr:uid="{00000000-0005-0000-0000-000006010000}"/>
    <cellStyle name="常规 16 5 2" xfId="405" xr:uid="{00000000-0005-0000-0000-000007010000}"/>
    <cellStyle name="常规 16 6" xfId="296" xr:uid="{00000000-0005-0000-0000-000008010000}"/>
    <cellStyle name="常规 16 7" xfId="370" xr:uid="{00000000-0005-0000-0000-000009010000}"/>
    <cellStyle name="常规 17" xfId="1" xr:uid="{00000000-0005-0000-0000-00000A010000}"/>
    <cellStyle name="常规 2" xfId="4" xr:uid="{00000000-0005-0000-0000-00000B010000}"/>
    <cellStyle name="常规 2 2" xfId="6" xr:uid="{00000000-0005-0000-0000-00000C010000}"/>
    <cellStyle name="常规 2 2 2" xfId="32" xr:uid="{00000000-0005-0000-0000-00000D010000}"/>
    <cellStyle name="常规 2 2 3" xfId="37" xr:uid="{00000000-0005-0000-0000-00000E010000}"/>
    <cellStyle name="常规 2 2 4" xfId="88" xr:uid="{00000000-0005-0000-0000-00000F010000}"/>
    <cellStyle name="常规 2 3" xfId="29" xr:uid="{00000000-0005-0000-0000-000010010000}"/>
    <cellStyle name="常规 2 3 2" xfId="98" xr:uid="{00000000-0005-0000-0000-000011010000}"/>
    <cellStyle name="常规 2 3 2 2" xfId="308" xr:uid="{00000000-0005-0000-0000-000012010000}"/>
    <cellStyle name="常规 2 3 3" xfId="71" xr:uid="{00000000-0005-0000-0000-000013010000}"/>
    <cellStyle name="常规 2 3 3 2" xfId="230" xr:uid="{00000000-0005-0000-0000-000014010000}"/>
    <cellStyle name="常规 2 3 3 2 2" xfId="509" xr:uid="{00000000-0005-0000-0000-000015010000}"/>
    <cellStyle name="常规 2 3 3 3" xfId="293" xr:uid="{00000000-0005-0000-0000-000016010000}"/>
    <cellStyle name="常规 2 3 3 3 2" xfId="544" xr:uid="{00000000-0005-0000-0000-000017010000}"/>
    <cellStyle name="常规 2 3 3 4" xfId="367" xr:uid="{00000000-0005-0000-0000-000018010000}"/>
    <cellStyle name="常规 2 3 4" xfId="194" xr:uid="{00000000-0005-0000-0000-000019010000}"/>
    <cellStyle name="常规 2 3 4 2" xfId="473" xr:uid="{00000000-0005-0000-0000-00001A010000}"/>
    <cellStyle name="常规 2 3 5" xfId="152" xr:uid="{00000000-0005-0000-0000-00001B010000}"/>
    <cellStyle name="常规 2 3 5 2" xfId="431" xr:uid="{00000000-0005-0000-0000-00001C010000}"/>
    <cellStyle name="常规 2 3 6" xfId="117" xr:uid="{00000000-0005-0000-0000-00001D010000}"/>
    <cellStyle name="常规 2 3 6 2" xfId="396" xr:uid="{00000000-0005-0000-0000-00001E010000}"/>
    <cellStyle name="常规 2 3 7" xfId="259" xr:uid="{00000000-0005-0000-0000-00001F010000}"/>
    <cellStyle name="常规 2 3 8" xfId="333" xr:uid="{00000000-0005-0000-0000-000020010000}"/>
    <cellStyle name="常规 2 4" xfId="36" xr:uid="{00000000-0005-0000-0000-000021010000}"/>
    <cellStyle name="常规 2 4 2" xfId="86" xr:uid="{00000000-0005-0000-0000-000022010000}"/>
    <cellStyle name="常规 2 5" xfId="78" xr:uid="{00000000-0005-0000-0000-000023010000}"/>
    <cellStyle name="常规 2 6" xfId="46" xr:uid="{00000000-0005-0000-0000-000024010000}"/>
    <cellStyle name="常规 2 6 2" xfId="205" xr:uid="{00000000-0005-0000-0000-000025010000}"/>
    <cellStyle name="常规 2 6 2 2" xfId="484" xr:uid="{00000000-0005-0000-0000-000026010000}"/>
    <cellStyle name="常规 2 6 3" xfId="268" xr:uid="{00000000-0005-0000-0000-000027010000}"/>
    <cellStyle name="常规 2 6 4" xfId="342" xr:uid="{00000000-0005-0000-0000-000028010000}"/>
    <cellStyle name="常规 2 7" xfId="169" xr:uid="{00000000-0005-0000-0000-000029010000}"/>
    <cellStyle name="常规 2 7 2" xfId="448" xr:uid="{00000000-0005-0000-0000-00002A010000}"/>
    <cellStyle name="常规 3" xfId="5" xr:uid="{00000000-0005-0000-0000-00002B010000}"/>
    <cellStyle name="常规 3 2" xfId="87" xr:uid="{00000000-0005-0000-0000-00002C010000}"/>
    <cellStyle name="常规 3 2 2" xfId="238" xr:uid="{00000000-0005-0000-0000-00002D010000}"/>
    <cellStyle name="常规 3 2 2 2" xfId="305" xr:uid="{00000000-0005-0000-0000-00002E010000}"/>
    <cellStyle name="常规 3 2 2 3" xfId="517" xr:uid="{00000000-0005-0000-0000-00002F010000}"/>
    <cellStyle name="常规 3 2 3" xfId="202" xr:uid="{00000000-0005-0000-0000-000030010000}"/>
    <cellStyle name="常规 3 2 3 2" xfId="481" xr:uid="{00000000-0005-0000-0000-000031010000}"/>
    <cellStyle name="常规 3 2 4" xfId="166" xr:uid="{00000000-0005-0000-0000-000032010000}"/>
    <cellStyle name="常规 3 2 4 2" xfId="445" xr:uid="{00000000-0005-0000-0000-000033010000}"/>
    <cellStyle name="常规 3 2 5" xfId="131" xr:uid="{00000000-0005-0000-0000-000034010000}"/>
    <cellStyle name="常规 3 2 5 2" xfId="410" xr:uid="{00000000-0005-0000-0000-000035010000}"/>
    <cellStyle name="常规 3 2 6" xfId="301" xr:uid="{00000000-0005-0000-0000-000036010000}"/>
    <cellStyle name="常规 3 2 7" xfId="375" xr:uid="{00000000-0005-0000-0000-000037010000}"/>
    <cellStyle name="常规 4" xfId="9" xr:uid="{00000000-0005-0000-0000-000038010000}"/>
    <cellStyle name="常规 4 10" xfId="101" xr:uid="{00000000-0005-0000-0000-000039010000}"/>
    <cellStyle name="常规 4 10 2" xfId="380" xr:uid="{00000000-0005-0000-0000-00003A010000}"/>
    <cellStyle name="常规 4 11" xfId="243" xr:uid="{00000000-0005-0000-0000-00003B010000}"/>
    <cellStyle name="常规 4 12" xfId="317" xr:uid="{00000000-0005-0000-0000-00003C010000}"/>
    <cellStyle name="常规 4 2" xfId="40" xr:uid="{00000000-0005-0000-0000-00003D010000}"/>
    <cellStyle name="常规 4 2 2" xfId="85" xr:uid="{00000000-0005-0000-0000-00003E010000}"/>
    <cellStyle name="常规 4 2 3" xfId="55" xr:uid="{00000000-0005-0000-0000-00003F010000}"/>
    <cellStyle name="常规 4 2 3 2" xfId="214" xr:uid="{00000000-0005-0000-0000-000040010000}"/>
    <cellStyle name="常规 4 2 3 2 2" xfId="493" xr:uid="{00000000-0005-0000-0000-000041010000}"/>
    <cellStyle name="常规 4 2 3 3" xfId="277" xr:uid="{00000000-0005-0000-0000-000042010000}"/>
    <cellStyle name="常规 4 2 3 3 2" xfId="528" xr:uid="{00000000-0005-0000-0000-000043010000}"/>
    <cellStyle name="常规 4 2 3 4" xfId="351" xr:uid="{00000000-0005-0000-0000-000044010000}"/>
    <cellStyle name="常规 4 2 4" xfId="178" xr:uid="{00000000-0005-0000-0000-000045010000}"/>
    <cellStyle name="常规 4 2 4 2" xfId="457" xr:uid="{00000000-0005-0000-0000-000046010000}"/>
    <cellStyle name="常规 4 2 5" xfId="155" xr:uid="{00000000-0005-0000-0000-000047010000}"/>
    <cellStyle name="常规 4 2 5 2" xfId="434" xr:uid="{00000000-0005-0000-0000-000048010000}"/>
    <cellStyle name="常规 4 2 6" xfId="120" xr:uid="{00000000-0005-0000-0000-000049010000}"/>
    <cellStyle name="常规 4 2 6 2" xfId="399" xr:uid="{00000000-0005-0000-0000-00004A010000}"/>
    <cellStyle name="常规 4 2 7" xfId="262" xr:uid="{00000000-0005-0000-0000-00004B010000}"/>
    <cellStyle name="常规 4 2 8" xfId="336" xr:uid="{00000000-0005-0000-0000-00004C010000}"/>
    <cellStyle name="常规 4 3" xfId="89" xr:uid="{00000000-0005-0000-0000-00004D010000}"/>
    <cellStyle name="常规 4 4" xfId="97" xr:uid="{00000000-0005-0000-0000-00004E010000}"/>
    <cellStyle name="常规 4 5" xfId="84" xr:uid="{00000000-0005-0000-0000-00004F010000}"/>
    <cellStyle name="常规 4 6" xfId="79" xr:uid="{00000000-0005-0000-0000-000050010000}"/>
    <cellStyle name="常规 4 7" xfId="49" xr:uid="{00000000-0005-0000-0000-000051010000}"/>
    <cellStyle name="常规 4 7 2" xfId="208" xr:uid="{00000000-0005-0000-0000-000052010000}"/>
    <cellStyle name="常规 4 7 2 2" xfId="487" xr:uid="{00000000-0005-0000-0000-000053010000}"/>
    <cellStyle name="常规 4 7 3" xfId="271" xr:uid="{00000000-0005-0000-0000-000054010000}"/>
    <cellStyle name="常规 4 7 3 2" xfId="522" xr:uid="{00000000-0005-0000-0000-000055010000}"/>
    <cellStyle name="常规 4 7 4" xfId="345" xr:uid="{00000000-0005-0000-0000-000056010000}"/>
    <cellStyle name="常规 4 8" xfId="172" xr:uid="{00000000-0005-0000-0000-000057010000}"/>
    <cellStyle name="常规 4 8 2" xfId="451" xr:uid="{00000000-0005-0000-0000-000058010000}"/>
    <cellStyle name="常规 4 9" xfId="136" xr:uid="{00000000-0005-0000-0000-000059010000}"/>
    <cellStyle name="常规 4 9 2" xfId="415" xr:uid="{00000000-0005-0000-0000-00005A010000}"/>
    <cellStyle name="常规 5" xfId="7" xr:uid="{00000000-0005-0000-0000-00005B010000}"/>
    <cellStyle name="常规 5 2" xfId="31" xr:uid="{00000000-0005-0000-0000-00005C010000}"/>
    <cellStyle name="常规 5 2 2" xfId="92" xr:uid="{00000000-0005-0000-0000-00005D010000}"/>
    <cellStyle name="常规 5 2 2 2" xfId="239" xr:uid="{00000000-0005-0000-0000-00005E010000}"/>
    <cellStyle name="常规 5 2 2 2 2" xfId="307" xr:uid="{00000000-0005-0000-0000-00005F010000}"/>
    <cellStyle name="常规 5 2 2 2 3" xfId="518" xr:uid="{00000000-0005-0000-0000-000060010000}"/>
    <cellStyle name="常规 5 2 2 3" xfId="203" xr:uid="{00000000-0005-0000-0000-000061010000}"/>
    <cellStyle name="常规 5 2 2 3 2" xfId="482" xr:uid="{00000000-0005-0000-0000-000062010000}"/>
    <cellStyle name="常规 5 2 2 4" xfId="167" xr:uid="{00000000-0005-0000-0000-000063010000}"/>
    <cellStyle name="常规 5 2 2 4 2" xfId="446" xr:uid="{00000000-0005-0000-0000-000064010000}"/>
    <cellStyle name="常规 5 2 2 5" xfId="132" xr:uid="{00000000-0005-0000-0000-000065010000}"/>
    <cellStyle name="常规 5 2 2 5 2" xfId="411" xr:uid="{00000000-0005-0000-0000-000066010000}"/>
    <cellStyle name="常规 5 2 2 6" xfId="302" xr:uid="{00000000-0005-0000-0000-000067010000}"/>
    <cellStyle name="常规 5 2 2 7" xfId="376" xr:uid="{00000000-0005-0000-0000-000068010000}"/>
    <cellStyle name="常规 5 3" xfId="38" xr:uid="{00000000-0005-0000-0000-000069010000}"/>
    <cellStyle name="常规 5 4" xfId="83" xr:uid="{00000000-0005-0000-0000-00006A010000}"/>
    <cellStyle name="常规 5 4 2" xfId="237" xr:uid="{00000000-0005-0000-0000-00006B010000}"/>
    <cellStyle name="常规 5 4 2 2" xfId="309" xr:uid="{00000000-0005-0000-0000-00006C010000}"/>
    <cellStyle name="常规 5 4 2 3" xfId="516" xr:uid="{00000000-0005-0000-0000-00006D010000}"/>
    <cellStyle name="常规 5 4 3" xfId="201" xr:uid="{00000000-0005-0000-0000-00006E010000}"/>
    <cellStyle name="常规 5 4 3 2" xfId="480" xr:uid="{00000000-0005-0000-0000-00006F010000}"/>
    <cellStyle name="常规 5 4 4" xfId="165" xr:uid="{00000000-0005-0000-0000-000070010000}"/>
    <cellStyle name="常规 5 4 4 2" xfId="444" xr:uid="{00000000-0005-0000-0000-000071010000}"/>
    <cellStyle name="常规 5 4 5" xfId="130" xr:uid="{00000000-0005-0000-0000-000072010000}"/>
    <cellStyle name="常规 5 4 5 2" xfId="409" xr:uid="{00000000-0005-0000-0000-000073010000}"/>
    <cellStyle name="常规 5 4 6" xfId="300" xr:uid="{00000000-0005-0000-0000-000074010000}"/>
    <cellStyle name="常规 5 4 7" xfId="374" xr:uid="{00000000-0005-0000-0000-000075010000}"/>
    <cellStyle name="常规 6" xfId="10" xr:uid="{00000000-0005-0000-0000-000076010000}"/>
    <cellStyle name="常规 6 2" xfId="41" xr:uid="{00000000-0005-0000-0000-000077010000}"/>
    <cellStyle name="常规 6 2 2" xfId="56" xr:uid="{00000000-0005-0000-0000-000078010000}"/>
    <cellStyle name="常规 6 2 2 2" xfId="215" xr:uid="{00000000-0005-0000-0000-000079010000}"/>
    <cellStyle name="常规 6 2 2 2 2" xfId="494" xr:uid="{00000000-0005-0000-0000-00007A010000}"/>
    <cellStyle name="常规 6 2 2 3" xfId="278" xr:uid="{00000000-0005-0000-0000-00007B010000}"/>
    <cellStyle name="常规 6 2 2 3 2" xfId="529" xr:uid="{00000000-0005-0000-0000-00007C010000}"/>
    <cellStyle name="常规 6 2 2 4" xfId="352" xr:uid="{00000000-0005-0000-0000-00007D010000}"/>
    <cellStyle name="常规 6 2 3" xfId="179" xr:uid="{00000000-0005-0000-0000-00007E010000}"/>
    <cellStyle name="常规 6 2 3 2" xfId="458" xr:uid="{00000000-0005-0000-0000-00007F010000}"/>
    <cellStyle name="常规 6 2 4" xfId="156" xr:uid="{00000000-0005-0000-0000-000080010000}"/>
    <cellStyle name="常规 6 2 4 2" xfId="435" xr:uid="{00000000-0005-0000-0000-000081010000}"/>
    <cellStyle name="常规 6 2 5" xfId="121" xr:uid="{00000000-0005-0000-0000-000082010000}"/>
    <cellStyle name="常规 6 2 5 2" xfId="400" xr:uid="{00000000-0005-0000-0000-000083010000}"/>
    <cellStyle name="常规 6 2 6" xfId="263" xr:uid="{00000000-0005-0000-0000-000084010000}"/>
    <cellStyle name="常规 6 2 7" xfId="337" xr:uid="{00000000-0005-0000-0000-000085010000}"/>
    <cellStyle name="常规 6 3" xfId="95" xr:uid="{00000000-0005-0000-0000-000086010000}"/>
    <cellStyle name="常规 6 4" xfId="50" xr:uid="{00000000-0005-0000-0000-000087010000}"/>
    <cellStyle name="常规 6 4 2" xfId="209" xr:uid="{00000000-0005-0000-0000-000088010000}"/>
    <cellStyle name="常规 6 4 2 2" xfId="488" xr:uid="{00000000-0005-0000-0000-000089010000}"/>
    <cellStyle name="常规 6 4 3" xfId="272" xr:uid="{00000000-0005-0000-0000-00008A010000}"/>
    <cellStyle name="常规 6 4 3 2" xfId="523" xr:uid="{00000000-0005-0000-0000-00008B010000}"/>
    <cellStyle name="常规 6 4 4" xfId="346" xr:uid="{00000000-0005-0000-0000-00008C010000}"/>
    <cellStyle name="常规 6 5" xfId="173" xr:uid="{00000000-0005-0000-0000-00008D010000}"/>
    <cellStyle name="常规 6 5 2" xfId="452" xr:uid="{00000000-0005-0000-0000-00008E010000}"/>
    <cellStyle name="常规 6 6" xfId="137" xr:uid="{00000000-0005-0000-0000-00008F010000}"/>
    <cellStyle name="常规 6 6 2" xfId="416" xr:uid="{00000000-0005-0000-0000-000090010000}"/>
    <cellStyle name="常规 6 7" xfId="102" xr:uid="{00000000-0005-0000-0000-000091010000}"/>
    <cellStyle name="常规 6 7 2" xfId="381" xr:uid="{00000000-0005-0000-0000-000092010000}"/>
    <cellStyle name="常规 6 8" xfId="244" xr:uid="{00000000-0005-0000-0000-000093010000}"/>
    <cellStyle name="常规 6 9" xfId="318" xr:uid="{00000000-0005-0000-0000-000094010000}"/>
    <cellStyle name="常规 7" xfId="15" xr:uid="{00000000-0005-0000-0000-000095010000}"/>
    <cellStyle name="常规 7 2" xfId="91" xr:uid="{00000000-0005-0000-0000-000096010000}"/>
    <cellStyle name="常规 7 2 2" xfId="304" xr:uid="{00000000-0005-0000-0000-000097010000}"/>
    <cellStyle name="常规 7 3" xfId="61" xr:uid="{00000000-0005-0000-0000-000098010000}"/>
    <cellStyle name="常规 7 3 2" xfId="220" xr:uid="{00000000-0005-0000-0000-000099010000}"/>
    <cellStyle name="常规 7 3 2 2" xfId="499" xr:uid="{00000000-0005-0000-0000-00009A010000}"/>
    <cellStyle name="常规 7 3 3" xfId="283" xr:uid="{00000000-0005-0000-0000-00009B010000}"/>
    <cellStyle name="常规 7 3 3 2" xfId="534" xr:uid="{00000000-0005-0000-0000-00009C010000}"/>
    <cellStyle name="常规 7 3 4" xfId="357" xr:uid="{00000000-0005-0000-0000-00009D010000}"/>
    <cellStyle name="常规 7 4" xfId="184" xr:uid="{00000000-0005-0000-0000-00009E010000}"/>
    <cellStyle name="常规 7 4 2" xfId="463" xr:uid="{00000000-0005-0000-0000-00009F010000}"/>
    <cellStyle name="常规 7 5" xfId="142" xr:uid="{00000000-0005-0000-0000-0000A0010000}"/>
    <cellStyle name="常规 7 5 2" xfId="421" xr:uid="{00000000-0005-0000-0000-0000A1010000}"/>
    <cellStyle name="常规 7 6" xfId="107" xr:uid="{00000000-0005-0000-0000-0000A2010000}"/>
    <cellStyle name="常规 7 6 2" xfId="386" xr:uid="{00000000-0005-0000-0000-0000A3010000}"/>
    <cellStyle name="常规 7 7" xfId="249" xr:uid="{00000000-0005-0000-0000-0000A4010000}"/>
    <cellStyle name="常规 7 8" xfId="323" xr:uid="{00000000-0005-0000-0000-0000A5010000}"/>
    <cellStyle name="常规 8" xfId="18" xr:uid="{00000000-0005-0000-0000-0000A6010000}"/>
    <cellStyle name="常规 8 2" xfId="64" xr:uid="{00000000-0005-0000-0000-0000A7010000}"/>
    <cellStyle name="常规 8 2 2" xfId="223" xr:uid="{00000000-0005-0000-0000-0000A8010000}"/>
    <cellStyle name="常规 8 2 2 2" xfId="502" xr:uid="{00000000-0005-0000-0000-0000A9010000}"/>
    <cellStyle name="常规 8 2 3" xfId="286" xr:uid="{00000000-0005-0000-0000-0000AA010000}"/>
    <cellStyle name="常规 8 2 3 2" xfId="537" xr:uid="{00000000-0005-0000-0000-0000AB010000}"/>
    <cellStyle name="常规 8 2 4" xfId="360" xr:uid="{00000000-0005-0000-0000-0000AC010000}"/>
    <cellStyle name="常规 8 3" xfId="187" xr:uid="{00000000-0005-0000-0000-0000AD010000}"/>
    <cellStyle name="常规 8 3 2" xfId="466" xr:uid="{00000000-0005-0000-0000-0000AE010000}"/>
    <cellStyle name="常规 8 4" xfId="145" xr:uid="{00000000-0005-0000-0000-0000AF010000}"/>
    <cellStyle name="常规 8 4 2" xfId="424" xr:uid="{00000000-0005-0000-0000-0000B0010000}"/>
    <cellStyle name="常规 8 5" xfId="110" xr:uid="{00000000-0005-0000-0000-0000B1010000}"/>
    <cellStyle name="常规 8 5 2" xfId="389" xr:uid="{00000000-0005-0000-0000-0000B2010000}"/>
    <cellStyle name="常规 8 6" xfId="252" xr:uid="{00000000-0005-0000-0000-0000B3010000}"/>
    <cellStyle name="常规 8 7" xfId="326" xr:uid="{00000000-0005-0000-0000-0000B4010000}"/>
    <cellStyle name="常规 9" xfId="19" xr:uid="{00000000-0005-0000-0000-0000B5010000}"/>
    <cellStyle name="常规 9 2" xfId="65" xr:uid="{00000000-0005-0000-0000-0000B6010000}"/>
    <cellStyle name="常规 9 2 2" xfId="224" xr:uid="{00000000-0005-0000-0000-0000B7010000}"/>
    <cellStyle name="常规 9 2 2 2" xfId="503" xr:uid="{00000000-0005-0000-0000-0000B8010000}"/>
    <cellStyle name="常规 9 2 3" xfId="287" xr:uid="{00000000-0005-0000-0000-0000B9010000}"/>
    <cellStyle name="常规 9 2 3 2" xfId="538" xr:uid="{00000000-0005-0000-0000-0000BA010000}"/>
    <cellStyle name="常规 9 2 4" xfId="361" xr:uid="{00000000-0005-0000-0000-0000BB010000}"/>
    <cellStyle name="常规 9 3" xfId="188" xr:uid="{00000000-0005-0000-0000-0000BC010000}"/>
    <cellStyle name="常规 9 3 2" xfId="467" xr:uid="{00000000-0005-0000-0000-0000BD010000}"/>
    <cellStyle name="常规 9 4" xfId="146" xr:uid="{00000000-0005-0000-0000-0000BE010000}"/>
    <cellStyle name="常规 9 4 2" xfId="425" xr:uid="{00000000-0005-0000-0000-0000BF010000}"/>
    <cellStyle name="常规 9 5" xfId="111" xr:uid="{00000000-0005-0000-0000-0000C0010000}"/>
    <cellStyle name="常规 9 5 2" xfId="390" xr:uid="{00000000-0005-0000-0000-0000C1010000}"/>
    <cellStyle name="常规 9 6" xfId="253" xr:uid="{00000000-0005-0000-0000-0000C2010000}"/>
    <cellStyle name="常规 9 7" xfId="327" xr:uid="{00000000-0005-0000-0000-0000C3010000}"/>
    <cellStyle name="千位分隔 2" xfId="8" xr:uid="{00000000-0005-0000-0000-0000C4010000}"/>
    <cellStyle name="千位分隔 2 2" xfId="30" xr:uid="{00000000-0005-0000-0000-0000C5010000}"/>
    <cellStyle name="千位分隔 2 2 2" xfId="80" xr:uid="{00000000-0005-0000-0000-0000C6010000}"/>
    <cellStyle name="千位分隔 2 2 2 2" xfId="313" xr:uid="{00000000-0005-0000-0000-0000C7010000}"/>
    <cellStyle name="千位分隔 2 2 3" xfId="72" xr:uid="{00000000-0005-0000-0000-0000C8010000}"/>
    <cellStyle name="千位分隔 2 2 3 2" xfId="231" xr:uid="{00000000-0005-0000-0000-0000C9010000}"/>
    <cellStyle name="千位分隔 2 2 3 2 2" xfId="510" xr:uid="{00000000-0005-0000-0000-0000CA010000}"/>
    <cellStyle name="千位分隔 2 2 3 3" xfId="294" xr:uid="{00000000-0005-0000-0000-0000CB010000}"/>
    <cellStyle name="千位分隔 2 2 3 3 2" xfId="545" xr:uid="{00000000-0005-0000-0000-0000CC010000}"/>
    <cellStyle name="千位分隔 2 2 3 4" xfId="368" xr:uid="{00000000-0005-0000-0000-0000CD010000}"/>
    <cellStyle name="千位分隔 2 2 4" xfId="195" xr:uid="{00000000-0005-0000-0000-0000CE010000}"/>
    <cellStyle name="千位分隔 2 2 4 2" xfId="474" xr:uid="{00000000-0005-0000-0000-0000CF010000}"/>
    <cellStyle name="千位分隔 2 2 5" xfId="153" xr:uid="{00000000-0005-0000-0000-0000D0010000}"/>
    <cellStyle name="千位分隔 2 2 5 2" xfId="432" xr:uid="{00000000-0005-0000-0000-0000D1010000}"/>
    <cellStyle name="千位分隔 2 2 6" xfId="118" xr:uid="{00000000-0005-0000-0000-0000D2010000}"/>
    <cellStyle name="千位分隔 2 2 6 2" xfId="397" xr:uid="{00000000-0005-0000-0000-0000D3010000}"/>
    <cellStyle name="千位分隔 2 2 7" xfId="260" xr:uid="{00000000-0005-0000-0000-0000D4010000}"/>
    <cellStyle name="千位分隔 2 2 8" xfId="334" xr:uid="{00000000-0005-0000-0000-0000D5010000}"/>
    <cellStyle name="千位分隔 2 3" xfId="39" xr:uid="{00000000-0005-0000-0000-0000D6010000}"/>
    <cellStyle name="千位分隔 2 4" xfId="77" xr:uid="{00000000-0005-0000-0000-0000D7010000}"/>
    <cellStyle name="千位分隔 2 5" xfId="47" xr:uid="{00000000-0005-0000-0000-0000D8010000}"/>
    <cellStyle name="千位分隔 2 5 2" xfId="206" xr:uid="{00000000-0005-0000-0000-0000D9010000}"/>
    <cellStyle name="千位分隔 2 5 2 2" xfId="485" xr:uid="{00000000-0005-0000-0000-0000DA010000}"/>
    <cellStyle name="千位分隔 2 5 3" xfId="269" xr:uid="{00000000-0005-0000-0000-0000DB010000}"/>
    <cellStyle name="千位分隔 2 5 4" xfId="343" xr:uid="{00000000-0005-0000-0000-0000DC010000}"/>
    <cellStyle name="千位分隔 2 6" xfId="170" xr:uid="{00000000-0005-0000-0000-0000DD010000}"/>
    <cellStyle name="千位分隔 2 6 2" xfId="449" xr:uid="{00000000-0005-0000-0000-0000DE010000}"/>
    <cellStyle name="千位分隔 3" xfId="33" xr:uid="{00000000-0005-0000-0000-0000DF010000}"/>
    <cellStyle name="千位分隔 3 2" xfId="81" xr:uid="{00000000-0005-0000-0000-0000E0010000}"/>
    <cellStyle name="千位分隔 3 2 2" xfId="236" xr:uid="{00000000-0005-0000-0000-0000E1010000}"/>
    <cellStyle name="千位分隔 3 2 2 2" xfId="306" xr:uid="{00000000-0005-0000-0000-0000E2010000}"/>
    <cellStyle name="千位分隔 3 2 2 3" xfId="515" xr:uid="{00000000-0005-0000-0000-0000E3010000}"/>
    <cellStyle name="千位分隔 3 2 3" xfId="200" xr:uid="{00000000-0005-0000-0000-0000E4010000}"/>
    <cellStyle name="千位分隔 3 2 3 2" xfId="479" xr:uid="{00000000-0005-0000-0000-0000E5010000}"/>
    <cellStyle name="千位分隔 3 2 4" xfId="164" xr:uid="{00000000-0005-0000-0000-0000E6010000}"/>
    <cellStyle name="千位分隔 3 2 4 2" xfId="443" xr:uid="{00000000-0005-0000-0000-0000E7010000}"/>
    <cellStyle name="千位分隔 3 2 5" xfId="129" xr:uid="{00000000-0005-0000-0000-0000E8010000}"/>
    <cellStyle name="千位分隔 3 2 5 2" xfId="408" xr:uid="{00000000-0005-0000-0000-0000E9010000}"/>
    <cellStyle name="千位分隔 3 2 6" xfId="299" xr:uid="{00000000-0005-0000-0000-0000EA010000}"/>
    <cellStyle name="千位分隔 3 2 7" xfId="373" xr:uid="{00000000-0005-0000-0000-0000EB010000}"/>
    <cellStyle name="千位分隔 4" xfId="35" xr:uid="{00000000-0005-0000-0000-0000EC010000}"/>
    <cellStyle name="千位分隔 4 2" xfId="45" xr:uid="{00000000-0005-0000-0000-0000ED010000}"/>
    <cellStyle name="千位分隔 4 2 2" xfId="73" xr:uid="{00000000-0005-0000-0000-0000EE010000}"/>
    <cellStyle name="千位分隔 4 2 2 2" xfId="232" xr:uid="{00000000-0005-0000-0000-0000EF010000}"/>
    <cellStyle name="千位分隔 4 2 2 2 2" xfId="511" xr:uid="{00000000-0005-0000-0000-0000F0010000}"/>
    <cellStyle name="千位分隔 4 2 2 3" xfId="295" xr:uid="{00000000-0005-0000-0000-0000F1010000}"/>
    <cellStyle name="千位分隔 4 2 2 3 2" xfId="546" xr:uid="{00000000-0005-0000-0000-0000F2010000}"/>
    <cellStyle name="千位分隔 4 2 2 4" xfId="369" xr:uid="{00000000-0005-0000-0000-0000F3010000}"/>
    <cellStyle name="千位分隔 4 2 3" xfId="196" xr:uid="{00000000-0005-0000-0000-0000F4010000}"/>
    <cellStyle name="千位分隔 4 2 3 2" xfId="475" xr:uid="{00000000-0005-0000-0000-0000F5010000}"/>
    <cellStyle name="千位分隔 4 2 4" xfId="160" xr:uid="{00000000-0005-0000-0000-0000F6010000}"/>
    <cellStyle name="千位分隔 4 2 4 2" xfId="439" xr:uid="{00000000-0005-0000-0000-0000F7010000}"/>
    <cellStyle name="千位分隔 4 2 5" xfId="125" xr:uid="{00000000-0005-0000-0000-0000F8010000}"/>
    <cellStyle name="千位分隔 4 2 5 2" xfId="404" xr:uid="{00000000-0005-0000-0000-0000F9010000}"/>
    <cellStyle name="千位分隔 4 2 6" xfId="267" xr:uid="{00000000-0005-0000-0000-0000FA010000}"/>
    <cellStyle name="千位分隔 4 2 7" xfId="341" xr:uid="{00000000-0005-0000-0000-0000FB010000}"/>
    <cellStyle name="千位分隔 4 3" xfId="93" xr:uid="{00000000-0005-0000-0000-0000FC010000}"/>
    <cellStyle name="千位分隔 4 3 2" xfId="240" xr:uid="{00000000-0005-0000-0000-0000FD010000}"/>
    <cellStyle name="千位分隔 4 3 2 2" xfId="311" xr:uid="{00000000-0005-0000-0000-0000FE010000}"/>
    <cellStyle name="千位分隔 4 3 2 3" xfId="519" xr:uid="{00000000-0005-0000-0000-0000FF010000}"/>
    <cellStyle name="千位分隔 4 3 3" xfId="204" xr:uid="{00000000-0005-0000-0000-000000020000}"/>
    <cellStyle name="千位分隔 4 3 3 2" xfId="483" xr:uid="{00000000-0005-0000-0000-000001020000}"/>
    <cellStyle name="千位分隔 4 3 4" xfId="168" xr:uid="{00000000-0005-0000-0000-000002020000}"/>
    <cellStyle name="千位分隔 4 3 4 2" xfId="447" xr:uid="{00000000-0005-0000-0000-000003020000}"/>
    <cellStyle name="千位分隔 4 3 5" xfId="133" xr:uid="{00000000-0005-0000-0000-000004020000}"/>
    <cellStyle name="千位分隔 4 3 5 2" xfId="412" xr:uid="{00000000-0005-0000-0000-000005020000}"/>
    <cellStyle name="千位分隔 4 3 6" xfId="303" xr:uid="{00000000-0005-0000-0000-000006020000}"/>
    <cellStyle name="千位分隔 4 3 7" xfId="377" xr:uid="{00000000-0005-0000-0000-000007020000}"/>
    <cellStyle name="千位分隔 4 4" xfId="51" xr:uid="{00000000-0005-0000-0000-000008020000}"/>
    <cellStyle name="千位分隔 4 4 2" xfId="210" xr:uid="{00000000-0005-0000-0000-000009020000}"/>
    <cellStyle name="千位分隔 4 4 2 2" xfId="489" xr:uid="{00000000-0005-0000-0000-00000A020000}"/>
    <cellStyle name="千位分隔 4 4 3" xfId="273" xr:uid="{00000000-0005-0000-0000-00000B020000}"/>
    <cellStyle name="千位分隔 4 4 3 2" xfId="524" xr:uid="{00000000-0005-0000-0000-00000C020000}"/>
    <cellStyle name="千位分隔 4 4 4" xfId="347" xr:uid="{00000000-0005-0000-0000-00000D020000}"/>
    <cellStyle name="千位分隔 4 5" xfId="174" xr:uid="{00000000-0005-0000-0000-00000E020000}"/>
    <cellStyle name="千位分隔 4 5 2" xfId="453" xr:uid="{00000000-0005-0000-0000-00000F020000}"/>
    <cellStyle name="千位分隔 4 6" xfId="154" xr:uid="{00000000-0005-0000-0000-000010020000}"/>
    <cellStyle name="千位分隔 4 6 2" xfId="433" xr:uid="{00000000-0005-0000-0000-000011020000}"/>
    <cellStyle name="千位分隔 4 7" xfId="119" xr:uid="{00000000-0005-0000-0000-000012020000}"/>
    <cellStyle name="千位分隔 4 7 2" xfId="398" xr:uid="{00000000-0005-0000-0000-000013020000}"/>
    <cellStyle name="千位分隔 4 8" xfId="261" xr:uid="{00000000-0005-0000-0000-000014020000}"/>
    <cellStyle name="千位分隔 4 9" xfId="335" xr:uid="{00000000-0005-0000-0000-000015020000}"/>
    <cellStyle name="千位分隔 5" xfId="75" xr:uid="{00000000-0005-0000-0000-000016020000}"/>
    <cellStyle name="千位分隔 5 2" xfId="94" xr:uid="{00000000-0005-0000-0000-000017020000}"/>
    <cellStyle name="千位分隔 5 3" xfId="234" xr:uid="{00000000-0005-0000-0000-000018020000}"/>
    <cellStyle name="千位分隔 5 3 2" xfId="314" xr:uid="{00000000-0005-0000-0000-000019020000}"/>
    <cellStyle name="千位分隔 5 3 3" xfId="513" xr:uid="{00000000-0005-0000-0000-00001A020000}"/>
    <cellStyle name="千位分隔 5 4" xfId="198" xr:uid="{00000000-0005-0000-0000-00001B020000}"/>
    <cellStyle name="千位分隔 5 4 2" xfId="477" xr:uid="{00000000-0005-0000-0000-00001C020000}"/>
    <cellStyle name="千位分隔 5 5" xfId="162" xr:uid="{00000000-0005-0000-0000-00001D020000}"/>
    <cellStyle name="千位分隔 5 5 2" xfId="441" xr:uid="{00000000-0005-0000-0000-00001E020000}"/>
    <cellStyle name="千位分隔 5 6" xfId="127" xr:uid="{00000000-0005-0000-0000-00001F020000}"/>
    <cellStyle name="千位分隔 5 6 2" xfId="406" xr:uid="{00000000-0005-0000-0000-000020020000}"/>
    <cellStyle name="千位分隔 5 7" xfId="297" xr:uid="{00000000-0005-0000-0000-000021020000}"/>
    <cellStyle name="千位分隔 5 8" xfId="371" xr:uid="{00000000-0005-0000-0000-00002202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FFC6EFCE"/>
      <rgbColor rgb="FF006100"/>
      <rgbColor rgb="FFFFEB9C"/>
      <rgbColor rgb="FF9C5700"/>
      <rgbColor rgb="FFCBECFF"/>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qi Chen" refreshedDate="42288.785944328702" createdVersion="6" refreshedVersion="6" minRefreshableVersion="3" recordCount="10" xr:uid="{D567914B-EAAF-46E5-A87C-F853DDFD370A}">
  <cacheSource type="worksheet">
    <worksheetSource ref="A1:C11" sheet="Sheet2"/>
  </cacheSource>
  <cacheFields count="3">
    <cacheField name="resource" numFmtId="49">
      <sharedItems count="5">
        <s v="小青"/>
        <s v="小白"/>
        <s v="小兰"/>
        <s v="小木"/>
        <s v="小宋"/>
      </sharedItems>
    </cacheField>
    <cacheField name="region" numFmtId="0">
      <sharedItems containsNonDate="0" containsString="0" containsBlank="1"/>
    </cacheField>
    <cacheField name="potential" numFmtId="0">
      <sharedItems containsSemiMixedTypes="0" containsString="0" containsNumber="1" containsInteger="1" minValue="628320" maxValue="1304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m/>
    <n v="10560000"/>
  </r>
  <r>
    <x v="1"/>
    <m/>
    <n v="3700000"/>
  </r>
  <r>
    <x v="2"/>
    <m/>
    <n v="13041600"/>
  </r>
  <r>
    <x v="2"/>
    <m/>
    <n v="6200000"/>
  </r>
  <r>
    <x v="0"/>
    <m/>
    <n v="1400000"/>
  </r>
  <r>
    <x v="3"/>
    <m/>
    <n v="4067200"/>
  </r>
  <r>
    <x v="1"/>
    <m/>
    <n v="1419200"/>
  </r>
  <r>
    <x v="3"/>
    <m/>
    <n v="1014300"/>
  </r>
  <r>
    <x v="4"/>
    <m/>
    <n v="628320"/>
  </r>
  <r>
    <x v="4"/>
    <m/>
    <n v="1223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7344F-1667-4AF6-9E35-5D6BDE632D1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G5" firstHeaderRow="1" firstDataRow="1" firstDataCol="0"/>
  <pivotFields count="3">
    <pivotField showAll="0">
      <items count="6">
        <item x="1"/>
        <item x="2"/>
        <item x="3"/>
        <item x="0"/>
        <item x="4"/>
        <item t="default"/>
      </items>
    </pivotField>
    <pivotField showAll="0"/>
    <pivotField dataField="1" showAll="0"/>
  </pivotFields>
  <rowItems count="1">
    <i/>
  </rowItems>
  <colItems count="1">
    <i/>
  </colItems>
  <dataFields count="1">
    <dataField name="Sum of potential" fld="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opLeftCell="A4" workbookViewId="0">
      <selection activeCell="H4" sqref="H4"/>
    </sheetView>
  </sheetViews>
  <sheetFormatPr defaultColWidth="10" defaultRowHeight="12.95" customHeight="1"/>
  <cols>
    <col min="1" max="1" width="2" style="4" customWidth="1"/>
    <col min="2" max="4" width="33.7109375" style="4" customWidth="1"/>
    <col min="5" max="5" width="10" style="4" customWidth="1"/>
    <col min="6" max="256" width="10" customWidth="1"/>
  </cols>
  <sheetData>
    <row r="1" spans="1:5" ht="14.85" customHeight="1">
      <c r="A1" s="5"/>
      <c r="B1" s="6"/>
      <c r="C1" s="6"/>
      <c r="D1" s="6"/>
      <c r="E1" s="7"/>
    </row>
    <row r="2" spans="1:5" ht="14.85" customHeight="1">
      <c r="A2" s="8"/>
      <c r="B2" s="9"/>
      <c r="C2" s="9"/>
      <c r="D2" s="9"/>
      <c r="E2" s="10"/>
    </row>
    <row r="3" spans="1:5" ht="50.1" customHeight="1">
      <c r="A3" s="8"/>
      <c r="B3" s="189" t="s">
        <v>0</v>
      </c>
      <c r="C3" s="190"/>
      <c r="D3" s="190"/>
      <c r="E3" s="10"/>
    </row>
    <row r="4" spans="1:5" ht="14.85" customHeight="1">
      <c r="A4" s="8"/>
      <c r="B4" s="9"/>
      <c r="C4" s="9"/>
      <c r="D4" s="9"/>
      <c r="E4" s="10"/>
    </row>
    <row r="5" spans="1:5" ht="14.85" customHeight="1">
      <c r="A5" s="8"/>
      <c r="B5" s="9"/>
      <c r="C5" s="9"/>
      <c r="D5" s="9"/>
      <c r="E5" s="10"/>
    </row>
    <row r="6" spans="1:5" ht="14.85" customHeight="1">
      <c r="A6" s="8"/>
      <c r="B6" s="9"/>
      <c r="C6" s="9"/>
      <c r="D6" s="9"/>
      <c r="E6" s="10"/>
    </row>
    <row r="7" spans="1:5" ht="18">
      <c r="A7" s="8"/>
      <c r="B7" s="11" t="s">
        <v>1</v>
      </c>
      <c r="C7" s="11" t="s">
        <v>2</v>
      </c>
      <c r="D7" s="11" t="s">
        <v>3</v>
      </c>
      <c r="E7" s="10"/>
    </row>
    <row r="8" spans="1:5" ht="14.85" customHeight="1">
      <c r="A8" s="8"/>
      <c r="B8" s="9"/>
      <c r="C8" s="9"/>
      <c r="D8" s="9"/>
      <c r="E8" s="10"/>
    </row>
    <row r="9" spans="1:5" ht="15">
      <c r="A9" s="8"/>
      <c r="B9" s="12" t="s">
        <v>5</v>
      </c>
      <c r="C9" s="13"/>
      <c r="D9" s="13"/>
      <c r="E9" s="10"/>
    </row>
    <row r="10" spans="1:5" ht="15">
      <c r="A10" s="8"/>
      <c r="B10" s="14"/>
      <c r="C10" s="15" t="s">
        <v>4</v>
      </c>
      <c r="D10" s="16" t="s">
        <v>6</v>
      </c>
      <c r="E10" s="10"/>
    </row>
    <row r="11" spans="1:5" ht="12.95" customHeight="1">
      <c r="A11" s="8"/>
      <c r="B11" s="1" t="s">
        <v>5</v>
      </c>
      <c r="C11" s="1"/>
      <c r="D11" s="1"/>
      <c r="E11" s="10"/>
    </row>
    <row r="12" spans="1:5" ht="12.95" customHeight="1">
      <c r="A12" s="8"/>
      <c r="B12" s="2"/>
      <c r="C12" s="2" t="s">
        <v>4</v>
      </c>
      <c r="D12" s="3" t="s">
        <v>5</v>
      </c>
      <c r="E12" s="10"/>
    </row>
    <row r="13" spans="1:5" ht="12.95" customHeight="1">
      <c r="A13" s="8"/>
      <c r="B13" s="1" t="s">
        <v>7</v>
      </c>
      <c r="C13" s="1"/>
      <c r="D13" s="1"/>
      <c r="E13" s="10"/>
    </row>
    <row r="14" spans="1:5" ht="12.95" customHeight="1">
      <c r="A14" s="8"/>
      <c r="B14" s="2"/>
      <c r="C14" s="2" t="s">
        <v>4</v>
      </c>
      <c r="D14" s="3" t="s">
        <v>7</v>
      </c>
      <c r="E14" s="10"/>
    </row>
    <row r="15" spans="1:5" ht="12.95" customHeight="1">
      <c r="A15" s="8"/>
      <c r="B15" s="1" t="s">
        <v>8</v>
      </c>
      <c r="C15" s="1"/>
      <c r="D15" s="1"/>
      <c r="E15" s="10"/>
    </row>
    <row r="16" spans="1:5" ht="12.95" customHeight="1">
      <c r="A16" s="8"/>
      <c r="B16" s="2"/>
      <c r="C16" s="2" t="s">
        <v>4</v>
      </c>
      <c r="D16" s="3" t="s">
        <v>8</v>
      </c>
      <c r="E16" s="10"/>
    </row>
    <row r="17" spans="1:5" ht="12.95" customHeight="1">
      <c r="A17" s="8"/>
      <c r="B17" s="1" t="s">
        <v>9</v>
      </c>
      <c r="C17" s="1"/>
      <c r="D17" s="1"/>
      <c r="E17" s="10"/>
    </row>
    <row r="18" spans="1:5" ht="12.95" customHeight="1">
      <c r="A18" s="8"/>
      <c r="B18" s="2"/>
      <c r="C18" s="2" t="s">
        <v>4</v>
      </c>
      <c r="D18" s="3" t="s">
        <v>9</v>
      </c>
      <c r="E18" s="10"/>
    </row>
    <row r="19" spans="1:5" ht="12.95" customHeight="1">
      <c r="A19" s="8"/>
      <c r="B19" s="1" t="s">
        <v>10</v>
      </c>
      <c r="C19" s="1"/>
      <c r="D19" s="1"/>
      <c r="E19" s="10"/>
    </row>
    <row r="20" spans="1:5" ht="12.95" customHeight="1">
      <c r="A20" s="8"/>
      <c r="B20" s="2"/>
      <c r="C20" s="2" t="s">
        <v>4</v>
      </c>
      <c r="D20" s="3" t="s">
        <v>10</v>
      </c>
      <c r="E20" s="10"/>
    </row>
    <row r="21" spans="1:5" ht="12.95" customHeight="1">
      <c r="A21" s="8"/>
      <c r="B21" s="1" t="s">
        <v>11</v>
      </c>
      <c r="C21" s="1"/>
      <c r="D21" s="1"/>
      <c r="E21" s="10"/>
    </row>
    <row r="22" spans="1:5" ht="12.95" customHeight="1">
      <c r="A22" s="8"/>
      <c r="B22" s="2"/>
      <c r="C22" s="2" t="s">
        <v>4</v>
      </c>
      <c r="D22" s="3" t="s">
        <v>11</v>
      </c>
      <c r="E22" s="10"/>
    </row>
    <row r="23" spans="1:5" ht="12.95" customHeight="1">
      <c r="A23" s="8"/>
      <c r="B23" s="1" t="s">
        <v>12</v>
      </c>
      <c r="C23" s="1"/>
      <c r="D23" s="1"/>
      <c r="E23" s="10"/>
    </row>
    <row r="24" spans="1:5" ht="12.95" customHeight="1">
      <c r="A24" s="17"/>
      <c r="B24" s="2"/>
      <c r="C24" s="2" t="s">
        <v>4</v>
      </c>
      <c r="D24" s="3" t="s">
        <v>12</v>
      </c>
      <c r="E24" s="18"/>
    </row>
    <row r="25" spans="1:5" ht="12.95" customHeight="1">
      <c r="A25" s="5"/>
      <c r="B25" s="1" t="s">
        <v>13</v>
      </c>
      <c r="C25" s="1"/>
      <c r="D25" s="1"/>
      <c r="E25" s="7"/>
    </row>
    <row r="26" spans="1:5" ht="12.95" customHeight="1">
      <c r="A26" s="17"/>
      <c r="B26" s="2"/>
      <c r="C26" s="2" t="s">
        <v>4</v>
      </c>
      <c r="D26" s="3" t="s">
        <v>13</v>
      </c>
      <c r="E26" s="18"/>
    </row>
  </sheetData>
  <mergeCells count="1">
    <mergeCell ref="B3:D3"/>
  </mergeCells>
  <phoneticPr fontId="15" type="noConversion"/>
  <hyperlinks>
    <hyperlink ref="D10" location="'Export Summary'!R1C1" display="Export Summary" xr:uid="{00000000-0004-0000-0000-000000000000}"/>
    <hyperlink ref="D10" location="'Hospital'!R1C1" display="Hospital" xr:uid="{00000000-0004-0000-0000-000001000000}"/>
    <hyperlink ref="D12" location="'Hospital'!R1C1" display="Hospital" xr:uid="{00000000-0004-0000-0000-000002000000}"/>
    <hyperlink ref="D14" location="'Product'!R1C1" display="Product" xr:uid="{00000000-0004-0000-0000-000003000000}"/>
    <hyperlink ref="D16" location="'Resource'!R1C1" display="Resource" xr:uid="{00000000-0004-0000-0000-000004000000}"/>
    <hyperlink ref="D18" location="'Requirement'!R1C1" display="Requirement" xr:uid="{00000000-0004-0000-0000-000005000000}"/>
    <hyperlink ref="D20" location="'Preset'!R1C1" display="Preset" xr:uid="{00000000-0004-0000-0000-000006000000}"/>
    <hyperlink ref="D22" location="'Report'!R1C1" display="Report" xr:uid="{00000000-0004-0000-0000-000007000000}"/>
    <hyperlink ref="D24" location="'Proposal'!R1C1" display="Proposal" xr:uid="{00000000-0004-0000-0000-000008000000}"/>
    <hyperlink ref="D26" location="'Evaluation'!R1C1" display="Evaluation" xr:uid="{00000000-0004-0000-0000-000009000000}"/>
    <hyperlink ref="D12" location="'Hospital'!R1C1" display="Hospital" xr:uid="{00000000-0004-0000-0000-00000A000000}"/>
    <hyperlink ref="D14" location="'Product'!R1C1" display="Product" xr:uid="{00000000-0004-0000-0000-00000B000000}"/>
    <hyperlink ref="D16" location="'Resource'!R1C1" display="Resource" xr:uid="{00000000-0004-0000-0000-00000C000000}"/>
    <hyperlink ref="D18" location="'Requirement'!R1C1" display="Requirement" xr:uid="{00000000-0004-0000-0000-00000D000000}"/>
    <hyperlink ref="D20" location="'Preset'!R1C1" display="Preset" xr:uid="{00000000-0004-0000-0000-00000E000000}"/>
    <hyperlink ref="D22" location="'Report'!R1C1" display="Report" xr:uid="{00000000-0004-0000-0000-00000F000000}"/>
    <hyperlink ref="D24" location="'Proposal'!R1C1" display="Proposal" xr:uid="{00000000-0004-0000-0000-000010000000}"/>
    <hyperlink ref="D26" location="'Evaluation'!R1C1" display="Evaluation" xr:uid="{00000000-0004-0000-0000-000011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0"/>
  <sheetViews>
    <sheetView showGridLines="0" workbookViewId="0"/>
  </sheetViews>
  <sheetFormatPr defaultColWidth="16.28515625" defaultRowHeight="20.100000000000001" customHeight="1"/>
  <cols>
    <col min="1" max="6" width="16.28515625" style="137" customWidth="1"/>
    <col min="7" max="256" width="16.28515625" customWidth="1"/>
  </cols>
  <sheetData>
    <row r="1" spans="1:6" ht="20.25" customHeight="1">
      <c r="A1" s="21" t="s">
        <v>14</v>
      </c>
      <c r="B1" s="21" t="s">
        <v>15</v>
      </c>
      <c r="C1" s="21" t="s">
        <v>197</v>
      </c>
      <c r="D1" s="21" t="s">
        <v>198</v>
      </c>
      <c r="E1" s="21" t="s">
        <v>199</v>
      </c>
      <c r="F1" s="21" t="s">
        <v>200</v>
      </c>
    </row>
    <row r="2" spans="1:6" ht="36" customHeight="1">
      <c r="A2" s="138" t="s">
        <v>201</v>
      </c>
      <c r="B2" s="139" t="s">
        <v>202</v>
      </c>
      <c r="C2" s="96">
        <v>1</v>
      </c>
      <c r="D2" s="139" t="s">
        <v>203</v>
      </c>
      <c r="E2" s="39">
        <v>1546300800000</v>
      </c>
      <c r="F2" s="139" t="s">
        <v>204</v>
      </c>
    </row>
    <row r="3" spans="1:6" ht="20.100000000000001" customHeight="1">
      <c r="A3" s="101"/>
      <c r="B3" s="92"/>
      <c r="C3" s="92"/>
      <c r="D3" s="92"/>
      <c r="E3" s="92"/>
      <c r="F3" s="92"/>
    </row>
    <row r="4" spans="1:6" ht="20.100000000000001" customHeight="1">
      <c r="A4" s="101"/>
      <c r="B4" s="92"/>
      <c r="C4" s="92"/>
      <c r="D4" s="92"/>
      <c r="E4" s="92"/>
      <c r="F4" s="92"/>
    </row>
    <row r="5" spans="1:6" ht="20.100000000000001" customHeight="1">
      <c r="A5" s="101"/>
      <c r="B5" s="92"/>
      <c r="C5" s="92"/>
      <c r="D5" s="92"/>
      <c r="E5" s="92"/>
      <c r="F5" s="92"/>
    </row>
    <row r="6" spans="1:6" ht="20.100000000000001" customHeight="1">
      <c r="A6" s="101"/>
      <c r="B6" s="92"/>
      <c r="C6" s="92"/>
      <c r="D6" s="92"/>
      <c r="E6" s="92"/>
      <c r="F6" s="92"/>
    </row>
    <row r="7" spans="1:6" ht="20.100000000000001" customHeight="1">
      <c r="A7" s="101"/>
      <c r="B7" s="92"/>
      <c r="C7" s="92"/>
      <c r="D7" s="92"/>
      <c r="E7" s="92"/>
      <c r="F7" s="92"/>
    </row>
    <row r="8" spans="1:6" ht="20.100000000000001" customHeight="1">
      <c r="A8" s="101"/>
      <c r="B8" s="92"/>
      <c r="C8" s="92"/>
      <c r="D8" s="92"/>
      <c r="E8" s="92"/>
      <c r="F8" s="92"/>
    </row>
    <row r="9" spans="1:6" ht="20.100000000000001" customHeight="1">
      <c r="A9" s="101"/>
      <c r="B9" s="92"/>
      <c r="C9" s="92"/>
      <c r="D9" s="92"/>
      <c r="E9" s="92"/>
      <c r="F9" s="92"/>
    </row>
    <row r="10" spans="1:6" ht="20.100000000000001" customHeight="1">
      <c r="A10" s="101"/>
      <c r="B10" s="92"/>
      <c r="C10" s="92"/>
      <c r="D10" s="92"/>
      <c r="E10" s="92"/>
      <c r="F10" s="92"/>
    </row>
  </sheetData>
  <phoneticPr fontId="15" type="noConversion"/>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9"/>
  <sheetViews>
    <sheetView showGridLines="0" workbookViewId="0"/>
  </sheetViews>
  <sheetFormatPr defaultColWidth="8.85546875" defaultRowHeight="12" customHeight="1"/>
  <cols>
    <col min="1" max="1" width="13" style="140" customWidth="1"/>
    <col min="2" max="2" width="8.85546875" style="140" customWidth="1"/>
    <col min="3" max="3" width="33.42578125" style="140" customWidth="1"/>
    <col min="4" max="6" width="8.85546875" style="140" customWidth="1"/>
    <col min="7" max="256" width="8.85546875" customWidth="1"/>
  </cols>
  <sheetData>
    <row r="1" spans="1:6" ht="36" customHeight="1">
      <c r="A1" s="21" t="s">
        <v>20</v>
      </c>
      <c r="B1" s="21" t="s">
        <v>21</v>
      </c>
      <c r="C1" s="21" t="s">
        <v>205</v>
      </c>
      <c r="D1" s="21" t="s">
        <v>206</v>
      </c>
      <c r="E1" s="21" t="s">
        <v>207</v>
      </c>
      <c r="F1" s="21" t="s">
        <v>208</v>
      </c>
    </row>
    <row r="2" spans="1:6" ht="14.85" customHeight="1">
      <c r="A2" s="141" t="s">
        <v>209</v>
      </c>
      <c r="B2" s="142" t="s">
        <v>210</v>
      </c>
      <c r="C2" s="143"/>
      <c r="D2" s="143"/>
      <c r="E2" s="143"/>
      <c r="F2" s="143"/>
    </row>
    <row r="3" spans="1:6" ht="14.85" customHeight="1">
      <c r="A3" s="141" t="s">
        <v>209</v>
      </c>
      <c r="B3" s="144" t="s">
        <v>211</v>
      </c>
      <c r="C3" s="145"/>
      <c r="D3" s="145"/>
      <c r="E3" s="145"/>
      <c r="F3" s="145"/>
    </row>
    <row r="4" spans="1:6" ht="14.85" customHeight="1">
      <c r="A4" s="142" t="s">
        <v>209</v>
      </c>
      <c r="B4" s="144" t="s">
        <v>212</v>
      </c>
      <c r="C4" s="145"/>
      <c r="D4" s="145"/>
      <c r="E4" s="146"/>
      <c r="F4" s="146"/>
    </row>
    <row r="5" spans="1:6" ht="50.85" customHeight="1">
      <c r="A5" s="144" t="s">
        <v>213</v>
      </c>
      <c r="B5" s="144" t="s">
        <v>214</v>
      </c>
      <c r="C5" s="147" t="s">
        <v>215</v>
      </c>
      <c r="D5" s="148"/>
      <c r="E5" s="149" t="s">
        <v>216</v>
      </c>
      <c r="F5" s="150" t="s">
        <v>217</v>
      </c>
    </row>
    <row r="6" spans="1:6" ht="50.85" customHeight="1">
      <c r="A6" s="144" t="s">
        <v>213</v>
      </c>
      <c r="B6" s="144" t="s">
        <v>218</v>
      </c>
      <c r="C6" s="147" t="s">
        <v>215</v>
      </c>
      <c r="D6" s="148"/>
      <c r="E6" s="149" t="s">
        <v>219</v>
      </c>
      <c r="F6" s="150" t="s">
        <v>220</v>
      </c>
    </row>
    <row r="7" spans="1:6" ht="50.85" customHeight="1">
      <c r="A7" s="144" t="s">
        <v>213</v>
      </c>
      <c r="B7" s="144" t="s">
        <v>221</v>
      </c>
      <c r="C7" s="147" t="s">
        <v>215</v>
      </c>
      <c r="D7" s="148"/>
      <c r="E7" s="149" t="s">
        <v>222</v>
      </c>
      <c r="F7" s="150" t="s">
        <v>223</v>
      </c>
    </row>
    <row r="8" spans="1:6" ht="50.85" customHeight="1">
      <c r="A8" s="144" t="s">
        <v>224</v>
      </c>
      <c r="B8" s="144" t="s">
        <v>214</v>
      </c>
      <c r="C8" s="147" t="s">
        <v>225</v>
      </c>
      <c r="D8" s="148"/>
      <c r="E8" s="149" t="s">
        <v>226</v>
      </c>
      <c r="F8" s="151" t="s">
        <v>227</v>
      </c>
    </row>
    <row r="9" spans="1:6" ht="50.85" customHeight="1">
      <c r="A9" s="144" t="s">
        <v>224</v>
      </c>
      <c r="B9" s="144" t="s">
        <v>218</v>
      </c>
      <c r="C9" s="147" t="s">
        <v>225</v>
      </c>
      <c r="D9" s="148"/>
      <c r="E9" s="149" t="s">
        <v>228</v>
      </c>
      <c r="F9" s="152" t="s">
        <v>229</v>
      </c>
    </row>
    <row r="10" spans="1:6" ht="50.85" customHeight="1">
      <c r="A10" s="144" t="s">
        <v>224</v>
      </c>
      <c r="B10" s="144" t="s">
        <v>221</v>
      </c>
      <c r="C10" s="147" t="s">
        <v>225</v>
      </c>
      <c r="D10" s="148"/>
      <c r="E10" s="149" t="s">
        <v>230</v>
      </c>
      <c r="F10" s="152" t="s">
        <v>231</v>
      </c>
    </row>
    <row r="11" spans="1:6" ht="38.85" customHeight="1">
      <c r="A11" s="144" t="s">
        <v>8</v>
      </c>
      <c r="B11" s="144" t="s">
        <v>214</v>
      </c>
      <c r="C11" s="147" t="s">
        <v>232</v>
      </c>
      <c r="D11" s="148"/>
      <c r="E11" s="149" t="s">
        <v>233</v>
      </c>
      <c r="F11" s="152" t="s">
        <v>234</v>
      </c>
    </row>
    <row r="12" spans="1:6" ht="38.85" customHeight="1">
      <c r="A12" s="144" t="s">
        <v>8</v>
      </c>
      <c r="B12" s="144" t="s">
        <v>218</v>
      </c>
      <c r="C12" s="147" t="s">
        <v>232</v>
      </c>
      <c r="D12" s="148"/>
      <c r="E12" s="149" t="s">
        <v>235</v>
      </c>
      <c r="F12" s="152" t="s">
        <v>236</v>
      </c>
    </row>
    <row r="13" spans="1:6" ht="38.85" customHeight="1">
      <c r="A13" s="144" t="s">
        <v>8</v>
      </c>
      <c r="B13" s="144" t="s">
        <v>221</v>
      </c>
      <c r="C13" s="147" t="s">
        <v>232</v>
      </c>
      <c r="D13" s="148"/>
      <c r="E13" s="149" t="s">
        <v>237</v>
      </c>
      <c r="F13" s="152" t="s">
        <v>238</v>
      </c>
    </row>
    <row r="14" spans="1:6" ht="38.85" customHeight="1">
      <c r="A14" s="144" t="s">
        <v>239</v>
      </c>
      <c r="B14" s="144" t="s">
        <v>214</v>
      </c>
      <c r="C14" s="147" t="s">
        <v>240</v>
      </c>
      <c r="D14" s="148"/>
      <c r="E14" s="149" t="s">
        <v>241</v>
      </c>
      <c r="F14" s="152" t="s">
        <v>242</v>
      </c>
    </row>
    <row r="15" spans="1:6" ht="38.85" customHeight="1">
      <c r="A15" s="144" t="s">
        <v>239</v>
      </c>
      <c r="B15" s="144" t="s">
        <v>218</v>
      </c>
      <c r="C15" s="147" t="s">
        <v>240</v>
      </c>
      <c r="D15" s="148"/>
      <c r="E15" s="149" t="s">
        <v>243</v>
      </c>
      <c r="F15" s="152" t="s">
        <v>244</v>
      </c>
    </row>
    <row r="16" spans="1:6" ht="38.85" customHeight="1">
      <c r="A16" s="144" t="s">
        <v>239</v>
      </c>
      <c r="B16" s="144" t="s">
        <v>221</v>
      </c>
      <c r="C16" s="147" t="s">
        <v>240</v>
      </c>
      <c r="D16" s="148"/>
      <c r="E16" s="149" t="s">
        <v>245</v>
      </c>
      <c r="F16" s="152" t="s">
        <v>246</v>
      </c>
    </row>
    <row r="17" spans="1:6" ht="50.85" customHeight="1">
      <c r="A17" s="144" t="s">
        <v>247</v>
      </c>
      <c r="B17" s="144" t="s">
        <v>214</v>
      </c>
      <c r="C17" s="147" t="s">
        <v>248</v>
      </c>
      <c r="D17" s="148"/>
      <c r="E17" s="149" t="s">
        <v>249</v>
      </c>
      <c r="F17" s="152" t="s">
        <v>250</v>
      </c>
    </row>
    <row r="18" spans="1:6" ht="50.85" customHeight="1">
      <c r="A18" s="144" t="s">
        <v>247</v>
      </c>
      <c r="B18" s="144" t="s">
        <v>218</v>
      </c>
      <c r="C18" s="147" t="s">
        <v>248</v>
      </c>
      <c r="D18" s="148"/>
      <c r="E18" s="149" t="s">
        <v>251</v>
      </c>
      <c r="F18" s="152" t="s">
        <v>252</v>
      </c>
    </row>
    <row r="19" spans="1:6" ht="50.85" customHeight="1">
      <c r="A19" s="144" t="s">
        <v>247</v>
      </c>
      <c r="B19" s="144" t="s">
        <v>221</v>
      </c>
      <c r="C19" s="147" t="s">
        <v>248</v>
      </c>
      <c r="D19" s="148"/>
      <c r="E19" s="149" t="s">
        <v>253</v>
      </c>
      <c r="F19" s="152" t="s">
        <v>254</v>
      </c>
    </row>
  </sheetData>
  <phoneticPr fontId="15" type="noConversion"/>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1"/>
  <sheetViews>
    <sheetView showGridLines="0" workbookViewId="0">
      <selection activeCell="G23" sqref="G23"/>
    </sheetView>
  </sheetViews>
  <sheetFormatPr defaultColWidth="8.85546875" defaultRowHeight="20.100000000000001" customHeight="1"/>
  <cols>
    <col min="1" max="1" width="25.7109375" style="19" customWidth="1"/>
    <col min="2" max="2" width="59.28515625" style="19" customWidth="1"/>
    <col min="3" max="17" width="16.28515625" style="19" customWidth="1"/>
    <col min="18" max="256" width="8.85546875" customWidth="1"/>
  </cols>
  <sheetData>
    <row r="1" spans="1:17" ht="20.25" customHeight="1">
      <c r="A1" s="20" t="s">
        <v>14</v>
      </c>
      <c r="B1" s="20" t="s">
        <v>15</v>
      </c>
      <c r="C1" s="20" t="s">
        <v>16</v>
      </c>
      <c r="D1" s="20" t="s">
        <v>17</v>
      </c>
      <c r="E1" s="21" t="s">
        <v>18</v>
      </c>
      <c r="F1" s="21" t="s">
        <v>19</v>
      </c>
      <c r="G1" s="20" t="s">
        <v>20</v>
      </c>
      <c r="H1" s="20" t="s">
        <v>21</v>
      </c>
      <c r="I1" s="20" t="s">
        <v>22</v>
      </c>
      <c r="J1" s="20" t="s">
        <v>23</v>
      </c>
      <c r="K1" s="20" t="s">
        <v>24</v>
      </c>
      <c r="L1" s="21" t="s">
        <v>25</v>
      </c>
      <c r="M1" s="20" t="s">
        <v>26</v>
      </c>
      <c r="N1" s="22" t="s">
        <v>27</v>
      </c>
      <c r="O1" s="22" t="s">
        <v>28</v>
      </c>
      <c r="P1" s="22" t="s">
        <v>29</v>
      </c>
      <c r="Q1" s="22" t="s">
        <v>30</v>
      </c>
    </row>
    <row r="2" spans="1:17" ht="20.25" customHeight="1">
      <c r="A2" s="23" t="s">
        <v>31</v>
      </c>
      <c r="B2" s="24" t="s">
        <v>32</v>
      </c>
      <c r="C2" s="25">
        <v>1920</v>
      </c>
      <c r="D2" s="23" t="s">
        <v>33</v>
      </c>
      <c r="E2" s="26"/>
      <c r="F2" s="27" t="s">
        <v>257</v>
      </c>
      <c r="G2" s="28" t="s">
        <v>34</v>
      </c>
      <c r="H2" s="29" t="s">
        <v>35</v>
      </c>
      <c r="I2" s="25">
        <v>350</v>
      </c>
      <c r="J2" s="25">
        <v>1000</v>
      </c>
      <c r="K2" s="25">
        <v>110600000</v>
      </c>
      <c r="L2" s="30"/>
      <c r="M2" s="31" t="s">
        <v>36</v>
      </c>
      <c r="N2" s="32">
        <v>10</v>
      </c>
      <c r="O2" s="32">
        <v>10</v>
      </c>
      <c r="P2" s="32">
        <v>10</v>
      </c>
      <c r="Q2" s="32">
        <v>10</v>
      </c>
    </row>
    <row r="3" spans="1:17" ht="20.100000000000001" customHeight="1">
      <c r="A3" s="23" t="s">
        <v>37</v>
      </c>
      <c r="B3" s="24" t="s">
        <v>38</v>
      </c>
      <c r="C3" s="25">
        <v>1987</v>
      </c>
      <c r="D3" s="23" t="s">
        <v>33</v>
      </c>
      <c r="E3" s="33"/>
      <c r="F3" s="34" t="s">
        <v>258</v>
      </c>
      <c r="G3" s="28" t="s">
        <v>34</v>
      </c>
      <c r="H3" s="23" t="s">
        <v>39</v>
      </c>
      <c r="I3" s="25">
        <v>100</v>
      </c>
      <c r="J3" s="25">
        <v>300</v>
      </c>
      <c r="K3" s="25">
        <v>15563000</v>
      </c>
      <c r="L3" s="30"/>
      <c r="M3" s="31" t="s">
        <v>40</v>
      </c>
      <c r="N3" s="32">
        <v>10</v>
      </c>
      <c r="O3" s="32">
        <v>10</v>
      </c>
      <c r="P3" s="32">
        <v>10</v>
      </c>
      <c r="Q3" s="32">
        <v>10</v>
      </c>
    </row>
    <row r="4" spans="1:17" ht="20.100000000000001" customHeight="1">
      <c r="A4" s="23" t="s">
        <v>41</v>
      </c>
      <c r="B4" s="24" t="s">
        <v>42</v>
      </c>
      <c r="C4" s="25">
        <v>1984</v>
      </c>
      <c r="D4" s="23" t="s">
        <v>43</v>
      </c>
      <c r="E4" s="33"/>
      <c r="F4" s="34" t="s">
        <v>259</v>
      </c>
      <c r="G4" s="28" t="s">
        <v>34</v>
      </c>
      <c r="H4" s="23" t="s">
        <v>44</v>
      </c>
      <c r="I4" s="25">
        <v>350</v>
      </c>
      <c r="J4" s="25">
        <v>700</v>
      </c>
      <c r="K4" s="25">
        <v>81988000</v>
      </c>
      <c r="L4" s="30"/>
      <c r="M4" s="31" t="s">
        <v>45</v>
      </c>
      <c r="N4" s="32">
        <v>10</v>
      </c>
      <c r="O4" s="32">
        <v>10</v>
      </c>
      <c r="P4" s="32">
        <v>10</v>
      </c>
      <c r="Q4" s="32">
        <v>10</v>
      </c>
    </row>
    <row r="5" spans="1:17" ht="20.100000000000001" customHeight="1">
      <c r="A5" s="23" t="s">
        <v>46</v>
      </c>
      <c r="B5" s="24" t="s">
        <v>47</v>
      </c>
      <c r="C5" s="25">
        <v>1997</v>
      </c>
      <c r="D5" s="23" t="s">
        <v>33</v>
      </c>
      <c r="E5" s="33"/>
      <c r="F5" s="34" t="s">
        <v>260</v>
      </c>
      <c r="G5" s="28" t="s">
        <v>34</v>
      </c>
      <c r="H5" s="23" t="s">
        <v>39</v>
      </c>
      <c r="I5" s="25">
        <v>200</v>
      </c>
      <c r="J5" s="25">
        <v>500</v>
      </c>
      <c r="K5" s="25">
        <v>39015000</v>
      </c>
      <c r="L5" s="30"/>
      <c r="M5" s="31" t="s">
        <v>40</v>
      </c>
      <c r="N5" s="32">
        <v>10</v>
      </c>
      <c r="O5" s="32">
        <v>10</v>
      </c>
      <c r="P5" s="32">
        <v>10</v>
      </c>
      <c r="Q5" s="32">
        <v>10</v>
      </c>
    </row>
    <row r="6" spans="1:17" ht="20.100000000000001" customHeight="1">
      <c r="A6" s="23" t="s">
        <v>48</v>
      </c>
      <c r="B6" s="24" t="s">
        <v>49</v>
      </c>
      <c r="C6" s="25">
        <v>1962</v>
      </c>
      <c r="D6" s="23" t="s">
        <v>33</v>
      </c>
      <c r="E6" s="33"/>
      <c r="F6" s="34" t="s">
        <v>261</v>
      </c>
      <c r="G6" s="28" t="s">
        <v>34</v>
      </c>
      <c r="H6" s="23" t="s">
        <v>39</v>
      </c>
      <c r="I6" s="25">
        <v>100</v>
      </c>
      <c r="J6" s="25">
        <v>250</v>
      </c>
      <c r="K6" s="25">
        <v>10760000</v>
      </c>
      <c r="L6" s="30"/>
      <c r="M6" s="31" t="s">
        <v>40</v>
      </c>
      <c r="N6" s="32">
        <v>10</v>
      </c>
      <c r="O6" s="32">
        <v>10</v>
      </c>
      <c r="P6" s="32">
        <v>10</v>
      </c>
      <c r="Q6" s="32">
        <v>10</v>
      </c>
    </row>
    <row r="7" spans="1:17" ht="20.100000000000001" customHeight="1">
      <c r="A7" s="23" t="s">
        <v>50</v>
      </c>
      <c r="B7" s="24" t="s">
        <v>51</v>
      </c>
      <c r="C7" s="25">
        <v>1998</v>
      </c>
      <c r="D7" s="23" t="s">
        <v>43</v>
      </c>
      <c r="E7" s="33"/>
      <c r="F7" s="34" t="s">
        <v>262</v>
      </c>
      <c r="G7" s="28" t="s">
        <v>52</v>
      </c>
      <c r="H7" s="23" t="s">
        <v>39</v>
      </c>
      <c r="I7" s="25">
        <v>100</v>
      </c>
      <c r="J7" s="25">
        <v>300</v>
      </c>
      <c r="K7" s="25">
        <v>12128000</v>
      </c>
      <c r="L7" s="30"/>
      <c r="M7" s="31" t="s">
        <v>36</v>
      </c>
      <c r="N7" s="32">
        <v>10</v>
      </c>
      <c r="O7" s="32">
        <v>10</v>
      </c>
      <c r="P7" s="32">
        <v>10</v>
      </c>
      <c r="Q7" s="32">
        <v>10</v>
      </c>
    </row>
    <row r="8" spans="1:17" ht="20.100000000000001" customHeight="1">
      <c r="A8" s="23" t="s">
        <v>53</v>
      </c>
      <c r="B8" s="24" t="s">
        <v>54</v>
      </c>
      <c r="C8" s="25">
        <v>1988</v>
      </c>
      <c r="D8" s="23" t="s">
        <v>33</v>
      </c>
      <c r="E8" s="33"/>
      <c r="F8" s="34" t="s">
        <v>263</v>
      </c>
      <c r="G8" s="28" t="s">
        <v>52</v>
      </c>
      <c r="H8" s="23" t="s">
        <v>55</v>
      </c>
      <c r="I8" s="25">
        <v>40</v>
      </c>
      <c r="J8" s="25">
        <v>100</v>
      </c>
      <c r="K8" s="25">
        <v>2626000</v>
      </c>
      <c r="L8" s="30"/>
      <c r="M8" s="31" t="s">
        <v>36</v>
      </c>
      <c r="N8" s="32">
        <v>10</v>
      </c>
      <c r="O8" s="32">
        <v>10</v>
      </c>
      <c r="P8" s="32">
        <v>10</v>
      </c>
      <c r="Q8" s="32">
        <v>10</v>
      </c>
    </row>
    <row r="9" spans="1:17" ht="20.100000000000001" customHeight="1">
      <c r="A9" s="23" t="s">
        <v>56</v>
      </c>
      <c r="B9" s="24" t="s">
        <v>57</v>
      </c>
      <c r="C9" s="25">
        <v>1976</v>
      </c>
      <c r="D9" s="23" t="s">
        <v>43</v>
      </c>
      <c r="E9" s="33"/>
      <c r="F9" s="34" t="s">
        <v>264</v>
      </c>
      <c r="G9" s="28" t="s">
        <v>58</v>
      </c>
      <c r="H9" s="23" t="s">
        <v>55</v>
      </c>
      <c r="I9" s="25">
        <v>40</v>
      </c>
      <c r="J9" s="25">
        <v>100</v>
      </c>
      <c r="K9" s="25">
        <v>2114000</v>
      </c>
      <c r="L9" s="30"/>
      <c r="M9" s="31" t="s">
        <v>36</v>
      </c>
      <c r="N9" s="32">
        <v>10</v>
      </c>
      <c r="O9" s="32">
        <v>10</v>
      </c>
      <c r="P9" s="32">
        <v>10</v>
      </c>
      <c r="Q9" s="32">
        <v>10</v>
      </c>
    </row>
    <row r="10" spans="1:17" ht="20.100000000000001" customHeight="1">
      <c r="A10" s="23" t="s">
        <v>59</v>
      </c>
      <c r="B10" s="24" t="s">
        <v>60</v>
      </c>
      <c r="C10" s="25">
        <v>1999</v>
      </c>
      <c r="D10" s="23" t="s">
        <v>33</v>
      </c>
      <c r="E10" s="33"/>
      <c r="F10" s="34" t="s">
        <v>265</v>
      </c>
      <c r="G10" s="28" t="s">
        <v>34</v>
      </c>
      <c r="H10" s="23" t="s">
        <v>55</v>
      </c>
      <c r="I10" s="25">
        <v>40</v>
      </c>
      <c r="J10" s="25">
        <v>100</v>
      </c>
      <c r="K10" s="25">
        <v>1508000</v>
      </c>
      <c r="L10" s="30"/>
      <c r="M10" s="31" t="s">
        <v>40</v>
      </c>
      <c r="N10" s="32">
        <v>10</v>
      </c>
      <c r="O10" s="32">
        <v>10</v>
      </c>
      <c r="P10" s="32">
        <v>10</v>
      </c>
      <c r="Q10" s="32">
        <v>10</v>
      </c>
    </row>
    <row r="11" spans="1:17" ht="20.100000000000001" customHeight="1">
      <c r="A11" s="23" t="s">
        <v>61</v>
      </c>
      <c r="B11" s="35" t="s">
        <v>62</v>
      </c>
      <c r="C11" s="25">
        <v>1958</v>
      </c>
      <c r="D11" s="36" t="s">
        <v>33</v>
      </c>
      <c r="E11" s="33"/>
      <c r="F11" s="34" t="s">
        <v>266</v>
      </c>
      <c r="G11" s="37" t="s">
        <v>34</v>
      </c>
      <c r="H11" s="36" t="s">
        <v>44</v>
      </c>
      <c r="I11" s="38">
        <v>400</v>
      </c>
      <c r="J11" s="38">
        <v>1200</v>
      </c>
      <c r="K11" s="25">
        <v>136476000</v>
      </c>
      <c r="L11" s="30"/>
      <c r="M11" s="31" t="s">
        <v>45</v>
      </c>
      <c r="N11" s="39">
        <v>10</v>
      </c>
      <c r="O11" s="39">
        <v>10</v>
      </c>
      <c r="P11" s="39">
        <v>10</v>
      </c>
      <c r="Q11" s="39">
        <v>10</v>
      </c>
    </row>
    <row r="12" spans="1:17" ht="20.100000000000001" customHeight="1">
      <c r="A12" s="40"/>
      <c r="B12" s="41"/>
      <c r="C12" s="42"/>
      <c r="D12" s="43"/>
      <c r="E12" s="44"/>
      <c r="F12" s="45"/>
      <c r="G12" s="46"/>
      <c r="H12" s="46"/>
      <c r="I12" s="46"/>
      <c r="J12" s="46"/>
      <c r="K12" s="47"/>
      <c r="L12" s="48"/>
      <c r="M12" s="49"/>
      <c r="N12" s="50"/>
      <c r="O12" s="51"/>
      <c r="P12" s="51"/>
      <c r="Q12" s="51"/>
    </row>
    <row r="13" spans="1:17" ht="20.100000000000001" customHeight="1">
      <c r="A13" s="52"/>
      <c r="B13" s="53"/>
      <c r="C13" s="42"/>
      <c r="D13" s="54"/>
      <c r="E13" s="44"/>
      <c r="F13" s="45"/>
      <c r="G13" s="55"/>
      <c r="H13" s="55"/>
      <c r="I13" s="55"/>
      <c r="J13" s="55"/>
      <c r="K13" s="44"/>
      <c r="L13" s="56"/>
      <c r="M13" s="57"/>
      <c r="N13" s="58"/>
      <c r="O13" s="55"/>
      <c r="P13" s="46"/>
      <c r="Q13" s="46"/>
    </row>
    <row r="14" spans="1:17" ht="20.100000000000001" customHeight="1">
      <c r="A14" s="59"/>
      <c r="B14" s="60"/>
      <c r="C14" s="61"/>
      <c r="D14" s="60"/>
      <c r="E14" s="9"/>
      <c r="F14" s="9"/>
      <c r="G14" s="60"/>
      <c r="H14" s="60"/>
      <c r="I14" s="60"/>
      <c r="J14" s="60"/>
      <c r="K14" s="9"/>
      <c r="L14" s="60"/>
      <c r="M14" s="9"/>
      <c r="N14" s="60"/>
      <c r="O14" s="62"/>
      <c r="P14" s="46"/>
      <c r="Q14" s="46"/>
    </row>
    <row r="15" spans="1:17" ht="20.100000000000001" customHeight="1">
      <c r="A15" s="8"/>
      <c r="B15" s="9"/>
      <c r="C15" s="9"/>
      <c r="D15" s="9"/>
      <c r="E15" s="9"/>
      <c r="F15" s="9"/>
      <c r="G15" s="9"/>
      <c r="H15" s="9"/>
      <c r="I15" s="9"/>
      <c r="J15" s="9"/>
      <c r="K15" s="9"/>
      <c r="L15" s="9"/>
      <c r="M15" s="9"/>
      <c r="N15" s="9"/>
      <c r="O15" s="45"/>
      <c r="P15" s="46"/>
      <c r="Q15" s="46"/>
    </row>
    <row r="16" spans="1:17" ht="20.100000000000001" customHeight="1">
      <c r="A16" s="8"/>
      <c r="B16" s="9"/>
      <c r="C16" s="9"/>
      <c r="D16" s="9"/>
      <c r="E16" s="9"/>
      <c r="F16" s="9"/>
      <c r="G16" s="9"/>
      <c r="H16" s="9"/>
      <c r="I16" s="9"/>
      <c r="J16" s="9"/>
      <c r="K16" s="9"/>
      <c r="L16" s="9"/>
      <c r="M16" s="9"/>
      <c r="N16" s="9"/>
      <c r="O16" s="45"/>
      <c r="P16" s="55"/>
      <c r="Q16" s="55"/>
    </row>
    <row r="17" spans="1:17" ht="20.100000000000001" customHeight="1">
      <c r="A17" s="8"/>
      <c r="B17" s="9"/>
      <c r="C17" s="9"/>
      <c r="D17" s="9"/>
      <c r="E17" s="9"/>
      <c r="F17" s="9"/>
      <c r="G17" s="9"/>
      <c r="H17" s="9"/>
      <c r="I17" s="9"/>
      <c r="J17" s="9"/>
      <c r="K17" s="9"/>
      <c r="L17" s="9"/>
      <c r="M17" s="9"/>
      <c r="N17" s="9"/>
      <c r="O17" s="9"/>
      <c r="P17" s="60"/>
      <c r="Q17" s="63"/>
    </row>
    <row r="18" spans="1:17" ht="20.100000000000001" customHeight="1">
      <c r="A18" s="8"/>
      <c r="B18" s="9"/>
      <c r="C18" s="9"/>
      <c r="D18" s="9"/>
      <c r="E18" s="9"/>
      <c r="F18" s="9"/>
      <c r="G18" s="9"/>
      <c r="H18" s="9"/>
      <c r="I18" s="9"/>
      <c r="J18" s="9"/>
      <c r="K18" s="9"/>
      <c r="L18" s="9"/>
      <c r="M18" s="9"/>
      <c r="N18" s="9"/>
      <c r="O18" s="9"/>
      <c r="P18" s="9"/>
      <c r="Q18" s="10"/>
    </row>
    <row r="19" spans="1:17" ht="20.100000000000001" customHeight="1">
      <c r="A19" s="8"/>
      <c r="B19" s="9"/>
      <c r="C19" s="9"/>
      <c r="D19" s="9"/>
      <c r="E19" s="9"/>
      <c r="F19" s="9"/>
      <c r="G19" s="9"/>
      <c r="H19" s="9"/>
      <c r="I19" s="9"/>
      <c r="J19" s="9"/>
      <c r="K19" s="9"/>
      <c r="L19" s="9"/>
      <c r="M19" s="9"/>
      <c r="N19" s="9"/>
      <c r="O19" s="9"/>
      <c r="P19" s="9"/>
      <c r="Q19" s="10"/>
    </row>
    <row r="20" spans="1:17" ht="20.100000000000001" customHeight="1">
      <c r="A20" s="8"/>
      <c r="B20" s="9"/>
      <c r="C20" s="9"/>
      <c r="D20" s="9"/>
      <c r="E20" s="9"/>
      <c r="F20" s="9"/>
      <c r="G20" s="9"/>
      <c r="H20" s="9"/>
      <c r="I20" s="9"/>
      <c r="J20" s="9"/>
      <c r="K20" s="9"/>
      <c r="L20" s="9"/>
      <c r="M20" s="9"/>
      <c r="N20" s="9"/>
      <c r="O20" s="9"/>
      <c r="P20" s="9"/>
      <c r="Q20" s="10"/>
    </row>
    <row r="21" spans="1:17" ht="20.100000000000001" customHeight="1">
      <c r="A21" s="8"/>
      <c r="B21" s="9"/>
      <c r="C21" s="9"/>
      <c r="D21" s="9"/>
      <c r="E21" s="9"/>
      <c r="F21" s="9"/>
      <c r="G21" s="9"/>
      <c r="H21" s="9"/>
      <c r="I21" s="9"/>
      <c r="J21" s="9"/>
      <c r="K21" s="9"/>
      <c r="L21" s="9"/>
      <c r="M21" s="9"/>
      <c r="N21" s="9"/>
      <c r="O21" s="9"/>
      <c r="P21" s="9"/>
      <c r="Q21" s="10"/>
    </row>
    <row r="22" spans="1:17" ht="20.100000000000001" customHeight="1">
      <c r="A22" s="8"/>
      <c r="B22" s="9"/>
      <c r="C22" s="9"/>
      <c r="D22" s="9"/>
      <c r="E22" s="9"/>
      <c r="F22" s="9"/>
      <c r="G22" s="9"/>
      <c r="H22" s="9"/>
      <c r="I22" s="9"/>
      <c r="J22" s="9"/>
      <c r="K22" s="9"/>
      <c r="L22" s="9"/>
      <c r="M22" s="9"/>
      <c r="N22" s="9"/>
      <c r="O22" s="9"/>
      <c r="P22" s="9"/>
      <c r="Q22" s="10"/>
    </row>
    <row r="23" spans="1:17" ht="20.100000000000001" customHeight="1">
      <c r="A23" s="8"/>
      <c r="B23" s="9"/>
      <c r="C23" s="9"/>
      <c r="D23" s="9"/>
      <c r="E23" s="9"/>
      <c r="F23" s="9"/>
      <c r="G23" s="9"/>
      <c r="H23" s="9"/>
      <c r="I23" s="9"/>
      <c r="J23" s="9"/>
      <c r="K23" s="9"/>
      <c r="L23" s="9"/>
      <c r="M23" s="9"/>
      <c r="N23" s="9"/>
      <c r="O23" s="9"/>
      <c r="P23" s="9"/>
      <c r="Q23" s="10"/>
    </row>
    <row r="24" spans="1:17" ht="20.100000000000001" customHeight="1">
      <c r="A24" s="8"/>
      <c r="B24" s="9"/>
      <c r="C24" s="9"/>
      <c r="D24" s="9"/>
      <c r="E24" s="9"/>
      <c r="F24" s="9"/>
      <c r="G24" s="9"/>
      <c r="H24" s="9"/>
      <c r="I24" s="9"/>
      <c r="J24" s="9"/>
      <c r="K24" s="9"/>
      <c r="L24" s="9"/>
      <c r="M24" s="9"/>
      <c r="N24" s="9"/>
      <c r="O24" s="9"/>
      <c r="P24" s="9"/>
      <c r="Q24" s="10"/>
    </row>
    <row r="25" spans="1:17" ht="20.100000000000001" customHeight="1">
      <c r="A25" s="8"/>
      <c r="B25" s="9"/>
      <c r="C25" s="9"/>
      <c r="D25" s="9"/>
      <c r="E25" s="9"/>
      <c r="F25" s="9"/>
      <c r="G25" s="9"/>
      <c r="H25" s="9"/>
      <c r="I25" s="9"/>
      <c r="J25" s="9"/>
      <c r="K25" s="9"/>
      <c r="L25" s="9"/>
      <c r="M25" s="9"/>
      <c r="N25" s="9"/>
      <c r="O25" s="9"/>
      <c r="P25" s="9"/>
      <c r="Q25" s="10"/>
    </row>
    <row r="26" spans="1:17" ht="20.100000000000001" customHeight="1">
      <c r="A26" s="8"/>
      <c r="B26" s="9"/>
      <c r="C26" s="9"/>
      <c r="D26" s="9"/>
      <c r="E26" s="9"/>
      <c r="F26" s="9"/>
      <c r="G26" s="9"/>
      <c r="H26" s="9"/>
      <c r="I26" s="9"/>
      <c r="J26" s="9"/>
      <c r="K26" s="9"/>
      <c r="L26" s="9"/>
      <c r="M26" s="9"/>
      <c r="N26" s="9"/>
      <c r="O26" s="9"/>
      <c r="P26" s="9"/>
      <c r="Q26" s="10"/>
    </row>
    <row r="27" spans="1:17" ht="20.100000000000001" customHeight="1">
      <c r="A27" s="8"/>
      <c r="B27" s="9"/>
      <c r="C27" s="9"/>
      <c r="D27" s="9"/>
      <c r="E27" s="9"/>
      <c r="F27" s="9"/>
      <c r="G27" s="9"/>
      <c r="H27" s="9"/>
      <c r="I27" s="9"/>
      <c r="J27" s="9"/>
      <c r="K27" s="9"/>
      <c r="L27" s="9"/>
      <c r="M27" s="9"/>
      <c r="N27" s="9"/>
      <c r="O27" s="9"/>
      <c r="P27" s="9"/>
      <c r="Q27" s="10"/>
    </row>
    <row r="28" spans="1:17" ht="20.100000000000001" customHeight="1">
      <c r="A28" s="8"/>
      <c r="B28" s="9"/>
      <c r="C28" s="9"/>
      <c r="D28" s="9"/>
      <c r="E28" s="9"/>
      <c r="F28" s="9"/>
      <c r="G28" s="9"/>
      <c r="H28" s="9"/>
      <c r="I28" s="9"/>
      <c r="J28" s="9"/>
      <c r="K28" s="9"/>
      <c r="L28" s="9"/>
      <c r="M28" s="9"/>
      <c r="N28" s="9"/>
      <c r="O28" s="9"/>
      <c r="P28" s="9"/>
      <c r="Q28" s="10"/>
    </row>
    <row r="29" spans="1:17" ht="20.100000000000001" customHeight="1">
      <c r="A29" s="8"/>
      <c r="B29" s="9"/>
      <c r="C29" s="9"/>
      <c r="D29" s="9"/>
      <c r="E29" s="9"/>
      <c r="F29" s="9"/>
      <c r="G29" s="9"/>
      <c r="H29" s="9"/>
      <c r="I29" s="9"/>
      <c r="J29" s="9"/>
      <c r="K29" s="9"/>
      <c r="L29" s="9"/>
      <c r="M29" s="9"/>
      <c r="N29" s="9"/>
      <c r="O29" s="9"/>
      <c r="P29" s="9"/>
      <c r="Q29" s="10"/>
    </row>
    <row r="30" spans="1:17" ht="20.100000000000001" customHeight="1">
      <c r="A30" s="8"/>
      <c r="B30" s="9"/>
      <c r="C30" s="9"/>
      <c r="D30" s="9"/>
      <c r="E30" s="9"/>
      <c r="F30" s="9"/>
      <c r="G30" s="9"/>
      <c r="H30" s="9"/>
      <c r="I30" s="9"/>
      <c r="J30" s="9"/>
      <c r="K30" s="9"/>
      <c r="L30" s="9"/>
      <c r="M30" s="9"/>
      <c r="N30" s="9"/>
      <c r="O30" s="9"/>
      <c r="P30" s="9"/>
      <c r="Q30" s="10"/>
    </row>
    <row r="31" spans="1:17" ht="20.100000000000001" customHeight="1">
      <c r="A31" s="17"/>
      <c r="B31" s="64"/>
      <c r="C31" s="64"/>
      <c r="D31" s="64"/>
      <c r="E31" s="64"/>
      <c r="F31" s="64"/>
      <c r="G31" s="64"/>
      <c r="H31" s="64"/>
      <c r="I31" s="64"/>
      <c r="J31" s="64"/>
      <c r="K31" s="64"/>
      <c r="L31" s="64"/>
      <c r="M31" s="64"/>
      <c r="N31" s="64"/>
      <c r="O31" s="64"/>
      <c r="P31" s="64"/>
      <c r="Q31" s="18"/>
    </row>
  </sheetData>
  <phoneticPr fontId="15" type="noConversion"/>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0"/>
  <sheetViews>
    <sheetView showGridLines="0" workbookViewId="0">
      <selection activeCell="C18" sqref="C18"/>
    </sheetView>
  </sheetViews>
  <sheetFormatPr defaultColWidth="8.85546875" defaultRowHeight="20.100000000000001" customHeight="1"/>
  <cols>
    <col min="1" max="1" width="16.28515625" style="65" customWidth="1"/>
    <col min="2" max="2" width="19.140625" style="65" customWidth="1"/>
    <col min="3" max="14" width="16.28515625" style="65" customWidth="1"/>
    <col min="15" max="15" width="29.85546875" style="65" customWidth="1"/>
    <col min="16" max="19" width="16.28515625" style="65" customWidth="1"/>
    <col min="20" max="256" width="8.85546875" customWidth="1"/>
  </cols>
  <sheetData>
    <row r="1" spans="1:19" ht="24" customHeight="1">
      <c r="A1" s="20" t="s">
        <v>14</v>
      </c>
      <c r="B1" s="20" t="s">
        <v>63</v>
      </c>
      <c r="C1" s="20" t="s">
        <v>64</v>
      </c>
      <c r="D1" s="20" t="s">
        <v>65</v>
      </c>
      <c r="E1" s="21" t="s">
        <v>19</v>
      </c>
      <c r="F1" s="21" t="s">
        <v>66</v>
      </c>
      <c r="G1" s="21" t="s">
        <v>67</v>
      </c>
      <c r="H1" s="21" t="s">
        <v>68</v>
      </c>
      <c r="I1" s="20" t="s">
        <v>69</v>
      </c>
      <c r="J1" s="20" t="s">
        <v>70</v>
      </c>
      <c r="K1" s="20" t="s">
        <v>71</v>
      </c>
      <c r="L1" s="20" t="s">
        <v>72</v>
      </c>
      <c r="M1" s="20" t="s">
        <v>73</v>
      </c>
      <c r="N1" s="20" t="s">
        <v>74</v>
      </c>
      <c r="O1" s="20" t="s">
        <v>75</v>
      </c>
      <c r="P1" s="21" t="s">
        <v>76</v>
      </c>
      <c r="Q1" s="21" t="s">
        <v>77</v>
      </c>
      <c r="R1" s="21" t="s">
        <v>78</v>
      </c>
      <c r="S1" s="20" t="s">
        <v>79</v>
      </c>
    </row>
    <row r="2" spans="1:19" ht="20.25" customHeight="1">
      <c r="A2" s="66" t="s">
        <v>80</v>
      </c>
      <c r="B2" s="66" t="s">
        <v>81</v>
      </c>
      <c r="C2" s="66" t="s">
        <v>82</v>
      </c>
      <c r="D2" s="67" t="s">
        <v>83</v>
      </c>
      <c r="E2" s="55" t="s">
        <v>267</v>
      </c>
      <c r="F2" s="55"/>
      <c r="G2" s="55"/>
      <c r="H2" s="53"/>
      <c r="I2" s="68">
        <v>0</v>
      </c>
      <c r="J2" s="66" t="s">
        <v>84</v>
      </c>
      <c r="K2" s="68">
        <v>89</v>
      </c>
      <c r="L2" s="68">
        <v>75</v>
      </c>
      <c r="M2" s="68">
        <v>2005</v>
      </c>
      <c r="N2" s="66" t="s">
        <v>85</v>
      </c>
      <c r="O2" s="69" t="s">
        <v>86</v>
      </c>
      <c r="P2" s="55"/>
      <c r="Q2" s="55"/>
      <c r="R2" s="53"/>
      <c r="S2" s="66" t="s">
        <v>87</v>
      </c>
    </row>
    <row r="3" spans="1:19" ht="20.100000000000001" customHeight="1">
      <c r="A3" s="66" t="s">
        <v>88</v>
      </c>
      <c r="B3" s="66" t="s">
        <v>89</v>
      </c>
      <c r="C3" s="66" t="s">
        <v>82</v>
      </c>
      <c r="D3" s="66" t="s">
        <v>90</v>
      </c>
      <c r="E3" s="70" t="s">
        <v>268</v>
      </c>
      <c r="F3" s="60"/>
      <c r="G3" s="60"/>
      <c r="H3" s="71"/>
      <c r="I3" s="68">
        <v>1</v>
      </c>
      <c r="J3" s="66" t="s">
        <v>84</v>
      </c>
      <c r="K3" s="68">
        <v>134</v>
      </c>
      <c r="L3" s="68">
        <v>100</v>
      </c>
      <c r="M3" s="68">
        <v>2013</v>
      </c>
      <c r="N3" s="66" t="s">
        <v>85</v>
      </c>
      <c r="O3" s="72" t="s">
        <v>91</v>
      </c>
      <c r="P3" s="70"/>
      <c r="Q3" s="60"/>
      <c r="R3" s="71"/>
      <c r="S3" s="66" t="s">
        <v>87</v>
      </c>
    </row>
    <row r="4" spans="1:19" ht="20.100000000000001" customHeight="1">
      <c r="A4" s="66" t="s">
        <v>92</v>
      </c>
      <c r="B4" s="66" t="s">
        <v>93</v>
      </c>
      <c r="C4" s="66" t="s">
        <v>82</v>
      </c>
      <c r="D4" s="66" t="s">
        <v>94</v>
      </c>
      <c r="E4" s="33" t="s">
        <v>269</v>
      </c>
      <c r="F4" s="9"/>
      <c r="G4" s="9"/>
      <c r="H4" s="34"/>
      <c r="I4" s="68">
        <v>1</v>
      </c>
      <c r="J4" s="66" t="s">
        <v>84</v>
      </c>
      <c r="K4" s="68">
        <v>43</v>
      </c>
      <c r="L4" s="68">
        <v>30</v>
      </c>
      <c r="M4" s="68">
        <v>2015</v>
      </c>
      <c r="N4" s="73" t="s">
        <v>85</v>
      </c>
      <c r="O4" s="72" t="s">
        <v>95</v>
      </c>
      <c r="P4" s="33"/>
      <c r="Q4" s="9"/>
      <c r="R4" s="34"/>
      <c r="S4" s="66" t="s">
        <v>96</v>
      </c>
    </row>
    <row r="5" spans="1:19" ht="20.100000000000001" customHeight="1">
      <c r="A5" s="74"/>
      <c r="B5" s="74"/>
      <c r="C5" s="75"/>
      <c r="D5" s="74"/>
      <c r="E5" s="33"/>
      <c r="F5" s="9"/>
      <c r="G5" s="9"/>
      <c r="H5" s="34"/>
      <c r="I5" s="74"/>
      <c r="J5" s="75"/>
      <c r="K5" s="74"/>
      <c r="L5" s="75"/>
      <c r="M5" s="76"/>
      <c r="N5" s="41"/>
      <c r="O5" s="77"/>
      <c r="P5" s="33"/>
      <c r="Q5" s="9"/>
      <c r="R5" s="34"/>
      <c r="S5" s="74"/>
    </row>
    <row r="6" spans="1:19" ht="20.100000000000001" customHeight="1">
      <c r="A6" s="74"/>
      <c r="B6" s="74"/>
      <c r="C6" s="78"/>
      <c r="D6" s="74"/>
      <c r="E6" s="33"/>
      <c r="F6" s="9"/>
      <c r="G6" s="9"/>
      <c r="H6" s="34"/>
      <c r="I6" s="74"/>
      <c r="J6" s="78"/>
      <c r="K6" s="74"/>
      <c r="L6" s="78"/>
      <c r="M6" s="76"/>
      <c r="N6" s="41"/>
      <c r="O6" s="77"/>
      <c r="P6" s="33"/>
      <c r="Q6" s="9"/>
      <c r="R6" s="34"/>
      <c r="S6" s="74"/>
    </row>
    <row r="7" spans="1:19" ht="20.100000000000001" customHeight="1">
      <c r="A7" s="74"/>
      <c r="B7" s="74"/>
      <c r="C7" s="78"/>
      <c r="D7" s="74"/>
      <c r="E7" s="33"/>
      <c r="F7" s="9"/>
      <c r="G7" s="9"/>
      <c r="H7" s="34"/>
      <c r="I7" s="74"/>
      <c r="J7" s="78"/>
      <c r="K7" s="74"/>
      <c r="L7" s="78"/>
      <c r="M7" s="76"/>
      <c r="N7" s="53"/>
      <c r="O7" s="77"/>
      <c r="P7" s="33"/>
      <c r="Q7" s="9"/>
      <c r="R7" s="34"/>
      <c r="S7" s="74"/>
    </row>
    <row r="8" spans="1:19" ht="14.85" customHeight="1">
      <c r="A8" s="79"/>
      <c r="B8" s="80"/>
      <c r="C8" s="64"/>
      <c r="D8" s="80"/>
      <c r="E8" s="64"/>
      <c r="F8" s="64"/>
      <c r="G8" s="64"/>
      <c r="H8" s="64"/>
      <c r="I8" s="80"/>
      <c r="J8" s="64"/>
      <c r="K8" s="80"/>
      <c r="L8" s="64"/>
      <c r="M8" s="80"/>
      <c r="N8" s="81"/>
      <c r="O8" s="80"/>
      <c r="P8" s="64"/>
      <c r="Q8" s="64"/>
      <c r="R8" s="64"/>
      <c r="S8" s="82"/>
    </row>
    <row r="9" spans="1:19" ht="14.85" customHeight="1">
      <c r="A9" s="5"/>
      <c r="B9" s="6"/>
      <c r="C9" s="6"/>
      <c r="D9" s="6"/>
      <c r="E9" s="6"/>
      <c r="F9" s="6"/>
      <c r="G9" s="6"/>
      <c r="H9" s="6"/>
      <c r="I9" s="6"/>
      <c r="J9" s="6"/>
      <c r="K9" s="6"/>
      <c r="L9" s="6"/>
      <c r="M9" s="6"/>
      <c r="N9" s="6"/>
      <c r="O9" s="6"/>
      <c r="P9" s="6"/>
      <c r="Q9" s="6"/>
      <c r="R9" s="6"/>
      <c r="S9" s="7"/>
    </row>
    <row r="10" spans="1:19" ht="14.85" customHeight="1">
      <c r="A10" s="17"/>
      <c r="B10" s="64"/>
      <c r="C10" s="64"/>
      <c r="D10" s="64"/>
      <c r="E10" s="64"/>
      <c r="F10" s="64"/>
      <c r="G10" s="64"/>
      <c r="H10" s="64"/>
      <c r="I10" s="64"/>
      <c r="J10" s="64"/>
      <c r="K10" s="64"/>
      <c r="L10" s="64"/>
      <c r="M10" s="64"/>
      <c r="N10" s="64"/>
      <c r="O10" s="64"/>
      <c r="P10" s="64"/>
      <c r="Q10" s="64"/>
      <c r="R10" s="64"/>
      <c r="S10" s="18"/>
    </row>
  </sheetData>
  <phoneticPr fontId="15" type="noConversion"/>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
  <sheetViews>
    <sheetView showGridLines="0" workbookViewId="0">
      <selection activeCell="L12" sqref="L12"/>
    </sheetView>
  </sheetViews>
  <sheetFormatPr defaultColWidth="8.85546875" defaultRowHeight="20.100000000000001" customHeight="1"/>
  <cols>
    <col min="1" max="4" width="16.28515625" style="83" customWidth="1"/>
    <col min="5" max="5" width="21.5703125" style="83" bestFit="1" customWidth="1"/>
    <col min="6" max="6" width="16.28515625" style="83" customWidth="1"/>
    <col min="7" max="7" width="20.28515625" style="83" customWidth="1"/>
    <col min="8" max="11" width="16.28515625" style="83" customWidth="1"/>
    <col min="12" max="256" width="8.85546875" customWidth="1"/>
  </cols>
  <sheetData>
    <row r="1" spans="1:11" ht="20.25" customHeight="1">
      <c r="A1" s="20" t="s">
        <v>14</v>
      </c>
      <c r="B1" s="20" t="s">
        <v>97</v>
      </c>
      <c r="C1" s="20" t="s">
        <v>98</v>
      </c>
      <c r="D1" s="20" t="s">
        <v>99</v>
      </c>
      <c r="E1" s="20" t="s">
        <v>100</v>
      </c>
      <c r="F1" s="20" t="s">
        <v>101</v>
      </c>
      <c r="G1" s="20" t="s">
        <v>102</v>
      </c>
      <c r="H1" s="20" t="s">
        <v>103</v>
      </c>
      <c r="I1" s="21" t="s">
        <v>104</v>
      </c>
      <c r="J1" s="20" t="s">
        <v>105</v>
      </c>
      <c r="K1" s="21" t="s">
        <v>19</v>
      </c>
    </row>
    <row r="2" spans="1:11" ht="20.25" customHeight="1">
      <c r="A2" s="84" t="s">
        <v>106</v>
      </c>
      <c r="B2" s="85">
        <v>1</v>
      </c>
      <c r="C2" s="85">
        <v>37</v>
      </c>
      <c r="D2" s="84" t="s">
        <v>107</v>
      </c>
      <c r="E2" s="84" t="s">
        <v>108</v>
      </c>
      <c r="F2" s="74"/>
      <c r="G2" s="86" t="s">
        <v>109</v>
      </c>
      <c r="H2" s="87">
        <v>8</v>
      </c>
      <c r="I2" s="88">
        <v>100</v>
      </c>
      <c r="J2" s="89">
        <v>1</v>
      </c>
      <c r="K2" s="55" t="s">
        <v>272</v>
      </c>
    </row>
    <row r="3" spans="1:11" ht="20.100000000000001" customHeight="1">
      <c r="A3" s="84" t="s">
        <v>110</v>
      </c>
      <c r="B3" s="85">
        <v>0</v>
      </c>
      <c r="C3" s="85">
        <v>33</v>
      </c>
      <c r="D3" s="84" t="s">
        <v>111</v>
      </c>
      <c r="E3" s="84" t="s">
        <v>112</v>
      </c>
      <c r="F3" s="74"/>
      <c r="G3" s="86" t="s">
        <v>113</v>
      </c>
      <c r="H3" s="87">
        <v>5</v>
      </c>
      <c r="I3" s="90">
        <v>100</v>
      </c>
      <c r="J3" s="91">
        <v>1</v>
      </c>
      <c r="K3" s="92" t="s">
        <v>255</v>
      </c>
    </row>
    <row r="4" spans="1:11" ht="20.100000000000001" customHeight="1">
      <c r="A4" s="84" t="s">
        <v>114</v>
      </c>
      <c r="B4" s="85">
        <v>1</v>
      </c>
      <c r="C4" s="85">
        <v>29</v>
      </c>
      <c r="D4" s="84" t="s">
        <v>111</v>
      </c>
      <c r="E4" s="84" t="s">
        <v>115</v>
      </c>
      <c r="F4" s="77"/>
      <c r="G4" s="86" t="s">
        <v>116</v>
      </c>
      <c r="H4" s="87">
        <v>3</v>
      </c>
      <c r="I4" s="90">
        <v>100</v>
      </c>
      <c r="J4" s="91">
        <v>1</v>
      </c>
      <c r="K4" s="92" t="s">
        <v>270</v>
      </c>
    </row>
    <row r="5" spans="1:11" ht="20.100000000000001" customHeight="1">
      <c r="A5" s="84" t="s">
        <v>117</v>
      </c>
      <c r="B5" s="85">
        <v>0</v>
      </c>
      <c r="C5" s="85">
        <v>25</v>
      </c>
      <c r="D5" s="84" t="s">
        <v>107</v>
      </c>
      <c r="E5" s="84" t="s">
        <v>118</v>
      </c>
      <c r="F5" s="74"/>
      <c r="G5" s="86" t="s">
        <v>119</v>
      </c>
      <c r="H5" s="87">
        <v>2</v>
      </c>
      <c r="I5" s="90">
        <v>100</v>
      </c>
      <c r="J5" s="91">
        <v>1</v>
      </c>
      <c r="K5" s="92" t="s">
        <v>256</v>
      </c>
    </row>
    <row r="6" spans="1:11" ht="20.100000000000001" customHeight="1">
      <c r="A6" s="84" t="s">
        <v>120</v>
      </c>
      <c r="B6" s="85">
        <v>1</v>
      </c>
      <c r="C6" s="93">
        <v>31</v>
      </c>
      <c r="D6" s="84" t="s">
        <v>107</v>
      </c>
      <c r="E6" s="84" t="s">
        <v>121</v>
      </c>
      <c r="F6" s="74"/>
      <c r="G6" s="94" t="s">
        <v>122</v>
      </c>
      <c r="H6" s="95">
        <v>5</v>
      </c>
      <c r="I6" s="96">
        <v>100</v>
      </c>
      <c r="J6" s="91">
        <v>1</v>
      </c>
      <c r="K6" s="92" t="s">
        <v>271</v>
      </c>
    </row>
    <row r="7" spans="1:11" ht="20.100000000000001" customHeight="1">
      <c r="A7" s="97"/>
      <c r="B7" s="98"/>
      <c r="C7" s="99"/>
      <c r="D7" s="97"/>
      <c r="E7" s="97"/>
      <c r="F7" s="97"/>
      <c r="G7" s="100"/>
      <c r="H7" s="92"/>
      <c r="I7" s="99"/>
      <c r="J7" s="98"/>
      <c r="K7" s="92"/>
    </row>
    <row r="8" spans="1:11" ht="20.100000000000001" customHeight="1">
      <c r="A8" s="101"/>
      <c r="B8" s="92"/>
      <c r="C8" s="92"/>
      <c r="D8" s="92"/>
      <c r="E8" s="92"/>
      <c r="F8" s="92"/>
      <c r="G8" s="92"/>
      <c r="H8" s="92"/>
      <c r="I8" s="92"/>
      <c r="J8" s="92"/>
      <c r="K8" s="92"/>
    </row>
    <row r="9" spans="1:11" ht="20.100000000000001" customHeight="1">
      <c r="A9" s="101"/>
      <c r="B9" s="92"/>
      <c r="C9" s="92"/>
      <c r="D9" s="92"/>
      <c r="E9" s="92"/>
      <c r="F9" s="92"/>
      <c r="G9" s="92"/>
      <c r="H9" s="92"/>
      <c r="I9" s="92"/>
      <c r="J9" s="92"/>
      <c r="K9" s="92"/>
    </row>
    <row r="10" spans="1:11" ht="20.100000000000001" customHeight="1">
      <c r="A10" s="101"/>
      <c r="B10" s="92"/>
      <c r="C10" s="92"/>
      <c r="D10" s="92"/>
      <c r="E10" s="92"/>
      <c r="F10" s="92"/>
      <c r="G10" s="92"/>
      <c r="H10" s="92"/>
      <c r="I10" s="92"/>
      <c r="J10" s="92"/>
      <c r="K10" s="92"/>
    </row>
  </sheetData>
  <phoneticPr fontId="15" type="noConversion"/>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0"/>
  <sheetViews>
    <sheetView showGridLines="0" workbookViewId="0"/>
  </sheetViews>
  <sheetFormatPr defaultColWidth="16.28515625" defaultRowHeight="20.100000000000001" customHeight="1"/>
  <cols>
    <col min="1" max="8" width="16.28515625" style="102" customWidth="1"/>
    <col min="9" max="256" width="16.28515625" customWidth="1"/>
  </cols>
  <sheetData>
    <row r="1" spans="1:8" ht="34.5" customHeight="1">
      <c r="A1" s="21" t="s">
        <v>123</v>
      </c>
      <c r="B1" s="21" t="s">
        <v>124</v>
      </c>
      <c r="C1" s="21" t="s">
        <v>125</v>
      </c>
      <c r="D1" s="21" t="s">
        <v>126</v>
      </c>
      <c r="E1" s="21" t="s">
        <v>127</v>
      </c>
      <c r="F1" s="21" t="s">
        <v>128</v>
      </c>
      <c r="G1" s="21" t="s">
        <v>129</v>
      </c>
      <c r="H1" s="21" t="s">
        <v>130</v>
      </c>
    </row>
    <row r="2" spans="1:8" ht="20.25" customHeight="1">
      <c r="A2" s="103">
        <v>6</v>
      </c>
      <c r="B2" s="96">
        <v>100</v>
      </c>
      <c r="C2" s="55"/>
      <c r="D2" s="55"/>
      <c r="E2" s="96">
        <v>8</v>
      </c>
      <c r="F2" s="96">
        <v>100</v>
      </c>
      <c r="G2" s="96">
        <v>200000</v>
      </c>
      <c r="H2" s="96">
        <v>0</v>
      </c>
    </row>
    <row r="3" spans="1:8" ht="14.85" customHeight="1">
      <c r="A3" s="104"/>
      <c r="B3" s="60"/>
      <c r="C3" s="60"/>
      <c r="D3" s="60"/>
      <c r="E3" s="60"/>
      <c r="F3" s="60"/>
      <c r="G3" s="60"/>
      <c r="H3" s="63"/>
    </row>
    <row r="4" spans="1:8" ht="14.85" customHeight="1">
      <c r="A4" s="8"/>
      <c r="B4" s="9"/>
      <c r="C4" s="9"/>
      <c r="D4" s="9"/>
      <c r="E4" s="9"/>
      <c r="F4" s="9"/>
      <c r="G4" s="9"/>
      <c r="H4" s="10"/>
    </row>
    <row r="5" spans="1:8" ht="14.85" customHeight="1">
      <c r="A5" s="8"/>
      <c r="B5" s="9"/>
      <c r="C5" s="9"/>
      <c r="D5" s="9"/>
      <c r="E5" s="9"/>
      <c r="F5" s="9"/>
      <c r="G5" s="9"/>
      <c r="H5" s="10"/>
    </row>
    <row r="6" spans="1:8" ht="14.85" customHeight="1">
      <c r="A6" s="8"/>
      <c r="B6" s="9"/>
      <c r="C6" s="9"/>
      <c r="D6" s="9"/>
      <c r="E6" s="9"/>
      <c r="F6" s="9"/>
      <c r="G6" s="9"/>
      <c r="H6" s="10"/>
    </row>
    <row r="7" spans="1:8" ht="14.85" customHeight="1">
      <c r="A7" s="8"/>
      <c r="B7" s="9"/>
      <c r="C7" s="9"/>
      <c r="D7" s="9"/>
      <c r="E7" s="9"/>
      <c r="F7" s="9"/>
      <c r="G7" s="9"/>
      <c r="H7" s="10"/>
    </row>
    <row r="8" spans="1:8" ht="14.85" customHeight="1">
      <c r="A8" s="17"/>
      <c r="B8" s="64"/>
      <c r="C8" s="64"/>
      <c r="D8" s="64"/>
      <c r="E8" s="64"/>
      <c r="F8" s="64"/>
      <c r="G8" s="64"/>
      <c r="H8" s="18"/>
    </row>
    <row r="9" spans="1:8" ht="14.85" customHeight="1">
      <c r="A9" s="5"/>
      <c r="B9" s="6"/>
      <c r="C9" s="6"/>
      <c r="D9" s="6"/>
      <c r="E9" s="6"/>
      <c r="F9" s="6"/>
      <c r="G9" s="6"/>
      <c r="H9" s="7"/>
    </row>
    <row r="10" spans="1:8" ht="14.85" customHeight="1">
      <c r="A10" s="17"/>
      <c r="B10" s="64"/>
      <c r="C10" s="64"/>
      <c r="D10" s="64"/>
      <c r="E10" s="64"/>
      <c r="F10" s="64"/>
      <c r="G10" s="64"/>
      <c r="H10" s="18"/>
    </row>
  </sheetData>
  <phoneticPr fontId="15" type="noConversion"/>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19"/>
  <sheetViews>
    <sheetView showGridLines="0" workbookViewId="0">
      <selection activeCell="L10" sqref="L10"/>
    </sheetView>
  </sheetViews>
  <sheetFormatPr defaultRowHeight="20.100000000000001" customHeight="1"/>
  <cols>
    <col min="1" max="2" width="26.85546875" style="105" customWidth="1"/>
    <col min="3" max="3" width="19" style="105" customWidth="1"/>
    <col min="4" max="4" width="16.28515625" style="105" customWidth="1"/>
    <col min="5" max="5" width="16.28515625" style="158" customWidth="1"/>
    <col min="6" max="11" width="16.28515625" style="105" customWidth="1"/>
    <col min="12" max="12" width="31.85546875" style="105" customWidth="1"/>
    <col min="13" max="14" width="16.28515625" style="105" customWidth="1"/>
    <col min="15" max="15" width="23.42578125" style="105" customWidth="1"/>
    <col min="16" max="16" width="22.140625" style="105" customWidth="1"/>
    <col min="17" max="19" width="16.28515625" style="105" customWidth="1"/>
    <col min="20" max="20" width="20" style="105" customWidth="1"/>
    <col min="21" max="25" width="16.28515625" style="105" customWidth="1"/>
    <col min="26" max="256" width="16.28515625" customWidth="1"/>
  </cols>
  <sheetData>
    <row r="1" spans="1:25" ht="20.25" customHeight="1">
      <c r="A1" s="20" t="s">
        <v>131</v>
      </c>
      <c r="B1" s="20" t="s">
        <v>20</v>
      </c>
      <c r="C1" s="20" t="s">
        <v>132</v>
      </c>
      <c r="D1" s="20" t="s">
        <v>133</v>
      </c>
      <c r="E1" s="20" t="s">
        <v>134</v>
      </c>
      <c r="F1" s="20" t="s">
        <v>135</v>
      </c>
      <c r="G1" s="20" t="s">
        <v>136</v>
      </c>
      <c r="H1" s="20" t="s">
        <v>137</v>
      </c>
      <c r="I1" s="20" t="s">
        <v>138</v>
      </c>
      <c r="J1" s="20" t="s">
        <v>139</v>
      </c>
      <c r="K1" s="20" t="s">
        <v>140</v>
      </c>
      <c r="L1" s="20" t="s">
        <v>141</v>
      </c>
      <c r="M1" s="106" t="s">
        <v>142</v>
      </c>
      <c r="N1" s="106" t="s">
        <v>143</v>
      </c>
      <c r="O1" s="20" t="s">
        <v>144</v>
      </c>
      <c r="P1" s="20" t="s">
        <v>145</v>
      </c>
      <c r="Q1" s="20" t="s">
        <v>146</v>
      </c>
      <c r="R1" s="20" t="s">
        <v>147</v>
      </c>
      <c r="S1" s="20" t="s">
        <v>148</v>
      </c>
      <c r="T1" s="20" t="s">
        <v>149</v>
      </c>
      <c r="U1" s="20" t="s">
        <v>150</v>
      </c>
      <c r="V1" s="20" t="s">
        <v>151</v>
      </c>
      <c r="W1" s="20" t="s">
        <v>152</v>
      </c>
      <c r="X1" s="20" t="s">
        <v>153</v>
      </c>
      <c r="Y1" s="20" t="s">
        <v>154</v>
      </c>
    </row>
    <row r="2" spans="1:25" ht="20.100000000000001" customHeight="1">
      <c r="A2" s="107">
        <v>0</v>
      </c>
      <c r="B2" s="85">
        <v>2</v>
      </c>
      <c r="C2" s="42"/>
      <c r="D2" s="42"/>
      <c r="E2" s="112" t="s">
        <v>106</v>
      </c>
      <c r="F2" s="108">
        <v>840000</v>
      </c>
      <c r="G2" s="108">
        <v>871069</v>
      </c>
      <c r="H2" s="114">
        <v>1.04</v>
      </c>
      <c r="I2" s="114">
        <v>0.27</v>
      </c>
      <c r="J2" s="107">
        <v>0</v>
      </c>
      <c r="K2" s="107">
        <v>0</v>
      </c>
      <c r="L2" s="107">
        <v>12862608</v>
      </c>
      <c r="M2" s="109"/>
      <c r="N2" s="109"/>
      <c r="O2" s="85">
        <v>7</v>
      </c>
      <c r="P2" s="85">
        <v>8</v>
      </c>
      <c r="Q2" s="85">
        <v>7</v>
      </c>
      <c r="R2" s="85">
        <v>9</v>
      </c>
      <c r="S2" s="85">
        <v>4</v>
      </c>
      <c r="T2" s="85">
        <v>160</v>
      </c>
      <c r="U2" s="85">
        <v>60</v>
      </c>
      <c r="V2" s="85">
        <v>18</v>
      </c>
      <c r="W2" s="85">
        <v>8</v>
      </c>
      <c r="X2" s="85">
        <v>5</v>
      </c>
      <c r="Y2" s="110"/>
    </row>
    <row r="3" spans="1:25" ht="20.100000000000001" customHeight="1">
      <c r="A3" s="107">
        <v>0</v>
      </c>
      <c r="B3" s="85">
        <v>2</v>
      </c>
      <c r="C3" s="42"/>
      <c r="D3" s="42"/>
      <c r="E3" s="112" t="s">
        <v>110</v>
      </c>
      <c r="F3" s="108">
        <v>1250000</v>
      </c>
      <c r="G3" s="108">
        <v>1259704</v>
      </c>
      <c r="H3" s="114">
        <v>1.01</v>
      </c>
      <c r="I3" s="114">
        <v>0.26</v>
      </c>
      <c r="J3" s="107">
        <v>0</v>
      </c>
      <c r="K3" s="107">
        <v>0</v>
      </c>
      <c r="L3" s="107">
        <v>19241600</v>
      </c>
      <c r="M3" s="78"/>
      <c r="N3" s="78"/>
      <c r="O3" s="85">
        <v>9</v>
      </c>
      <c r="P3" s="85">
        <v>8</v>
      </c>
      <c r="Q3" s="85">
        <v>8</v>
      </c>
      <c r="R3" s="85">
        <v>8</v>
      </c>
      <c r="S3" s="85">
        <v>7</v>
      </c>
      <c r="T3" s="85">
        <v>155</v>
      </c>
      <c r="U3" s="85">
        <v>60</v>
      </c>
      <c r="V3" s="85">
        <v>23</v>
      </c>
      <c r="W3" s="85">
        <v>12</v>
      </c>
      <c r="X3" s="85">
        <v>10</v>
      </c>
      <c r="Y3" s="110"/>
    </row>
    <row r="4" spans="1:25" ht="20.100000000000001" customHeight="1">
      <c r="A4" s="107">
        <v>0</v>
      </c>
      <c r="B4" s="85">
        <v>2</v>
      </c>
      <c r="C4" s="42"/>
      <c r="D4" s="42"/>
      <c r="E4" s="112" t="s">
        <v>114</v>
      </c>
      <c r="F4" s="108">
        <v>275000</v>
      </c>
      <c r="G4" s="108">
        <v>305298</v>
      </c>
      <c r="H4" s="114">
        <v>1.1100000000000001</v>
      </c>
      <c r="I4" s="114">
        <v>0.24</v>
      </c>
      <c r="J4" s="107">
        <v>0</v>
      </c>
      <c r="K4" s="107">
        <v>0</v>
      </c>
      <c r="L4" s="107">
        <v>5081500</v>
      </c>
      <c r="M4" s="78"/>
      <c r="N4" s="78"/>
      <c r="O4" s="85">
        <v>4</v>
      </c>
      <c r="P4" s="85">
        <v>5</v>
      </c>
      <c r="Q4" s="85">
        <v>7</v>
      </c>
      <c r="R4" s="85">
        <v>7</v>
      </c>
      <c r="S4" s="85">
        <v>8</v>
      </c>
      <c r="T4" s="85">
        <v>130</v>
      </c>
      <c r="U4" s="85">
        <v>50</v>
      </c>
      <c r="V4" s="85">
        <v>18</v>
      </c>
      <c r="W4" s="85">
        <v>10</v>
      </c>
      <c r="X4" s="85">
        <v>10</v>
      </c>
      <c r="Y4" s="110"/>
    </row>
    <row r="5" spans="1:25" ht="20.100000000000001" customHeight="1">
      <c r="A5" s="107">
        <v>0</v>
      </c>
      <c r="B5" s="85">
        <v>2</v>
      </c>
      <c r="C5" s="42"/>
      <c r="D5" s="42"/>
      <c r="E5" s="112" t="s">
        <v>117</v>
      </c>
      <c r="F5" s="108">
        <v>300000</v>
      </c>
      <c r="G5" s="108">
        <v>310748</v>
      </c>
      <c r="H5" s="114">
        <v>1.04</v>
      </c>
      <c r="I5" s="114">
        <v>0.24</v>
      </c>
      <c r="J5" s="107">
        <v>0</v>
      </c>
      <c r="K5" s="107">
        <v>0</v>
      </c>
      <c r="L5" s="107">
        <v>5119200</v>
      </c>
      <c r="M5" s="78"/>
      <c r="N5" s="78"/>
      <c r="O5" s="85">
        <v>5</v>
      </c>
      <c r="P5" s="85">
        <v>6</v>
      </c>
      <c r="Q5" s="85">
        <v>4</v>
      </c>
      <c r="R5" s="85">
        <v>6</v>
      </c>
      <c r="S5" s="85">
        <v>9</v>
      </c>
      <c r="T5" s="85">
        <v>120</v>
      </c>
      <c r="U5" s="85">
        <v>45</v>
      </c>
      <c r="V5" s="85">
        <v>16</v>
      </c>
      <c r="W5" s="85">
        <v>15</v>
      </c>
      <c r="X5" s="85">
        <v>13</v>
      </c>
      <c r="Y5" s="110"/>
    </row>
    <row r="6" spans="1:25" ht="20.100000000000001" customHeight="1">
      <c r="A6" s="107">
        <v>0</v>
      </c>
      <c r="B6" s="85">
        <v>2</v>
      </c>
      <c r="C6" s="42"/>
      <c r="D6" s="42"/>
      <c r="E6" s="112" t="s">
        <v>120</v>
      </c>
      <c r="F6" s="108">
        <v>685000</v>
      </c>
      <c r="G6" s="108">
        <v>806400</v>
      </c>
      <c r="H6" s="114">
        <v>1.18</v>
      </c>
      <c r="I6" s="114">
        <v>0.27</v>
      </c>
      <c r="J6" s="107">
        <v>0</v>
      </c>
      <c r="K6" s="107">
        <v>0</v>
      </c>
      <c r="L6" s="107">
        <v>11960000</v>
      </c>
      <c r="M6" s="78"/>
      <c r="N6" s="78"/>
      <c r="O6" s="85">
        <v>7</v>
      </c>
      <c r="P6" s="85">
        <v>9</v>
      </c>
      <c r="Q6" s="85">
        <v>5</v>
      </c>
      <c r="R6" s="85">
        <v>8</v>
      </c>
      <c r="S6" s="85">
        <v>7</v>
      </c>
      <c r="T6" s="85">
        <v>150</v>
      </c>
      <c r="U6" s="85">
        <v>55</v>
      </c>
      <c r="V6" s="85">
        <v>20</v>
      </c>
      <c r="W6" s="85">
        <v>13</v>
      </c>
      <c r="X6" s="85">
        <v>12</v>
      </c>
      <c r="Y6" s="110"/>
    </row>
    <row r="7" spans="1:25" ht="20.100000000000001" customHeight="1">
      <c r="A7" s="107">
        <v>0</v>
      </c>
      <c r="B7" s="111">
        <v>4</v>
      </c>
      <c r="C7" s="112" t="s">
        <v>80</v>
      </c>
      <c r="D7" s="42"/>
      <c r="E7" s="172"/>
      <c r="F7" s="107">
        <v>3350000</v>
      </c>
      <c r="G7" s="107">
        <v>3553219</v>
      </c>
      <c r="H7" s="114">
        <v>1.06</v>
      </c>
      <c r="I7" s="114">
        <v>0.26</v>
      </c>
      <c r="J7" s="107">
        <v>0</v>
      </c>
      <c r="K7" s="107">
        <v>0</v>
      </c>
      <c r="L7" s="107">
        <v>54264908</v>
      </c>
      <c r="M7" s="78"/>
      <c r="N7" s="78"/>
      <c r="O7" s="107">
        <v>0</v>
      </c>
      <c r="P7" s="107">
        <v>0</v>
      </c>
      <c r="Q7" s="107">
        <v>0</v>
      </c>
      <c r="R7" s="107">
        <v>0</v>
      </c>
      <c r="S7" s="107">
        <v>0</v>
      </c>
      <c r="T7" s="107">
        <v>0</v>
      </c>
      <c r="U7" s="107">
        <v>0</v>
      </c>
      <c r="V7" s="107">
        <v>0</v>
      </c>
      <c r="W7" s="107">
        <v>0</v>
      </c>
      <c r="X7" s="107">
        <v>0</v>
      </c>
      <c r="Y7" s="42"/>
    </row>
    <row r="8" spans="1:25" ht="20.100000000000001" customHeight="1">
      <c r="A8" s="107">
        <v>0</v>
      </c>
      <c r="B8" s="111">
        <v>16</v>
      </c>
      <c r="C8" s="66" t="s">
        <v>88</v>
      </c>
      <c r="D8" s="42"/>
      <c r="E8" s="172"/>
      <c r="F8" s="42">
        <v>2035000</v>
      </c>
      <c r="G8" s="42">
        <v>2475498</v>
      </c>
      <c r="H8" s="114">
        <v>1.22</v>
      </c>
      <c r="I8" s="114">
        <v>0.18</v>
      </c>
      <c r="J8" s="107">
        <v>0</v>
      </c>
      <c r="K8" s="107">
        <v>0</v>
      </c>
      <c r="L8" s="107">
        <v>54264908</v>
      </c>
      <c r="M8" s="78"/>
      <c r="N8" s="78"/>
      <c r="O8" s="107">
        <v>0</v>
      </c>
      <c r="P8" s="107">
        <v>0</v>
      </c>
      <c r="Q8" s="107">
        <v>0</v>
      </c>
      <c r="R8" s="107">
        <v>0</v>
      </c>
      <c r="S8" s="107">
        <v>0</v>
      </c>
      <c r="T8" s="107">
        <v>0</v>
      </c>
      <c r="U8" s="107">
        <v>0</v>
      </c>
      <c r="V8" s="107">
        <v>0</v>
      </c>
      <c r="W8" s="107">
        <v>0</v>
      </c>
      <c r="X8" s="107">
        <v>0</v>
      </c>
      <c r="Y8" s="42"/>
    </row>
    <row r="9" spans="1:25" ht="20.100000000000001" customHeight="1">
      <c r="A9" s="107">
        <v>0</v>
      </c>
      <c r="B9" s="111">
        <v>16</v>
      </c>
      <c r="C9" s="66" t="s">
        <v>92</v>
      </c>
      <c r="D9" s="42"/>
      <c r="E9" s="172"/>
      <c r="F9" s="42">
        <v>1135000</v>
      </c>
      <c r="G9" s="42">
        <v>860533</v>
      </c>
      <c r="H9" s="114">
        <v>0.76</v>
      </c>
      <c r="I9" s="175">
        <v>0.06</v>
      </c>
      <c r="J9" s="107">
        <v>0</v>
      </c>
      <c r="K9" s="107">
        <v>0</v>
      </c>
      <c r="L9" s="107">
        <v>54264908</v>
      </c>
      <c r="M9" s="78"/>
      <c r="N9" s="78"/>
      <c r="O9" s="107">
        <v>0</v>
      </c>
      <c r="P9" s="107">
        <v>0</v>
      </c>
      <c r="Q9" s="107">
        <v>0</v>
      </c>
      <c r="R9" s="107">
        <v>0</v>
      </c>
      <c r="S9" s="107">
        <v>0</v>
      </c>
      <c r="T9" s="107">
        <v>0</v>
      </c>
      <c r="U9" s="107">
        <v>0</v>
      </c>
      <c r="V9" s="107">
        <v>0</v>
      </c>
      <c r="W9" s="107">
        <v>0</v>
      </c>
      <c r="X9" s="107">
        <v>0</v>
      </c>
      <c r="Y9" s="42"/>
    </row>
    <row r="10" spans="1:25" ht="20.100000000000001" customHeight="1">
      <c r="A10" s="107">
        <v>0</v>
      </c>
      <c r="B10" s="111">
        <v>8</v>
      </c>
      <c r="C10" s="112" t="s">
        <v>80</v>
      </c>
      <c r="D10" s="112" t="s">
        <v>155</v>
      </c>
      <c r="E10" s="172" t="s">
        <v>120</v>
      </c>
      <c r="F10" s="108">
        <v>600000</v>
      </c>
      <c r="G10" s="113">
        <v>716400</v>
      </c>
      <c r="H10" s="157">
        <v>1.194</v>
      </c>
      <c r="I10" s="164">
        <v>0.27</v>
      </c>
      <c r="J10" s="173">
        <v>0</v>
      </c>
      <c r="K10" s="107">
        <v>0</v>
      </c>
      <c r="L10" s="107">
        <v>10560000</v>
      </c>
      <c r="M10" s="78"/>
      <c r="N10" s="115">
        <v>1</v>
      </c>
      <c r="O10" s="107">
        <v>0</v>
      </c>
      <c r="P10" s="107">
        <v>0</v>
      </c>
      <c r="Q10" s="107">
        <v>0</v>
      </c>
      <c r="R10" s="107">
        <v>0</v>
      </c>
      <c r="S10" s="107">
        <v>0</v>
      </c>
      <c r="T10" s="107">
        <v>0</v>
      </c>
      <c r="U10" s="107">
        <v>0</v>
      </c>
      <c r="V10" s="107">
        <v>0</v>
      </c>
      <c r="W10" s="107">
        <v>0</v>
      </c>
      <c r="X10" s="107">
        <v>0</v>
      </c>
      <c r="Y10" s="42"/>
    </row>
    <row r="11" spans="1:25" ht="20.100000000000001" customHeight="1">
      <c r="A11" s="107">
        <v>0</v>
      </c>
      <c r="B11" s="111">
        <v>8</v>
      </c>
      <c r="C11" s="112" t="s">
        <v>80</v>
      </c>
      <c r="D11" s="112" t="s">
        <v>156</v>
      </c>
      <c r="E11" s="172" t="s">
        <v>117</v>
      </c>
      <c r="F11" s="108">
        <v>200000</v>
      </c>
      <c r="G11" s="113">
        <v>220500</v>
      </c>
      <c r="H11" s="157">
        <v>1.1025</v>
      </c>
      <c r="I11" s="164">
        <v>0.24</v>
      </c>
      <c r="J11" s="173">
        <v>0</v>
      </c>
      <c r="K11" s="107">
        <v>0</v>
      </c>
      <c r="L11" s="107">
        <v>3700000</v>
      </c>
      <c r="M11" s="78"/>
      <c r="N11" s="115">
        <v>1</v>
      </c>
      <c r="O11" s="107">
        <v>0</v>
      </c>
      <c r="P11" s="107">
        <v>0</v>
      </c>
      <c r="Q11" s="107">
        <v>0</v>
      </c>
      <c r="R11" s="107">
        <v>0</v>
      </c>
      <c r="S11" s="107">
        <v>0</v>
      </c>
      <c r="T11" s="107">
        <v>0</v>
      </c>
      <c r="U11" s="107">
        <v>0</v>
      </c>
      <c r="V11" s="107">
        <v>0</v>
      </c>
      <c r="W11" s="107">
        <v>0</v>
      </c>
      <c r="X11" s="107">
        <v>0</v>
      </c>
      <c r="Y11" s="42"/>
    </row>
    <row r="12" spans="1:25" ht="20.100000000000001" customHeight="1">
      <c r="A12" s="107">
        <v>0</v>
      </c>
      <c r="B12" s="111">
        <v>8</v>
      </c>
      <c r="C12" s="112" t="s">
        <v>80</v>
      </c>
      <c r="D12" s="112" t="s">
        <v>157</v>
      </c>
      <c r="E12" s="172" t="s">
        <v>110</v>
      </c>
      <c r="F12" s="108">
        <v>800000</v>
      </c>
      <c r="G12" s="113">
        <v>859704</v>
      </c>
      <c r="H12" s="157">
        <v>1.07463</v>
      </c>
      <c r="I12" s="164">
        <v>0.26</v>
      </c>
      <c r="J12" s="173">
        <v>0</v>
      </c>
      <c r="K12" s="107">
        <v>0</v>
      </c>
      <c r="L12" s="107">
        <v>13041600</v>
      </c>
      <c r="M12" s="78"/>
      <c r="N12" s="115">
        <v>1</v>
      </c>
      <c r="O12" s="107">
        <v>0</v>
      </c>
      <c r="P12" s="107">
        <v>0</v>
      </c>
      <c r="Q12" s="107">
        <v>0</v>
      </c>
      <c r="R12" s="107">
        <v>0</v>
      </c>
      <c r="S12" s="107">
        <v>0</v>
      </c>
      <c r="T12" s="107">
        <v>0</v>
      </c>
      <c r="U12" s="107">
        <v>0</v>
      </c>
      <c r="V12" s="107">
        <v>0</v>
      </c>
      <c r="W12" s="107">
        <v>0</v>
      </c>
      <c r="X12" s="107">
        <v>0</v>
      </c>
      <c r="Y12" s="42"/>
    </row>
    <row r="13" spans="1:25" ht="20.100000000000001" customHeight="1">
      <c r="A13" s="107">
        <v>0</v>
      </c>
      <c r="B13" s="111">
        <v>8</v>
      </c>
      <c r="C13" s="112" t="s">
        <v>80</v>
      </c>
      <c r="D13" s="112" t="s">
        <v>158</v>
      </c>
      <c r="E13" s="172" t="s">
        <v>110</v>
      </c>
      <c r="F13" s="108">
        <v>450000</v>
      </c>
      <c r="G13" s="113">
        <v>400000</v>
      </c>
      <c r="H13" s="157">
        <v>0.88888888888888895</v>
      </c>
      <c r="I13" s="164">
        <v>0.26</v>
      </c>
      <c r="J13" s="173">
        <v>0</v>
      </c>
      <c r="K13" s="107">
        <v>0</v>
      </c>
      <c r="L13" s="107">
        <v>6200000</v>
      </c>
      <c r="M13" s="78"/>
      <c r="N13" s="115">
        <v>1</v>
      </c>
      <c r="O13" s="107">
        <v>0</v>
      </c>
      <c r="P13" s="107">
        <v>0</v>
      </c>
      <c r="Q13" s="107">
        <v>0</v>
      </c>
      <c r="R13" s="107">
        <v>0</v>
      </c>
      <c r="S13" s="107">
        <v>0</v>
      </c>
      <c r="T13" s="107">
        <v>0</v>
      </c>
      <c r="U13" s="107">
        <v>0</v>
      </c>
      <c r="V13" s="107">
        <v>0</v>
      </c>
      <c r="W13" s="107">
        <v>0</v>
      </c>
      <c r="X13" s="107">
        <v>0</v>
      </c>
      <c r="Y13" s="42"/>
    </row>
    <row r="14" spans="1:25" ht="20.100000000000001" customHeight="1">
      <c r="A14" s="107">
        <v>0</v>
      </c>
      <c r="B14" s="111">
        <v>8</v>
      </c>
      <c r="C14" s="112" t="s">
        <v>80</v>
      </c>
      <c r="D14" s="112" t="s">
        <v>159</v>
      </c>
      <c r="E14" s="172" t="s">
        <v>120</v>
      </c>
      <c r="F14" s="108">
        <v>85000</v>
      </c>
      <c r="G14" s="113">
        <v>90000</v>
      </c>
      <c r="H14" s="157">
        <v>1.0588235294117601</v>
      </c>
      <c r="I14" s="164">
        <v>0.26</v>
      </c>
      <c r="J14" s="173">
        <v>0</v>
      </c>
      <c r="K14" s="107">
        <v>0</v>
      </c>
      <c r="L14" s="107">
        <v>1400000</v>
      </c>
      <c r="M14" s="78"/>
      <c r="N14" s="115">
        <v>1</v>
      </c>
      <c r="O14" s="107">
        <v>0</v>
      </c>
      <c r="P14" s="107">
        <v>0</v>
      </c>
      <c r="Q14" s="107">
        <v>0</v>
      </c>
      <c r="R14" s="107">
        <v>0</v>
      </c>
      <c r="S14" s="107">
        <v>0</v>
      </c>
      <c r="T14" s="107">
        <v>0</v>
      </c>
      <c r="U14" s="107">
        <v>0</v>
      </c>
      <c r="V14" s="107">
        <v>0</v>
      </c>
      <c r="W14" s="107">
        <v>0</v>
      </c>
      <c r="X14" s="107">
        <v>0</v>
      </c>
      <c r="Y14" s="42"/>
    </row>
    <row r="15" spans="1:25" ht="20.100000000000001" customHeight="1">
      <c r="A15" s="107">
        <v>0</v>
      </c>
      <c r="B15" s="111">
        <v>8</v>
      </c>
      <c r="C15" s="112" t="s">
        <v>80</v>
      </c>
      <c r="D15" s="112" t="s">
        <v>160</v>
      </c>
      <c r="E15" s="172" t="s">
        <v>114</v>
      </c>
      <c r="F15" s="108">
        <v>250000</v>
      </c>
      <c r="G15" s="113">
        <v>276368</v>
      </c>
      <c r="H15" s="157">
        <v>1.105472</v>
      </c>
      <c r="I15" s="164">
        <v>0.27</v>
      </c>
      <c r="J15" s="173">
        <v>0</v>
      </c>
      <c r="K15" s="107">
        <v>0</v>
      </c>
      <c r="L15" s="107">
        <v>4067200</v>
      </c>
      <c r="M15" s="78"/>
      <c r="N15" s="115">
        <v>1</v>
      </c>
      <c r="O15" s="107">
        <v>0</v>
      </c>
      <c r="P15" s="107">
        <v>0</v>
      </c>
      <c r="Q15" s="107">
        <v>0</v>
      </c>
      <c r="R15" s="107">
        <v>0</v>
      </c>
      <c r="S15" s="107">
        <v>0</v>
      </c>
      <c r="T15" s="107">
        <v>0</v>
      </c>
      <c r="U15" s="107">
        <v>0</v>
      </c>
      <c r="V15" s="107">
        <v>0</v>
      </c>
      <c r="W15" s="107">
        <v>0</v>
      </c>
      <c r="X15" s="107">
        <v>0</v>
      </c>
      <c r="Y15" s="42"/>
    </row>
    <row r="16" spans="1:25" ht="20.100000000000001" customHeight="1">
      <c r="A16" s="107">
        <v>0</v>
      </c>
      <c r="B16" s="111">
        <v>8</v>
      </c>
      <c r="C16" s="112" t="s">
        <v>80</v>
      </c>
      <c r="D16" s="112" t="s">
        <v>161</v>
      </c>
      <c r="E16" s="172" t="s">
        <v>117</v>
      </c>
      <c r="F16" s="108">
        <v>100000</v>
      </c>
      <c r="G16" s="113">
        <v>90248</v>
      </c>
      <c r="H16" s="157">
        <v>0.90247999999999995</v>
      </c>
      <c r="I16" s="164">
        <v>0.25</v>
      </c>
      <c r="J16" s="173">
        <v>0</v>
      </c>
      <c r="K16" s="107">
        <v>0</v>
      </c>
      <c r="L16" s="107">
        <v>1419200</v>
      </c>
      <c r="M16" s="78"/>
      <c r="N16" s="115">
        <v>1</v>
      </c>
      <c r="O16" s="107">
        <v>0</v>
      </c>
      <c r="P16" s="107">
        <v>0</v>
      </c>
      <c r="Q16" s="107">
        <v>0</v>
      </c>
      <c r="R16" s="107">
        <v>0</v>
      </c>
      <c r="S16" s="107">
        <v>0</v>
      </c>
      <c r="T16" s="107">
        <v>0</v>
      </c>
      <c r="U16" s="107">
        <v>0</v>
      </c>
      <c r="V16" s="107">
        <v>0</v>
      </c>
      <c r="W16" s="107">
        <v>0</v>
      </c>
      <c r="X16" s="107">
        <v>0</v>
      </c>
      <c r="Y16" s="42"/>
    </row>
    <row r="17" spans="1:25" ht="20.100000000000001" customHeight="1">
      <c r="A17" s="107">
        <v>0</v>
      </c>
      <c r="B17" s="111">
        <v>8</v>
      </c>
      <c r="C17" s="112" t="s">
        <v>80</v>
      </c>
      <c r="D17" s="112" t="s">
        <v>162</v>
      </c>
      <c r="E17" s="172" t="s">
        <v>114</v>
      </c>
      <c r="F17" s="108">
        <v>25000</v>
      </c>
      <c r="G17" s="113">
        <v>28930</v>
      </c>
      <c r="H17" s="157">
        <v>1.1572</v>
      </c>
      <c r="I17" s="164">
        <v>0.11</v>
      </c>
      <c r="J17" s="173">
        <v>0</v>
      </c>
      <c r="K17" s="107">
        <v>0</v>
      </c>
      <c r="L17" s="107">
        <v>1014300</v>
      </c>
      <c r="M17" s="78"/>
      <c r="N17" s="115">
        <v>1</v>
      </c>
      <c r="O17" s="107">
        <v>0</v>
      </c>
      <c r="P17" s="107">
        <v>0</v>
      </c>
      <c r="Q17" s="107">
        <v>0</v>
      </c>
      <c r="R17" s="107">
        <v>0</v>
      </c>
      <c r="S17" s="107">
        <v>0</v>
      </c>
      <c r="T17" s="107">
        <v>0</v>
      </c>
      <c r="U17" s="107">
        <v>0</v>
      </c>
      <c r="V17" s="107">
        <v>0</v>
      </c>
      <c r="W17" s="107">
        <v>0</v>
      </c>
      <c r="X17" s="107">
        <v>0</v>
      </c>
      <c r="Y17" s="42"/>
    </row>
    <row r="18" spans="1:25" ht="20.100000000000001" customHeight="1">
      <c r="A18" s="107">
        <v>0</v>
      </c>
      <c r="B18" s="111">
        <v>8</v>
      </c>
      <c r="C18" s="112" t="s">
        <v>80</v>
      </c>
      <c r="D18" s="112" t="s">
        <v>163</v>
      </c>
      <c r="E18" s="172" t="s">
        <v>106</v>
      </c>
      <c r="F18" s="108">
        <v>40000</v>
      </c>
      <c r="G18" s="113">
        <v>35840</v>
      </c>
      <c r="H18" s="157">
        <v>0.89600000000000002</v>
      </c>
      <c r="I18" s="164">
        <v>0.23</v>
      </c>
      <c r="J18" s="173">
        <v>0</v>
      </c>
      <c r="K18" s="107">
        <v>0</v>
      </c>
      <c r="L18" s="107">
        <v>628320</v>
      </c>
      <c r="M18" s="78"/>
      <c r="N18" s="115">
        <v>1</v>
      </c>
      <c r="O18" s="107">
        <v>0</v>
      </c>
      <c r="P18" s="107">
        <v>0</v>
      </c>
      <c r="Q18" s="107">
        <v>0</v>
      </c>
      <c r="R18" s="107">
        <v>0</v>
      </c>
      <c r="S18" s="107">
        <v>0</v>
      </c>
      <c r="T18" s="107">
        <v>0</v>
      </c>
      <c r="U18" s="107">
        <v>0</v>
      </c>
      <c r="V18" s="107">
        <v>0</v>
      </c>
      <c r="W18" s="107">
        <v>0</v>
      </c>
      <c r="X18" s="107">
        <v>0</v>
      </c>
      <c r="Y18" s="42"/>
    </row>
    <row r="19" spans="1:25" ht="20.100000000000001" customHeight="1">
      <c r="A19" s="107">
        <v>0</v>
      </c>
      <c r="B19" s="111">
        <v>8</v>
      </c>
      <c r="C19" s="112" t="s">
        <v>80</v>
      </c>
      <c r="D19" s="112" t="s">
        <v>164</v>
      </c>
      <c r="E19" s="172" t="s">
        <v>106</v>
      </c>
      <c r="F19" s="108">
        <v>800000</v>
      </c>
      <c r="G19" s="113">
        <v>835229</v>
      </c>
      <c r="H19" s="157">
        <v>1.04403625</v>
      </c>
      <c r="I19" s="164">
        <v>0.27</v>
      </c>
      <c r="J19" s="173">
        <v>0</v>
      </c>
      <c r="K19" s="107">
        <v>0</v>
      </c>
      <c r="L19" s="107">
        <v>12234288</v>
      </c>
      <c r="M19" s="116"/>
      <c r="N19" s="117">
        <v>1</v>
      </c>
      <c r="O19" s="107">
        <v>0</v>
      </c>
      <c r="P19" s="107">
        <v>0</v>
      </c>
      <c r="Q19" s="107">
        <v>0</v>
      </c>
      <c r="R19" s="107">
        <v>0</v>
      </c>
      <c r="S19" s="107">
        <v>0</v>
      </c>
      <c r="T19" s="107">
        <v>0</v>
      </c>
      <c r="U19" s="107">
        <v>0</v>
      </c>
      <c r="V19" s="107">
        <v>0</v>
      </c>
      <c r="W19" s="107">
        <v>0</v>
      </c>
      <c r="X19" s="107">
        <v>0</v>
      </c>
      <c r="Y19" s="42"/>
    </row>
  </sheetData>
  <phoneticPr fontId="15" type="noConversion"/>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3"/>
  <sheetViews>
    <sheetView showGridLines="0" tabSelected="1" topLeftCell="A54" workbookViewId="0">
      <pane xSplit="1" topLeftCell="B1" activePane="topRight" state="frozen"/>
      <selection pane="topRight" activeCell="F63" sqref="F63:F73"/>
    </sheetView>
  </sheetViews>
  <sheetFormatPr defaultRowHeight="12" customHeight="1"/>
  <cols>
    <col min="1" max="1" width="9.140625" style="118" customWidth="1"/>
    <col min="2" max="5" width="13.42578125" style="118" customWidth="1"/>
    <col min="6" max="6" width="13.7109375" style="118" customWidth="1"/>
    <col min="7" max="8" width="17.42578125" style="118" customWidth="1"/>
    <col min="9" max="9" width="20.42578125" style="118" customWidth="1"/>
    <col min="10" max="10" width="20.42578125" style="186" customWidth="1"/>
    <col min="11" max="11" width="20.42578125" style="118" customWidth="1"/>
    <col min="12" max="12" width="17.85546875" style="118" customWidth="1"/>
    <col min="13" max="14" width="17.85546875" style="186" customWidth="1"/>
    <col min="15" max="15" width="19.140625" style="118" customWidth="1"/>
    <col min="16" max="16" width="14.42578125" style="186" customWidth="1"/>
    <col min="17" max="17" width="20.140625" style="118" customWidth="1"/>
    <col min="18" max="18" width="17.7109375" style="186" customWidth="1"/>
    <col min="19" max="19" width="17.7109375" style="118" customWidth="1"/>
    <col min="20" max="256" width="8.85546875" customWidth="1"/>
  </cols>
  <sheetData>
    <row r="1" spans="1:19" ht="34.5" customHeight="1">
      <c r="A1" s="119" t="s">
        <v>131</v>
      </c>
      <c r="B1" s="119" t="s">
        <v>133</v>
      </c>
      <c r="C1" s="119" t="s">
        <v>132</v>
      </c>
      <c r="D1" s="106" t="s">
        <v>134</v>
      </c>
      <c r="E1" s="106" t="s">
        <v>165</v>
      </c>
      <c r="F1" s="119" t="s">
        <v>141</v>
      </c>
      <c r="G1" s="106" t="s">
        <v>28</v>
      </c>
      <c r="H1" s="106" t="s">
        <v>166</v>
      </c>
      <c r="I1" s="119" t="s">
        <v>167</v>
      </c>
      <c r="J1" s="161" t="s">
        <v>168</v>
      </c>
      <c r="K1" s="106" t="s">
        <v>169</v>
      </c>
      <c r="L1" s="119" t="s">
        <v>170</v>
      </c>
      <c r="M1" s="163" t="s">
        <v>171</v>
      </c>
      <c r="N1" s="161" t="s">
        <v>172</v>
      </c>
      <c r="O1" s="106" t="s">
        <v>173</v>
      </c>
      <c r="P1" s="181" t="s">
        <v>174</v>
      </c>
      <c r="Q1" s="106" t="s">
        <v>175</v>
      </c>
      <c r="R1" s="181" t="s">
        <v>176</v>
      </c>
      <c r="S1" s="119" t="s">
        <v>20</v>
      </c>
    </row>
    <row r="2" spans="1:19" ht="13.5" customHeight="1">
      <c r="A2" s="107">
        <v>-4</v>
      </c>
      <c r="B2" s="120" t="s">
        <v>177</v>
      </c>
      <c r="C2" s="120" t="s">
        <v>178</v>
      </c>
      <c r="D2" s="184" t="s">
        <v>120</v>
      </c>
      <c r="E2" s="53"/>
      <c r="F2" s="121">
        <v>10560000</v>
      </c>
      <c r="G2" s="55"/>
      <c r="H2" s="53"/>
      <c r="I2" s="122">
        <v>737747.64</v>
      </c>
      <c r="J2" s="58">
        <f>I2/SUM(I$2:I$11)</f>
        <v>0.18</v>
      </c>
      <c r="K2" s="183">
        <f>I2</f>
        <v>737747.64</v>
      </c>
      <c r="L2" s="123">
        <v>700000</v>
      </c>
      <c r="M2" s="176"/>
      <c r="N2" s="58">
        <f>L2/SUM(L$2:L$11)</f>
        <v>0.17587939698492464</v>
      </c>
      <c r="O2" s="182">
        <v>0.28000000000000003</v>
      </c>
      <c r="P2" s="114">
        <v>1.0539251999999999</v>
      </c>
      <c r="Q2" s="124"/>
      <c r="R2" s="179">
        <v>0.15</v>
      </c>
      <c r="S2" s="120" t="s">
        <v>5</v>
      </c>
    </row>
    <row r="3" spans="1:19" ht="13.5" customHeight="1">
      <c r="A3" s="107">
        <v>-4</v>
      </c>
      <c r="B3" s="120" t="s">
        <v>179</v>
      </c>
      <c r="C3" s="120" t="s">
        <v>178</v>
      </c>
      <c r="D3" s="166" t="s">
        <v>117</v>
      </c>
      <c r="E3" s="99"/>
      <c r="F3" s="121">
        <v>3700000</v>
      </c>
      <c r="G3" s="92"/>
      <c r="H3" s="99"/>
      <c r="I3" s="122">
        <v>245915.88</v>
      </c>
      <c r="J3" s="58">
        <f t="shared" ref="J3:J11" si="0">I3/SUM(I$2:I$11)</f>
        <v>0.06</v>
      </c>
      <c r="K3" s="183">
        <f t="shared" ref="K3:K11" si="1">I3</f>
        <v>245915.88</v>
      </c>
      <c r="L3" s="123">
        <v>250000</v>
      </c>
      <c r="M3" s="176"/>
      <c r="N3" s="58">
        <f t="shared" ref="N3:N11" si="2">L3/SUM(L$2:L$11)</f>
        <v>6.2814070351758788E-2</v>
      </c>
      <c r="O3" s="188">
        <v>0.27</v>
      </c>
      <c r="P3" s="114">
        <v>0.98366352000000001</v>
      </c>
      <c r="Q3" s="125"/>
      <c r="R3" s="179">
        <v>0.11</v>
      </c>
      <c r="S3" s="120" t="s">
        <v>5</v>
      </c>
    </row>
    <row r="4" spans="1:19" ht="13.5" customHeight="1">
      <c r="A4" s="107">
        <v>-4</v>
      </c>
      <c r="B4" s="120" t="s">
        <v>180</v>
      </c>
      <c r="C4" s="120" t="s">
        <v>178</v>
      </c>
      <c r="D4" s="166" t="s">
        <v>110</v>
      </c>
      <c r="E4" s="99"/>
      <c r="F4" s="121">
        <v>13041600</v>
      </c>
      <c r="G4" s="92"/>
      <c r="H4" s="99"/>
      <c r="I4" s="122">
        <v>901691.56</v>
      </c>
      <c r="J4" s="58">
        <f t="shared" si="0"/>
        <v>0.22</v>
      </c>
      <c r="K4" s="183">
        <f t="shared" si="1"/>
        <v>901691.56</v>
      </c>
      <c r="L4" s="123">
        <v>850000</v>
      </c>
      <c r="M4" s="176"/>
      <c r="N4" s="58">
        <f t="shared" si="2"/>
        <v>0.21356783919597991</v>
      </c>
      <c r="O4" s="188">
        <v>0.28000000000000003</v>
      </c>
      <c r="P4" s="114">
        <v>1.0608135999999999</v>
      </c>
      <c r="Q4" s="125"/>
      <c r="R4" s="179">
        <v>0.18</v>
      </c>
      <c r="S4" s="120" t="s">
        <v>5</v>
      </c>
    </row>
    <row r="5" spans="1:19" ht="13.5" customHeight="1">
      <c r="A5" s="107">
        <v>-4</v>
      </c>
      <c r="B5" s="120" t="s">
        <v>181</v>
      </c>
      <c r="C5" s="120" t="s">
        <v>178</v>
      </c>
      <c r="D5" s="166" t="s">
        <v>110</v>
      </c>
      <c r="E5" s="99"/>
      <c r="F5" s="121">
        <v>6200000</v>
      </c>
      <c r="G5" s="92"/>
      <c r="H5" s="99"/>
      <c r="I5" s="122">
        <v>614789.69999999995</v>
      </c>
      <c r="J5" s="58">
        <f t="shared" si="0"/>
        <v>0.15</v>
      </c>
      <c r="K5" s="183">
        <f t="shared" si="1"/>
        <v>614789.69999999995</v>
      </c>
      <c r="L5" s="123">
        <v>600000</v>
      </c>
      <c r="M5" s="176"/>
      <c r="N5" s="58">
        <f t="shared" si="2"/>
        <v>0.15075376884422109</v>
      </c>
      <c r="O5" s="188">
        <v>0.4</v>
      </c>
      <c r="P5" s="114">
        <v>1.0246495</v>
      </c>
      <c r="Q5" s="125"/>
      <c r="R5" s="179">
        <v>0.13</v>
      </c>
      <c r="S5" s="120" t="s">
        <v>5</v>
      </c>
    </row>
    <row r="6" spans="1:19" ht="13.5" customHeight="1">
      <c r="A6" s="107">
        <v>-4</v>
      </c>
      <c r="B6" s="120" t="s">
        <v>182</v>
      </c>
      <c r="C6" s="120" t="s">
        <v>178</v>
      </c>
      <c r="D6" s="167" t="s">
        <v>120</v>
      </c>
      <c r="E6" s="71"/>
      <c r="F6" s="126">
        <v>1400000</v>
      </c>
      <c r="G6" s="70"/>
      <c r="H6" s="71"/>
      <c r="I6" s="127">
        <v>102464.95</v>
      </c>
      <c r="J6" s="58">
        <f t="shared" si="0"/>
        <v>2.4999999999999998E-2</v>
      </c>
      <c r="K6" s="183">
        <f t="shared" si="1"/>
        <v>102464.95</v>
      </c>
      <c r="L6" s="123">
        <v>100000</v>
      </c>
      <c r="M6" s="185"/>
      <c r="N6" s="58">
        <f t="shared" si="2"/>
        <v>2.5125628140703519E-2</v>
      </c>
      <c r="O6" s="171">
        <v>0.28999999999999998</v>
      </c>
      <c r="P6" s="114">
        <v>1.0246495</v>
      </c>
      <c r="Q6" s="128"/>
      <c r="R6" s="179">
        <v>0.12</v>
      </c>
      <c r="S6" s="120" t="s">
        <v>5</v>
      </c>
    </row>
    <row r="7" spans="1:19" ht="13.5" customHeight="1">
      <c r="A7" s="107">
        <v>-4</v>
      </c>
      <c r="B7" s="120" t="s">
        <v>183</v>
      </c>
      <c r="C7" s="120" t="s">
        <v>178</v>
      </c>
      <c r="D7" s="168" t="s">
        <v>114</v>
      </c>
      <c r="E7" s="34"/>
      <c r="F7" s="126">
        <v>4067200</v>
      </c>
      <c r="G7" s="33"/>
      <c r="H7" s="34"/>
      <c r="I7" s="127">
        <v>286901.86</v>
      </c>
      <c r="J7" s="58">
        <f t="shared" si="0"/>
        <v>6.9999999999999993E-2</v>
      </c>
      <c r="K7" s="183">
        <f t="shared" si="1"/>
        <v>286901.86</v>
      </c>
      <c r="L7" s="123">
        <v>350000</v>
      </c>
      <c r="M7" s="185"/>
      <c r="N7" s="58">
        <f t="shared" si="2"/>
        <v>8.7939698492462318E-2</v>
      </c>
      <c r="O7" s="156">
        <v>0.28000000000000003</v>
      </c>
      <c r="P7" s="114">
        <v>0.81971959999999999</v>
      </c>
      <c r="Q7" s="78"/>
      <c r="R7" s="179">
        <v>-0.11</v>
      </c>
      <c r="S7" s="120" t="s">
        <v>5</v>
      </c>
    </row>
    <row r="8" spans="1:19" ht="13.5" customHeight="1">
      <c r="A8" s="107">
        <v>-4</v>
      </c>
      <c r="B8" s="120" t="s">
        <v>184</v>
      </c>
      <c r="C8" s="120" t="s">
        <v>178</v>
      </c>
      <c r="D8" s="168" t="s">
        <v>117</v>
      </c>
      <c r="E8" s="34"/>
      <c r="F8" s="126">
        <v>1419200</v>
      </c>
      <c r="G8" s="33"/>
      <c r="H8" s="34"/>
      <c r="I8" s="127">
        <v>122957.94</v>
      </c>
      <c r="J8" s="58">
        <f t="shared" si="0"/>
        <v>0.03</v>
      </c>
      <c r="K8" s="183">
        <f t="shared" si="1"/>
        <v>122957.94</v>
      </c>
      <c r="L8" s="123">
        <v>120000</v>
      </c>
      <c r="M8" s="185"/>
      <c r="N8" s="58">
        <f t="shared" si="2"/>
        <v>3.015075376884422E-2</v>
      </c>
      <c r="O8" s="156">
        <v>0.35</v>
      </c>
      <c r="P8" s="114">
        <v>1.0246495</v>
      </c>
      <c r="Q8" s="78"/>
      <c r="R8" s="179">
        <v>0.16</v>
      </c>
      <c r="S8" s="120" t="s">
        <v>5</v>
      </c>
    </row>
    <row r="9" spans="1:19" ht="13.5" customHeight="1">
      <c r="A9" s="107">
        <v>-4</v>
      </c>
      <c r="B9" s="120" t="s">
        <v>185</v>
      </c>
      <c r="C9" s="120" t="s">
        <v>178</v>
      </c>
      <c r="D9" s="168" t="s">
        <v>114</v>
      </c>
      <c r="E9" s="34"/>
      <c r="F9" s="126">
        <v>1014300</v>
      </c>
      <c r="G9" s="33"/>
      <c r="H9" s="34"/>
      <c r="I9" s="127">
        <v>32788.784</v>
      </c>
      <c r="J9" s="58">
        <f t="shared" si="0"/>
        <v>8.0000000000000002E-3</v>
      </c>
      <c r="K9" s="183">
        <f t="shared" si="1"/>
        <v>32788.784</v>
      </c>
      <c r="L9" s="123">
        <v>35000</v>
      </c>
      <c r="M9" s="185"/>
      <c r="N9" s="58">
        <f t="shared" si="2"/>
        <v>8.7939698492462311E-3</v>
      </c>
      <c r="O9" s="169">
        <v>0.13</v>
      </c>
      <c r="P9" s="114">
        <v>0.93682240000000006</v>
      </c>
      <c r="Q9" s="78"/>
      <c r="R9" s="179">
        <v>-0.23</v>
      </c>
      <c r="S9" s="120" t="s">
        <v>5</v>
      </c>
    </row>
    <row r="10" spans="1:19" ht="13.5" customHeight="1">
      <c r="A10" s="107">
        <v>-4</v>
      </c>
      <c r="B10" s="120" t="s">
        <v>186</v>
      </c>
      <c r="C10" s="120" t="s">
        <v>178</v>
      </c>
      <c r="D10" s="168" t="s">
        <v>106</v>
      </c>
      <c r="E10" s="34"/>
      <c r="F10" s="126">
        <v>628320</v>
      </c>
      <c r="G10" s="33"/>
      <c r="H10" s="34"/>
      <c r="I10" s="127">
        <v>81971.960000000006</v>
      </c>
      <c r="J10" s="58">
        <f t="shared" si="0"/>
        <v>0.02</v>
      </c>
      <c r="K10" s="183">
        <f t="shared" si="1"/>
        <v>81971.960000000006</v>
      </c>
      <c r="L10" s="123">
        <v>75000</v>
      </c>
      <c r="M10" s="185"/>
      <c r="N10" s="58">
        <f t="shared" si="2"/>
        <v>1.8844221105527637E-2</v>
      </c>
      <c r="O10" s="169">
        <v>0.52</v>
      </c>
      <c r="P10" s="114">
        <v>1.09295946666667</v>
      </c>
      <c r="Q10" s="78"/>
      <c r="R10" s="179">
        <v>0.28999999999999998</v>
      </c>
      <c r="S10" s="120" t="s">
        <v>5</v>
      </c>
    </row>
    <row r="11" spans="1:19" ht="13.5" customHeight="1">
      <c r="A11" s="107">
        <v>-4</v>
      </c>
      <c r="B11" s="120" t="s">
        <v>187</v>
      </c>
      <c r="C11" s="120" t="s">
        <v>178</v>
      </c>
      <c r="D11" s="168" t="s">
        <v>106</v>
      </c>
      <c r="E11" s="34"/>
      <c r="F11" s="126">
        <v>12234288</v>
      </c>
      <c r="G11" s="33"/>
      <c r="H11" s="34"/>
      <c r="I11" s="127">
        <v>971367.72600000002</v>
      </c>
      <c r="J11" s="58">
        <f t="shared" si="0"/>
        <v>0.23700000000000002</v>
      </c>
      <c r="K11" s="183">
        <f t="shared" si="1"/>
        <v>971367.72600000002</v>
      </c>
      <c r="L11" s="123">
        <v>900000</v>
      </c>
      <c r="M11" s="185"/>
      <c r="N11" s="58">
        <f t="shared" si="2"/>
        <v>0.22613065326633167</v>
      </c>
      <c r="O11" s="169">
        <v>0.32</v>
      </c>
      <c r="P11" s="114">
        <v>1.07929747333333</v>
      </c>
      <c r="Q11" s="78"/>
      <c r="R11" s="179">
        <v>0.18</v>
      </c>
      <c r="S11" s="120" t="s">
        <v>5</v>
      </c>
    </row>
    <row r="12" spans="1:19" ht="13.5" customHeight="1">
      <c r="A12" s="107">
        <v>-3</v>
      </c>
      <c r="B12" s="120" t="s">
        <v>177</v>
      </c>
      <c r="C12" s="120" t="s">
        <v>178</v>
      </c>
      <c r="D12" s="184" t="s">
        <v>120</v>
      </c>
      <c r="E12" s="34"/>
      <c r="F12" s="126">
        <v>10560000</v>
      </c>
      <c r="G12" s="33"/>
      <c r="H12" s="34"/>
      <c r="I12" s="127">
        <v>556986.16</v>
      </c>
      <c r="J12" s="159">
        <f>I12/SUM(I$12:I$21)</f>
        <v>0.17466886100528975</v>
      </c>
      <c r="K12" s="162">
        <f>I2+I12</f>
        <v>1294733.8</v>
      </c>
      <c r="L12" s="127">
        <v>650000</v>
      </c>
      <c r="M12" s="185"/>
      <c r="N12" s="178">
        <f>L12/SUM(L$12:L$21)</f>
        <v>0.182328190743338</v>
      </c>
      <c r="O12" s="169">
        <v>0.21</v>
      </c>
      <c r="P12" s="114">
        <v>0.85690178461538502</v>
      </c>
      <c r="Q12" s="78"/>
      <c r="R12" s="179">
        <v>-0.24501803895977201</v>
      </c>
      <c r="S12" s="120" t="s">
        <v>5</v>
      </c>
    </row>
    <row r="13" spans="1:19" ht="13.5" customHeight="1">
      <c r="A13" s="107">
        <v>-3</v>
      </c>
      <c r="B13" s="120" t="s">
        <v>179</v>
      </c>
      <c r="C13" s="120" t="s">
        <v>178</v>
      </c>
      <c r="D13" s="166" t="s">
        <v>117</v>
      </c>
      <c r="E13" s="34"/>
      <c r="F13" s="126">
        <v>3700000</v>
      </c>
      <c r="G13" s="33"/>
      <c r="H13" s="34"/>
      <c r="I13" s="127">
        <v>191328.72</v>
      </c>
      <c r="J13" s="159">
        <f t="shared" ref="J13:J21" si="3">I13/SUM(I$12:I$21)</f>
        <v>0.06</v>
      </c>
      <c r="K13" s="162">
        <f t="shared" ref="K13:K21" si="4">I3+I13</f>
        <v>437244.6</v>
      </c>
      <c r="L13" s="127">
        <v>200000</v>
      </c>
      <c r="M13" s="185"/>
      <c r="N13" s="178">
        <f t="shared" ref="N13:N21" si="5">L13/SUM(L$12:L$21)</f>
        <v>5.6100981767180924E-2</v>
      </c>
      <c r="O13" s="169">
        <v>0.21</v>
      </c>
      <c r="P13" s="114">
        <v>0.95664360000000004</v>
      </c>
      <c r="Q13" s="78"/>
      <c r="R13" s="179">
        <v>-0.22197492898791199</v>
      </c>
      <c r="S13" s="120" t="s">
        <v>5</v>
      </c>
    </row>
    <row r="14" spans="1:19" ht="13.5" customHeight="1">
      <c r="A14" s="107">
        <v>-3</v>
      </c>
      <c r="B14" s="120" t="s">
        <v>180</v>
      </c>
      <c r="C14" s="120" t="s">
        <v>178</v>
      </c>
      <c r="D14" s="166" t="s">
        <v>110</v>
      </c>
      <c r="E14" s="34"/>
      <c r="F14" s="126">
        <v>13041600</v>
      </c>
      <c r="G14" s="33"/>
      <c r="H14" s="34"/>
      <c r="I14" s="127">
        <v>736028.14399999997</v>
      </c>
      <c r="J14" s="159">
        <f t="shared" si="3"/>
        <v>0.23081578468721267</v>
      </c>
      <c r="K14" s="162">
        <f t="shared" si="4"/>
        <v>1637719.7039999999</v>
      </c>
      <c r="L14" s="127">
        <v>800000</v>
      </c>
      <c r="M14" s="185"/>
      <c r="N14" s="178">
        <f t="shared" si="5"/>
        <v>0.2244039270687237</v>
      </c>
      <c r="O14" s="169">
        <v>0.23</v>
      </c>
      <c r="P14" s="114">
        <v>0.92003517999999995</v>
      </c>
      <c r="Q14" s="78"/>
      <c r="R14" s="179">
        <v>-0.18372514876373</v>
      </c>
      <c r="S14" s="120" t="s">
        <v>5</v>
      </c>
    </row>
    <row r="15" spans="1:19" ht="13.5" customHeight="1">
      <c r="A15" s="107">
        <v>-3</v>
      </c>
      <c r="B15" s="120" t="s">
        <v>181</v>
      </c>
      <c r="C15" s="120" t="s">
        <v>178</v>
      </c>
      <c r="D15" s="166" t="s">
        <v>110</v>
      </c>
      <c r="E15" s="34"/>
      <c r="F15" s="126">
        <v>6200000</v>
      </c>
      <c r="G15" s="33"/>
      <c r="H15" s="34"/>
      <c r="I15" s="127">
        <v>478321.8</v>
      </c>
      <c r="J15" s="159">
        <f t="shared" si="3"/>
        <v>0.15</v>
      </c>
      <c r="K15" s="162">
        <f t="shared" si="4"/>
        <v>1093111.5</v>
      </c>
      <c r="L15" s="127">
        <v>550000</v>
      </c>
      <c r="M15" s="185"/>
      <c r="N15" s="178">
        <f t="shared" si="5"/>
        <v>0.15427769985974754</v>
      </c>
      <c r="O15" s="169">
        <v>0.31</v>
      </c>
      <c r="P15" s="114">
        <v>0.869676</v>
      </c>
      <c r="Q15" s="78"/>
      <c r="R15" s="179">
        <v>-0.22197492898791199</v>
      </c>
      <c r="S15" s="120" t="s">
        <v>5</v>
      </c>
    </row>
    <row r="16" spans="1:19" ht="13.5" customHeight="1">
      <c r="A16" s="107">
        <v>-3</v>
      </c>
      <c r="B16" s="120" t="s">
        <v>182</v>
      </c>
      <c r="C16" s="120" t="s">
        <v>178</v>
      </c>
      <c r="D16" s="167" t="s">
        <v>120</v>
      </c>
      <c r="E16" s="34"/>
      <c r="F16" s="126">
        <v>1400000</v>
      </c>
      <c r="G16" s="33"/>
      <c r="H16" s="34"/>
      <c r="I16" s="127">
        <v>69720.3</v>
      </c>
      <c r="J16" s="159">
        <f t="shared" si="3"/>
        <v>2.1864035885464556E-2</v>
      </c>
      <c r="K16" s="162">
        <f t="shared" si="4"/>
        <v>172185.25</v>
      </c>
      <c r="L16" s="127">
        <v>80000</v>
      </c>
      <c r="M16" s="185"/>
      <c r="N16" s="178">
        <f t="shared" si="5"/>
        <v>2.244039270687237E-2</v>
      </c>
      <c r="O16" s="155">
        <v>0.2</v>
      </c>
      <c r="P16" s="114">
        <v>0.87150375000000002</v>
      </c>
      <c r="Q16" s="78"/>
      <c r="R16" s="179">
        <v>-0.319569277104024</v>
      </c>
      <c r="S16" s="120" t="s">
        <v>5</v>
      </c>
    </row>
    <row r="17" spans="1:19" ht="13.5" customHeight="1">
      <c r="A17" s="107">
        <v>-3</v>
      </c>
      <c r="B17" s="120" t="s">
        <v>183</v>
      </c>
      <c r="C17" s="120" t="s">
        <v>178</v>
      </c>
      <c r="D17" s="168" t="s">
        <v>114</v>
      </c>
      <c r="E17" s="34"/>
      <c r="F17" s="126">
        <v>4067200</v>
      </c>
      <c r="G17" s="33"/>
      <c r="H17" s="34"/>
      <c r="I17" s="127">
        <v>223216.84</v>
      </c>
      <c r="J17" s="159">
        <f t="shared" si="3"/>
        <v>6.9999999999999993E-2</v>
      </c>
      <c r="K17" s="162">
        <f t="shared" si="4"/>
        <v>510118.69999999995</v>
      </c>
      <c r="L17" s="127">
        <v>250000</v>
      </c>
      <c r="M17" s="185"/>
      <c r="N17" s="178">
        <f t="shared" si="5"/>
        <v>7.0126227208976155E-2</v>
      </c>
      <c r="O17" s="155">
        <v>0.22</v>
      </c>
      <c r="P17" s="114">
        <v>0.89286736</v>
      </c>
      <c r="Q17" s="78"/>
      <c r="R17" s="179">
        <v>-0.22197492898791199</v>
      </c>
      <c r="S17" s="120" t="s">
        <v>5</v>
      </c>
    </row>
    <row r="18" spans="1:19" ht="13.5" customHeight="1">
      <c r="A18" s="107">
        <v>-3</v>
      </c>
      <c r="B18" s="120" t="s">
        <v>184</v>
      </c>
      <c r="C18" s="120" t="s">
        <v>178</v>
      </c>
      <c r="D18" s="168" t="s">
        <v>117</v>
      </c>
      <c r="E18" s="34"/>
      <c r="F18" s="126">
        <v>1419200</v>
      </c>
      <c r="G18" s="33"/>
      <c r="H18" s="34"/>
      <c r="I18" s="127">
        <v>90664.36</v>
      </c>
      <c r="J18" s="159">
        <f t="shared" si="3"/>
        <v>2.8432017942732278E-2</v>
      </c>
      <c r="K18" s="162">
        <f t="shared" si="4"/>
        <v>213622.3</v>
      </c>
      <c r="L18" s="127">
        <v>100000</v>
      </c>
      <c r="M18" s="185"/>
      <c r="N18" s="178">
        <f t="shared" si="5"/>
        <v>2.8050490883590462E-2</v>
      </c>
      <c r="O18" s="155">
        <v>0.26</v>
      </c>
      <c r="P18" s="114">
        <v>0.90664359999999999</v>
      </c>
      <c r="Q18" s="78"/>
      <c r="R18" s="179">
        <v>-0.26263924070295902</v>
      </c>
      <c r="S18" s="120" t="s">
        <v>5</v>
      </c>
    </row>
    <row r="19" spans="1:19" ht="13.5" customHeight="1">
      <c r="A19" s="107">
        <v>-3</v>
      </c>
      <c r="B19" s="120" t="s">
        <v>185</v>
      </c>
      <c r="C19" s="120" t="s">
        <v>178</v>
      </c>
      <c r="D19" s="168" t="s">
        <v>114</v>
      </c>
      <c r="E19" s="34"/>
      <c r="F19" s="126">
        <v>1014300</v>
      </c>
      <c r="G19" s="33"/>
      <c r="H19" s="34"/>
      <c r="I19" s="127">
        <v>25510.495999999999</v>
      </c>
      <c r="J19" s="159">
        <f t="shared" si="3"/>
        <v>8.0000000000000002E-3</v>
      </c>
      <c r="K19" s="162">
        <f t="shared" si="4"/>
        <v>58299.28</v>
      </c>
      <c r="L19" s="127">
        <v>25000</v>
      </c>
      <c r="M19" s="185"/>
      <c r="N19" s="178">
        <f t="shared" si="5"/>
        <v>7.0126227208976155E-3</v>
      </c>
      <c r="O19" s="155">
        <v>0.1</v>
      </c>
      <c r="P19" s="114">
        <v>1.02041984</v>
      </c>
      <c r="Q19" s="78"/>
      <c r="R19" s="179">
        <v>-0.22197492898791199</v>
      </c>
      <c r="S19" s="120" t="s">
        <v>5</v>
      </c>
    </row>
    <row r="20" spans="1:19" ht="13.5" customHeight="1">
      <c r="A20" s="107">
        <v>-3</v>
      </c>
      <c r="B20" s="120" t="s">
        <v>186</v>
      </c>
      <c r="C20" s="120" t="s">
        <v>178</v>
      </c>
      <c r="D20" s="168" t="s">
        <v>106</v>
      </c>
      <c r="E20" s="34"/>
      <c r="F20" s="126">
        <v>628320</v>
      </c>
      <c r="G20" s="33"/>
      <c r="H20" s="34"/>
      <c r="I20" s="127">
        <v>59832.18</v>
      </c>
      <c r="J20" s="159">
        <f t="shared" si="3"/>
        <v>1.8763156937442533E-2</v>
      </c>
      <c r="K20" s="162">
        <f t="shared" si="4"/>
        <v>141804.14000000001</v>
      </c>
      <c r="L20" s="127">
        <v>60000</v>
      </c>
      <c r="M20" s="185"/>
      <c r="N20" s="178">
        <f t="shared" si="5"/>
        <v>1.6830294530154277E-2</v>
      </c>
      <c r="O20" s="155">
        <v>0.38</v>
      </c>
      <c r="P20" s="114">
        <v>0.99720299999999995</v>
      </c>
      <c r="Q20" s="78"/>
      <c r="R20" s="179">
        <v>-0.27008967456676702</v>
      </c>
      <c r="S20" s="120" t="s">
        <v>5</v>
      </c>
    </row>
    <row r="21" spans="1:19" ht="13.5" customHeight="1">
      <c r="A21" s="107">
        <v>-3</v>
      </c>
      <c r="B21" s="120" t="s">
        <v>187</v>
      </c>
      <c r="C21" s="120" t="s">
        <v>178</v>
      </c>
      <c r="D21" s="168" t="s">
        <v>106</v>
      </c>
      <c r="E21" s="34"/>
      <c r="F21" s="126">
        <v>12234288</v>
      </c>
      <c r="G21" s="33"/>
      <c r="H21" s="34"/>
      <c r="I21" s="127">
        <v>757203</v>
      </c>
      <c r="J21" s="159">
        <f t="shared" si="3"/>
        <v>0.23745614354185823</v>
      </c>
      <c r="K21" s="162">
        <f t="shared" si="4"/>
        <v>1728570.726</v>
      </c>
      <c r="L21" s="127">
        <v>850000</v>
      </c>
      <c r="M21" s="185"/>
      <c r="N21" s="178">
        <f t="shared" si="5"/>
        <v>0.23842917251051893</v>
      </c>
      <c r="O21" s="155">
        <v>0.25</v>
      </c>
      <c r="P21" s="114">
        <v>0.89082705882352897</v>
      </c>
      <c r="Q21" s="78"/>
      <c r="R21" s="179">
        <v>-0.220477498137507</v>
      </c>
      <c r="S21" s="120" t="s">
        <v>5</v>
      </c>
    </row>
    <row r="22" spans="1:19" ht="13.5" customHeight="1">
      <c r="A22" s="107">
        <v>-2</v>
      </c>
      <c r="B22" s="120" t="s">
        <v>177</v>
      </c>
      <c r="C22" s="120" t="s">
        <v>178</v>
      </c>
      <c r="D22" s="184" t="s">
        <v>120</v>
      </c>
      <c r="E22" s="34"/>
      <c r="F22" s="126">
        <v>10560000</v>
      </c>
      <c r="G22" s="33"/>
      <c r="H22" s="34"/>
      <c r="I22" s="127">
        <v>525785.68999999994</v>
      </c>
      <c r="J22" s="159">
        <f>I22/SUM(I$22:I$31)</f>
        <v>0.17</v>
      </c>
      <c r="K22" s="162">
        <f>I2+I12+I22</f>
        <v>1820519.49</v>
      </c>
      <c r="L22" s="123">
        <v>550000</v>
      </c>
      <c r="M22" s="185"/>
      <c r="N22" s="178">
        <f>L22/SUM(L$22:L$31)</f>
        <v>0.16742770167427701</v>
      </c>
      <c r="O22" s="155">
        <v>0.2</v>
      </c>
      <c r="P22" s="114">
        <v>0.95597398181818205</v>
      </c>
      <c r="Q22" s="78"/>
      <c r="R22" s="179">
        <v>-5.6016598329840198E-2</v>
      </c>
      <c r="S22" s="120" t="s">
        <v>5</v>
      </c>
    </row>
    <row r="23" spans="1:19" ht="13.5" customHeight="1">
      <c r="A23" s="107">
        <v>-2</v>
      </c>
      <c r="B23" s="120" t="s">
        <v>179</v>
      </c>
      <c r="C23" s="120" t="s">
        <v>178</v>
      </c>
      <c r="D23" s="166" t="s">
        <v>117</v>
      </c>
      <c r="E23" s="34"/>
      <c r="F23" s="126">
        <v>3700000</v>
      </c>
      <c r="G23" s="33"/>
      <c r="H23" s="34"/>
      <c r="I23" s="127">
        <v>154642.85</v>
      </c>
      <c r="J23" s="159">
        <f t="shared" ref="J23:J31" si="6">I23/SUM(I$22:I$31)</f>
        <v>5.000000000000001E-2</v>
      </c>
      <c r="K23" s="162">
        <f t="shared" ref="K23:K31" si="7">I3+I13+I23</f>
        <v>591887.44999999995</v>
      </c>
      <c r="L23" s="123">
        <v>170000</v>
      </c>
      <c r="M23" s="185"/>
      <c r="N23" s="178">
        <f t="shared" ref="N23:N31" si="8">L23/SUM(L$22:L$31)</f>
        <v>5.1750380517503802E-2</v>
      </c>
      <c r="O23" s="155">
        <v>0.17</v>
      </c>
      <c r="P23" s="114">
        <v>0.909663823529412</v>
      </c>
      <c r="Q23" s="78"/>
      <c r="R23" s="179">
        <v>-0.19174261971752099</v>
      </c>
      <c r="S23" s="120" t="s">
        <v>5</v>
      </c>
    </row>
    <row r="24" spans="1:19" ht="13.5" customHeight="1">
      <c r="A24" s="107">
        <v>-2</v>
      </c>
      <c r="B24" s="120" t="s">
        <v>180</v>
      </c>
      <c r="C24" s="120" t="s">
        <v>178</v>
      </c>
      <c r="D24" s="166" t="s">
        <v>110</v>
      </c>
      <c r="E24" s="34"/>
      <c r="F24" s="126">
        <v>13041600</v>
      </c>
      <c r="G24" s="33"/>
      <c r="H24" s="34"/>
      <c r="I24" s="127">
        <v>711357.11</v>
      </c>
      <c r="J24" s="159">
        <f t="shared" si="6"/>
        <v>0.23000000000000004</v>
      </c>
      <c r="K24" s="162">
        <f t="shared" si="7"/>
        <v>2349076.8139999998</v>
      </c>
      <c r="L24" s="123">
        <v>750000</v>
      </c>
      <c r="M24" s="185"/>
      <c r="N24" s="178">
        <f t="shared" si="8"/>
        <v>0.22831050228310501</v>
      </c>
      <c r="O24" s="155">
        <v>0.22</v>
      </c>
      <c r="P24" s="114">
        <v>0.94847614666666702</v>
      </c>
      <c r="Q24" s="78"/>
      <c r="R24" s="179">
        <v>-3.3519144887481298E-2</v>
      </c>
      <c r="S24" s="120" t="s">
        <v>5</v>
      </c>
    </row>
    <row r="25" spans="1:19" ht="13.5" customHeight="1">
      <c r="A25" s="107">
        <v>-2</v>
      </c>
      <c r="B25" s="120" t="s">
        <v>181</v>
      </c>
      <c r="C25" s="120" t="s">
        <v>178</v>
      </c>
      <c r="D25" s="166" t="s">
        <v>110</v>
      </c>
      <c r="E25" s="34"/>
      <c r="F25" s="126">
        <v>6200000</v>
      </c>
      <c r="G25" s="33"/>
      <c r="H25" s="34"/>
      <c r="I25" s="127">
        <v>432999.98</v>
      </c>
      <c r="J25" s="159">
        <f t="shared" si="6"/>
        <v>0.14000000000000001</v>
      </c>
      <c r="K25" s="162">
        <f t="shared" si="7"/>
        <v>1526111.48</v>
      </c>
      <c r="L25" s="123">
        <v>500000</v>
      </c>
      <c r="M25" s="185"/>
      <c r="N25" s="178">
        <f t="shared" si="8"/>
        <v>0.15220700152207001</v>
      </c>
      <c r="O25" s="155">
        <v>0.28000000000000003</v>
      </c>
      <c r="P25" s="114">
        <v>0.86599996000000001</v>
      </c>
      <c r="Q25" s="78"/>
      <c r="R25" s="179">
        <v>-9.4751734083623099E-2</v>
      </c>
      <c r="S25" s="120" t="s">
        <v>5</v>
      </c>
    </row>
    <row r="26" spans="1:19" ht="13.5" customHeight="1">
      <c r="A26" s="107">
        <v>-2</v>
      </c>
      <c r="B26" s="120" t="s">
        <v>182</v>
      </c>
      <c r="C26" s="120" t="s">
        <v>178</v>
      </c>
      <c r="D26" s="167" t="s">
        <v>120</v>
      </c>
      <c r="E26" s="34"/>
      <c r="F26" s="126">
        <v>1400000</v>
      </c>
      <c r="G26" s="33"/>
      <c r="H26" s="34"/>
      <c r="I26" s="127">
        <v>77321.425000000003</v>
      </c>
      <c r="J26" s="159">
        <f t="shared" si="6"/>
        <v>2.5000000000000005E-2</v>
      </c>
      <c r="K26" s="162">
        <f t="shared" si="7"/>
        <v>249506.67499999999</v>
      </c>
      <c r="L26" s="123">
        <v>80000</v>
      </c>
      <c r="M26" s="185"/>
      <c r="N26" s="178">
        <f t="shared" si="8"/>
        <v>2.4353120243531201E-2</v>
      </c>
      <c r="O26" s="155">
        <v>0.22</v>
      </c>
      <c r="P26" s="114">
        <v>0.96651781250000002</v>
      </c>
      <c r="Q26" s="78"/>
      <c r="R26" s="179">
        <v>0.109023125259071</v>
      </c>
      <c r="S26" s="120" t="s">
        <v>5</v>
      </c>
    </row>
    <row r="27" spans="1:19" ht="13.5" customHeight="1">
      <c r="A27" s="107">
        <v>-2</v>
      </c>
      <c r="B27" s="120" t="s">
        <v>183</v>
      </c>
      <c r="C27" s="120" t="s">
        <v>178</v>
      </c>
      <c r="D27" s="168" t="s">
        <v>114</v>
      </c>
      <c r="E27" s="34"/>
      <c r="F27" s="126">
        <v>4067200</v>
      </c>
      <c r="G27" s="33"/>
      <c r="H27" s="34"/>
      <c r="I27" s="127">
        <v>247428.56</v>
      </c>
      <c r="J27" s="159">
        <f t="shared" si="6"/>
        <v>8.0000000000000016E-2</v>
      </c>
      <c r="K27" s="162">
        <f t="shared" si="7"/>
        <v>757547.26</v>
      </c>
      <c r="L27" s="123">
        <v>250000</v>
      </c>
      <c r="M27" s="185"/>
      <c r="N27" s="178">
        <f t="shared" si="8"/>
        <v>7.6103500761035003E-2</v>
      </c>
      <c r="O27" s="155">
        <v>0.24</v>
      </c>
      <c r="P27" s="114">
        <v>0.98971423999999997</v>
      </c>
      <c r="Q27" s="78"/>
      <c r="R27" s="179">
        <v>0.10846726438739999</v>
      </c>
      <c r="S27" s="120" t="s">
        <v>5</v>
      </c>
    </row>
    <row r="28" spans="1:19" ht="13.5" customHeight="1">
      <c r="A28" s="107">
        <v>-2</v>
      </c>
      <c r="B28" s="120" t="s">
        <v>184</v>
      </c>
      <c r="C28" s="120" t="s">
        <v>178</v>
      </c>
      <c r="D28" s="168" t="s">
        <v>117</v>
      </c>
      <c r="E28" s="34"/>
      <c r="F28" s="126">
        <v>1419200</v>
      </c>
      <c r="G28" s="33"/>
      <c r="H28" s="34"/>
      <c r="I28" s="127">
        <v>92785.71</v>
      </c>
      <c r="J28" s="159">
        <f t="shared" si="6"/>
        <v>3.0000000000000006E-2</v>
      </c>
      <c r="K28" s="162">
        <f t="shared" si="7"/>
        <v>306408.01</v>
      </c>
      <c r="L28" s="123">
        <v>100000</v>
      </c>
      <c r="M28" s="185"/>
      <c r="N28" s="178">
        <f t="shared" si="8"/>
        <v>3.0441400304414001E-2</v>
      </c>
      <c r="O28" s="155">
        <v>0.26</v>
      </c>
      <c r="P28" s="114">
        <v>0.92785709999999999</v>
      </c>
      <c r="Q28" s="78"/>
      <c r="R28" s="179">
        <v>2.3397837915582101E-2</v>
      </c>
      <c r="S28" s="120" t="s">
        <v>5</v>
      </c>
    </row>
    <row r="29" spans="1:19" ht="13.5" customHeight="1">
      <c r="A29" s="107">
        <v>-2</v>
      </c>
      <c r="B29" s="120" t="s">
        <v>185</v>
      </c>
      <c r="C29" s="120" t="s">
        <v>178</v>
      </c>
      <c r="D29" s="168" t="s">
        <v>114</v>
      </c>
      <c r="E29" s="34"/>
      <c r="F29" s="126">
        <v>1014300</v>
      </c>
      <c r="G29" s="33"/>
      <c r="H29" s="34"/>
      <c r="I29" s="127">
        <v>21649.999</v>
      </c>
      <c r="J29" s="159">
        <f t="shared" si="6"/>
        <v>7.000000000000001E-3</v>
      </c>
      <c r="K29" s="162">
        <f t="shared" si="7"/>
        <v>79949.278999999995</v>
      </c>
      <c r="L29" s="123">
        <v>25000</v>
      </c>
      <c r="M29" s="185"/>
      <c r="N29" s="178">
        <f t="shared" si="8"/>
        <v>7.6103500761035003E-3</v>
      </c>
      <c r="O29" s="155">
        <v>0.09</v>
      </c>
      <c r="P29" s="114">
        <v>0.86599996000000001</v>
      </c>
      <c r="Q29" s="78"/>
      <c r="R29" s="179">
        <v>-0.15132975070339699</v>
      </c>
      <c r="S29" s="120" t="s">
        <v>5</v>
      </c>
    </row>
    <row r="30" spans="1:19" ht="13.5" customHeight="1">
      <c r="A30" s="107">
        <v>-2</v>
      </c>
      <c r="B30" s="120" t="s">
        <v>186</v>
      </c>
      <c r="C30" s="120" t="s">
        <v>178</v>
      </c>
      <c r="D30" s="168" t="s">
        <v>106</v>
      </c>
      <c r="E30" s="34"/>
      <c r="F30" s="126">
        <v>628320</v>
      </c>
      <c r="G30" s="33"/>
      <c r="H30" s="34"/>
      <c r="I30" s="127">
        <v>55671.425999999999</v>
      </c>
      <c r="J30" s="159">
        <f t="shared" si="6"/>
        <v>1.8000000000000002E-2</v>
      </c>
      <c r="K30" s="162">
        <f t="shared" si="7"/>
        <v>197475.56600000002</v>
      </c>
      <c r="L30" s="123">
        <v>60000</v>
      </c>
      <c r="M30" s="185"/>
      <c r="N30" s="178">
        <f t="shared" si="8"/>
        <v>1.8264840182648401E-2</v>
      </c>
      <c r="O30" s="155">
        <v>0.35</v>
      </c>
      <c r="P30" s="114">
        <v>0.92785709999999999</v>
      </c>
      <c r="Q30" s="78"/>
      <c r="R30" s="179">
        <v>-6.9540404511418505E-2</v>
      </c>
      <c r="S30" s="120" t="s">
        <v>5</v>
      </c>
    </row>
    <row r="31" spans="1:19" ht="13.5" customHeight="1">
      <c r="A31" s="107">
        <v>-2</v>
      </c>
      <c r="B31" s="120" t="s">
        <v>187</v>
      </c>
      <c r="C31" s="120" t="s">
        <v>178</v>
      </c>
      <c r="D31" s="168" t="s">
        <v>106</v>
      </c>
      <c r="E31" s="34"/>
      <c r="F31" s="126">
        <v>12234288</v>
      </c>
      <c r="G31" s="33"/>
      <c r="H31" s="34"/>
      <c r="I31" s="127">
        <v>773214.25</v>
      </c>
      <c r="J31" s="159">
        <f t="shared" si="6"/>
        <v>0.25000000000000006</v>
      </c>
      <c r="K31" s="162">
        <f t="shared" si="7"/>
        <v>2501784.9759999998</v>
      </c>
      <c r="L31" s="123">
        <v>800000</v>
      </c>
      <c r="M31" s="185"/>
      <c r="N31" s="178">
        <f t="shared" si="8"/>
        <v>0.24353120243531201</v>
      </c>
      <c r="O31" s="155">
        <v>0.25</v>
      </c>
      <c r="P31" s="114">
        <v>0.96651781250000002</v>
      </c>
      <c r="Q31" s="78"/>
      <c r="R31" s="179">
        <v>2.11452543109312E-2</v>
      </c>
      <c r="S31" s="120" t="s">
        <v>5</v>
      </c>
    </row>
    <row r="32" spans="1:19" ht="13.5" customHeight="1">
      <c r="A32" s="123">
        <v>-1</v>
      </c>
      <c r="B32" s="120" t="s">
        <v>177</v>
      </c>
      <c r="C32" s="120" t="s">
        <v>178</v>
      </c>
      <c r="D32" s="184" t="s">
        <v>120</v>
      </c>
      <c r="E32" s="34"/>
      <c r="F32" s="126">
        <v>10560000</v>
      </c>
      <c r="G32" s="33"/>
      <c r="H32" s="34"/>
      <c r="I32" s="127">
        <v>716400</v>
      </c>
      <c r="J32" s="159">
        <f>I32/SUM(I$32:I$41)</f>
        <v>0.20161999584039147</v>
      </c>
      <c r="K32" s="170">
        <f t="shared" ref="K32:K41" si="9">I2+I12+I22+I32</f>
        <v>2536919.4900000002</v>
      </c>
      <c r="L32" s="123">
        <v>600000</v>
      </c>
      <c r="M32" s="185"/>
      <c r="N32" s="178">
        <f>L32/SUM(L$32:L$41)</f>
        <v>0.17910447761194029</v>
      </c>
      <c r="O32" s="155">
        <v>0.27</v>
      </c>
      <c r="P32" s="114">
        <v>1.194</v>
      </c>
      <c r="Q32" s="78"/>
      <c r="R32" s="179">
        <v>0.362532327572475</v>
      </c>
      <c r="S32" s="120" t="s">
        <v>5</v>
      </c>
    </row>
    <row r="33" spans="1:19" ht="13.5" customHeight="1">
      <c r="A33" s="123">
        <v>-1</v>
      </c>
      <c r="B33" s="120" t="s">
        <v>179</v>
      </c>
      <c r="C33" s="120" t="s">
        <v>178</v>
      </c>
      <c r="D33" s="166" t="s">
        <v>117</v>
      </c>
      <c r="E33" s="34"/>
      <c r="F33" s="126">
        <v>3700000</v>
      </c>
      <c r="G33" s="33"/>
      <c r="H33" s="34"/>
      <c r="I33" s="127">
        <v>220500</v>
      </c>
      <c r="J33" s="159">
        <f t="shared" ref="J33:J41" si="10">I33/SUM(I$32:I$41)</f>
        <v>6.2056405754894364E-2</v>
      </c>
      <c r="K33" s="170">
        <f t="shared" si="9"/>
        <v>812387.45</v>
      </c>
      <c r="L33" s="123">
        <v>200000</v>
      </c>
      <c r="M33" s="185"/>
      <c r="N33" s="178">
        <f t="shared" ref="N33:N41" si="11">L33/SUM(L$32:L$41)</f>
        <v>5.9701492537313432E-2</v>
      </c>
      <c r="O33" s="155">
        <v>0.24</v>
      </c>
      <c r="P33" s="114">
        <v>1.1025</v>
      </c>
      <c r="Q33" s="78"/>
      <c r="R33" s="179">
        <v>0.42586611666818103</v>
      </c>
      <c r="S33" s="120" t="s">
        <v>5</v>
      </c>
    </row>
    <row r="34" spans="1:19" ht="13.5" customHeight="1">
      <c r="A34" s="123">
        <v>-1</v>
      </c>
      <c r="B34" s="120" t="s">
        <v>180</v>
      </c>
      <c r="C34" s="120" t="s">
        <v>178</v>
      </c>
      <c r="D34" s="166" t="s">
        <v>110</v>
      </c>
      <c r="E34" s="34"/>
      <c r="F34" s="126">
        <v>13041600</v>
      </c>
      <c r="G34" s="33"/>
      <c r="H34" s="34"/>
      <c r="I34" s="127">
        <v>859704</v>
      </c>
      <c r="J34" s="159">
        <f t="shared" si="10"/>
        <v>0.24195074944719142</v>
      </c>
      <c r="K34" s="170">
        <f t="shared" si="9"/>
        <v>3208780.8139999998</v>
      </c>
      <c r="L34" s="123">
        <v>800000</v>
      </c>
      <c r="M34" s="185"/>
      <c r="N34" s="178">
        <f t="shared" si="11"/>
        <v>0.23880597014925373</v>
      </c>
      <c r="O34" s="155">
        <v>0.26</v>
      </c>
      <c r="P34" s="114">
        <v>1.07463</v>
      </c>
      <c r="Q34" s="78"/>
      <c r="R34" s="179">
        <v>0.20854067234950399</v>
      </c>
      <c r="S34" s="120" t="s">
        <v>5</v>
      </c>
    </row>
    <row r="35" spans="1:19" ht="13.5" customHeight="1">
      <c r="A35" s="123">
        <v>-1</v>
      </c>
      <c r="B35" s="120" t="s">
        <v>181</v>
      </c>
      <c r="C35" s="120" t="s">
        <v>178</v>
      </c>
      <c r="D35" s="166" t="s">
        <v>110</v>
      </c>
      <c r="E35" s="34"/>
      <c r="F35" s="126">
        <v>6200000</v>
      </c>
      <c r="G35" s="33"/>
      <c r="H35" s="34"/>
      <c r="I35" s="127">
        <v>400000</v>
      </c>
      <c r="J35" s="159">
        <f t="shared" si="10"/>
        <v>0.11257397869368592</v>
      </c>
      <c r="K35" s="170">
        <f t="shared" si="9"/>
        <v>1926111.48</v>
      </c>
      <c r="L35" s="123">
        <v>450000</v>
      </c>
      <c r="M35" s="185"/>
      <c r="N35" s="178">
        <f t="shared" si="11"/>
        <v>0.13432835820895522</v>
      </c>
      <c r="O35" s="155">
        <v>0.26</v>
      </c>
      <c r="P35" s="114">
        <v>0.88888888888888895</v>
      </c>
      <c r="Q35" s="78"/>
      <c r="R35" s="179">
        <v>-7.6212428462467896E-2</v>
      </c>
      <c r="S35" s="120" t="s">
        <v>5</v>
      </c>
    </row>
    <row r="36" spans="1:19" ht="13.5" customHeight="1">
      <c r="A36" s="123">
        <v>-1</v>
      </c>
      <c r="B36" s="120" t="s">
        <v>182</v>
      </c>
      <c r="C36" s="120" t="s">
        <v>178</v>
      </c>
      <c r="D36" s="167" t="s">
        <v>120</v>
      </c>
      <c r="E36" s="34"/>
      <c r="F36" s="126">
        <v>1400000</v>
      </c>
      <c r="G36" s="33"/>
      <c r="H36" s="34"/>
      <c r="I36" s="127">
        <v>90000</v>
      </c>
      <c r="J36" s="159">
        <f t="shared" si="10"/>
        <v>2.5329145206079332E-2</v>
      </c>
      <c r="K36" s="170">
        <f t="shared" si="9"/>
        <v>339506.67499999999</v>
      </c>
      <c r="L36" s="123">
        <v>85000</v>
      </c>
      <c r="M36" s="185"/>
      <c r="N36" s="178">
        <f t="shared" si="11"/>
        <v>2.5373134328358207E-2</v>
      </c>
      <c r="O36" s="155">
        <v>0.26</v>
      </c>
      <c r="P36" s="114">
        <v>1.0588235294117601</v>
      </c>
      <c r="Q36" s="78"/>
      <c r="R36" s="179">
        <v>0.16397234013729101</v>
      </c>
      <c r="S36" s="120" t="s">
        <v>5</v>
      </c>
    </row>
    <row r="37" spans="1:19" ht="13.5" customHeight="1">
      <c r="A37" s="123">
        <v>-1</v>
      </c>
      <c r="B37" s="120" t="s">
        <v>183</v>
      </c>
      <c r="C37" s="120" t="s">
        <v>178</v>
      </c>
      <c r="D37" s="168" t="s">
        <v>114</v>
      </c>
      <c r="E37" s="34"/>
      <c r="F37" s="126">
        <v>4067200</v>
      </c>
      <c r="G37" s="33"/>
      <c r="H37" s="34"/>
      <c r="I37" s="127">
        <v>276368</v>
      </c>
      <c r="J37" s="159">
        <f t="shared" si="10"/>
        <v>7.7779613359041475E-2</v>
      </c>
      <c r="K37" s="170">
        <f t="shared" si="9"/>
        <v>1033915.26</v>
      </c>
      <c r="L37" s="123">
        <v>250000</v>
      </c>
      <c r="M37" s="185"/>
      <c r="N37" s="178">
        <f t="shared" si="11"/>
        <v>7.4626865671641784E-2</v>
      </c>
      <c r="O37" s="155">
        <v>0.27</v>
      </c>
      <c r="P37" s="114">
        <v>1.105472</v>
      </c>
      <c r="Q37" s="78"/>
      <c r="R37" s="179">
        <v>0.116960790621746</v>
      </c>
      <c r="S37" s="120" t="s">
        <v>5</v>
      </c>
    </row>
    <row r="38" spans="1:19" ht="13.5" customHeight="1">
      <c r="A38" s="123">
        <v>-1</v>
      </c>
      <c r="B38" s="120" t="s">
        <v>184</v>
      </c>
      <c r="C38" s="120" t="s">
        <v>178</v>
      </c>
      <c r="D38" s="168" t="s">
        <v>117</v>
      </c>
      <c r="E38" s="34"/>
      <c r="F38" s="126">
        <v>1419200</v>
      </c>
      <c r="G38" s="33"/>
      <c r="H38" s="34"/>
      <c r="I38" s="127">
        <v>90248</v>
      </c>
      <c r="J38" s="159">
        <f t="shared" si="10"/>
        <v>2.5398941072869417E-2</v>
      </c>
      <c r="K38" s="170">
        <f t="shared" si="9"/>
        <v>396656.01</v>
      </c>
      <c r="L38" s="123">
        <v>100000</v>
      </c>
      <c r="M38" s="185"/>
      <c r="N38" s="178">
        <f t="shared" si="11"/>
        <v>2.9850746268656716E-2</v>
      </c>
      <c r="O38" s="155">
        <v>0.25</v>
      </c>
      <c r="P38" s="114">
        <v>0.90247999999999995</v>
      </c>
      <c r="Q38" s="78"/>
      <c r="R38" s="179">
        <v>-2.7350224511942599E-2</v>
      </c>
      <c r="S38" s="120" t="s">
        <v>5</v>
      </c>
    </row>
    <row r="39" spans="1:19" ht="13.5" customHeight="1">
      <c r="A39" s="123">
        <v>-1</v>
      </c>
      <c r="B39" s="120" t="s">
        <v>185</v>
      </c>
      <c r="C39" s="120" t="s">
        <v>178</v>
      </c>
      <c r="D39" s="168" t="s">
        <v>114</v>
      </c>
      <c r="E39" s="34"/>
      <c r="F39" s="126">
        <v>1014300</v>
      </c>
      <c r="G39" s="33"/>
      <c r="H39" s="34"/>
      <c r="I39" s="127">
        <v>28930</v>
      </c>
      <c r="J39" s="159">
        <f t="shared" si="10"/>
        <v>8.141913009020835E-3</v>
      </c>
      <c r="K39" s="170">
        <f t="shared" si="9"/>
        <v>108879.27899999999</v>
      </c>
      <c r="L39" s="123">
        <v>25000</v>
      </c>
      <c r="M39" s="185"/>
      <c r="N39" s="178">
        <f t="shared" si="11"/>
        <v>7.462686567164179E-3</v>
      </c>
      <c r="O39" s="155">
        <v>0.11</v>
      </c>
      <c r="P39" s="114">
        <v>1.1572</v>
      </c>
      <c r="Q39" s="78"/>
      <c r="R39" s="179">
        <v>0.33625872222904002</v>
      </c>
      <c r="S39" s="120" t="s">
        <v>5</v>
      </c>
    </row>
    <row r="40" spans="1:19" ht="13.5" customHeight="1">
      <c r="A40" s="123">
        <v>-1</v>
      </c>
      <c r="B40" s="120" t="s">
        <v>186</v>
      </c>
      <c r="C40" s="120" t="s">
        <v>178</v>
      </c>
      <c r="D40" s="168" t="s">
        <v>106</v>
      </c>
      <c r="E40" s="34"/>
      <c r="F40" s="126">
        <v>628320</v>
      </c>
      <c r="G40" s="33"/>
      <c r="H40" s="34"/>
      <c r="I40" s="127">
        <v>35840</v>
      </c>
      <c r="J40" s="159">
        <f t="shared" si="10"/>
        <v>1.0086628490954258E-2</v>
      </c>
      <c r="K40" s="170">
        <f t="shared" si="9"/>
        <v>233315.56600000002</v>
      </c>
      <c r="L40" s="123">
        <v>40000</v>
      </c>
      <c r="M40" s="185"/>
      <c r="N40" s="178">
        <f t="shared" si="11"/>
        <v>1.1940298507462687E-2</v>
      </c>
      <c r="O40" s="155">
        <v>0.23</v>
      </c>
      <c r="P40" s="114">
        <v>0.89600000000000002</v>
      </c>
      <c r="Q40" s="78"/>
      <c r="R40" s="179">
        <v>-0.356222705701844</v>
      </c>
      <c r="S40" s="120" t="s">
        <v>5</v>
      </c>
    </row>
    <row r="41" spans="1:19" ht="13.5" customHeight="1">
      <c r="A41" s="123">
        <v>-1</v>
      </c>
      <c r="B41" s="120" t="s">
        <v>187</v>
      </c>
      <c r="C41" s="120" t="s">
        <v>178</v>
      </c>
      <c r="D41" s="168" t="s">
        <v>106</v>
      </c>
      <c r="E41" s="34"/>
      <c r="F41" s="126">
        <v>12234288</v>
      </c>
      <c r="G41" s="33"/>
      <c r="H41" s="34"/>
      <c r="I41" s="127">
        <v>835229</v>
      </c>
      <c r="J41" s="159">
        <f t="shared" si="10"/>
        <v>0.2350626291258715</v>
      </c>
      <c r="K41" s="170">
        <f t="shared" si="9"/>
        <v>3337013.9759999998</v>
      </c>
      <c r="L41" s="123">
        <v>800000</v>
      </c>
      <c r="M41" s="185"/>
      <c r="N41" s="178">
        <f t="shared" si="11"/>
        <v>0.23880597014925373</v>
      </c>
      <c r="O41" s="155">
        <v>0.27</v>
      </c>
      <c r="P41" s="114">
        <v>1.04403625</v>
      </c>
      <c r="Q41" s="78"/>
      <c r="R41" s="179">
        <v>8.0203837422809995E-2</v>
      </c>
      <c r="S41" s="120" t="s">
        <v>5</v>
      </c>
    </row>
    <row r="42" spans="1:19" ht="13.5" customHeight="1">
      <c r="A42" s="107">
        <v>-4</v>
      </c>
      <c r="B42" s="75"/>
      <c r="C42" s="129" t="s">
        <v>188</v>
      </c>
      <c r="D42" s="129" t="s">
        <v>189</v>
      </c>
      <c r="E42" s="33"/>
      <c r="F42" s="61">
        <v>12862608</v>
      </c>
      <c r="G42" s="9"/>
      <c r="H42" s="34"/>
      <c r="I42" s="130">
        <v>1053340</v>
      </c>
      <c r="J42" s="159">
        <f>I42/SUM(I$42:I$46)</f>
        <v>0.25700001390719124</v>
      </c>
      <c r="K42" s="78">
        <f>I42</f>
        <v>1053340</v>
      </c>
      <c r="L42" s="130">
        <v>975000</v>
      </c>
      <c r="M42" s="180"/>
      <c r="N42" s="178">
        <f>L42/SUM(L$42:L$46)</f>
        <v>0.2449748743718593</v>
      </c>
      <c r="O42" s="155">
        <v>0.33</v>
      </c>
      <c r="P42" s="165">
        <v>1.0803487179487199</v>
      </c>
      <c r="Q42" s="78"/>
      <c r="R42" s="165">
        <v>0.18788267087723601</v>
      </c>
      <c r="S42" s="129" t="s">
        <v>8</v>
      </c>
    </row>
    <row r="43" spans="1:19" ht="13.5" customHeight="1">
      <c r="A43" s="107">
        <v>-4</v>
      </c>
      <c r="B43" s="78"/>
      <c r="C43" s="129" t="s">
        <v>188</v>
      </c>
      <c r="D43" s="129" t="s">
        <v>190</v>
      </c>
      <c r="E43" s="33"/>
      <c r="F43" s="9">
        <v>19241600</v>
      </c>
      <c r="G43" s="9"/>
      <c r="H43" s="34"/>
      <c r="I43" s="130">
        <v>1516481</v>
      </c>
      <c r="J43" s="159">
        <f t="shared" ref="J43:J46" si="12">I43/SUM(I$42:I$46)</f>
        <v>0.36999984628893923</v>
      </c>
      <c r="K43" s="78">
        <f t="shared" ref="K43:K46" si="13">I43</f>
        <v>1516481</v>
      </c>
      <c r="L43" s="130">
        <v>1450000</v>
      </c>
      <c r="M43" s="180"/>
      <c r="N43" s="178">
        <f t="shared" ref="N43:N46" si="14">L43/SUM(L$42:L$46)</f>
        <v>0.36432160804020103</v>
      </c>
      <c r="O43" s="155">
        <v>0.32</v>
      </c>
      <c r="P43" s="165">
        <v>1.04584896551724</v>
      </c>
      <c r="Q43" s="78"/>
      <c r="R43" s="165">
        <v>0.159205827067669</v>
      </c>
      <c r="S43" s="129" t="s">
        <v>8</v>
      </c>
    </row>
    <row r="44" spans="1:19" ht="13.5" customHeight="1">
      <c r="A44" s="107">
        <v>-4</v>
      </c>
      <c r="B44" s="78"/>
      <c r="C44" s="129" t="s">
        <v>188</v>
      </c>
      <c r="D44" s="129" t="s">
        <v>191</v>
      </c>
      <c r="E44" s="33"/>
      <c r="F44" s="9">
        <v>5081500</v>
      </c>
      <c r="G44" s="9"/>
      <c r="H44" s="34"/>
      <c r="I44" s="130">
        <v>319691</v>
      </c>
      <c r="J44" s="159">
        <f t="shared" si="12"/>
        <v>7.8000067828055394E-2</v>
      </c>
      <c r="K44" s="78">
        <f t="shared" si="13"/>
        <v>319691</v>
      </c>
      <c r="L44" s="130">
        <v>385000</v>
      </c>
      <c r="M44" s="180"/>
      <c r="N44" s="178">
        <f t="shared" si="14"/>
        <v>9.6733668341708545E-2</v>
      </c>
      <c r="O44" s="155">
        <v>0.25</v>
      </c>
      <c r="P44" s="165">
        <v>0.83036623376623397</v>
      </c>
      <c r="Q44" s="78"/>
      <c r="R44" s="165">
        <v>-0.12400196656833801</v>
      </c>
      <c r="S44" s="129" t="s">
        <v>8</v>
      </c>
    </row>
    <row r="45" spans="1:19" ht="13.5" customHeight="1">
      <c r="A45" s="107">
        <v>-4</v>
      </c>
      <c r="B45" s="78"/>
      <c r="C45" s="129" t="s">
        <v>188</v>
      </c>
      <c r="D45" s="129" t="s">
        <v>192</v>
      </c>
      <c r="E45" s="33"/>
      <c r="F45" s="9">
        <v>5119200</v>
      </c>
      <c r="G45" s="9"/>
      <c r="H45" s="34"/>
      <c r="I45" s="130">
        <v>368874</v>
      </c>
      <c r="J45" s="159">
        <f t="shared" si="12"/>
        <v>9.0000021958722962E-2</v>
      </c>
      <c r="K45" s="78">
        <f t="shared" si="13"/>
        <v>368874</v>
      </c>
      <c r="L45" s="130">
        <v>370000</v>
      </c>
      <c r="M45" s="180"/>
      <c r="N45" s="178">
        <f t="shared" si="14"/>
        <v>9.2964824120603015E-2</v>
      </c>
      <c r="O45" s="155">
        <v>0.28999999999999998</v>
      </c>
      <c r="P45" s="165">
        <v>0.99695675675675699</v>
      </c>
      <c r="Q45" s="78"/>
      <c r="R45" s="165">
        <v>0.12618075801749301</v>
      </c>
      <c r="S45" s="129" t="s">
        <v>8</v>
      </c>
    </row>
    <row r="46" spans="1:19" ht="13.5" customHeight="1">
      <c r="A46" s="107">
        <v>-4</v>
      </c>
      <c r="B46" s="78"/>
      <c r="C46" s="129" t="s">
        <v>188</v>
      </c>
      <c r="D46" s="129" t="s">
        <v>193</v>
      </c>
      <c r="E46" s="33"/>
      <c r="F46" s="9">
        <v>11960000</v>
      </c>
      <c r="G46" s="9"/>
      <c r="H46" s="34"/>
      <c r="I46" s="130">
        <v>840213</v>
      </c>
      <c r="J46" s="159">
        <f t="shared" si="12"/>
        <v>0.20500005001709121</v>
      </c>
      <c r="K46" s="78">
        <f t="shared" si="13"/>
        <v>840213</v>
      </c>
      <c r="L46" s="130">
        <v>800000</v>
      </c>
      <c r="M46" s="180"/>
      <c r="N46" s="178">
        <f t="shared" si="14"/>
        <v>0.20100502512562815</v>
      </c>
      <c r="O46" s="155">
        <v>0.28000000000000003</v>
      </c>
      <c r="P46" s="165">
        <v>1.05026625</v>
      </c>
      <c r="Q46" s="78"/>
      <c r="R46" s="165">
        <v>0.14625569785109599</v>
      </c>
      <c r="S46" s="129" t="s">
        <v>8</v>
      </c>
    </row>
    <row r="47" spans="1:19" ht="13.5" customHeight="1">
      <c r="A47" s="107">
        <v>-3</v>
      </c>
      <c r="B47" s="78"/>
      <c r="C47" s="129" t="s">
        <v>188</v>
      </c>
      <c r="D47" s="129" t="s">
        <v>189</v>
      </c>
      <c r="E47" s="33"/>
      <c r="F47" s="61">
        <v>12862608</v>
      </c>
      <c r="G47" s="9"/>
      <c r="H47" s="34"/>
      <c r="I47" s="130">
        <v>817035</v>
      </c>
      <c r="J47" s="159">
        <f>I47/SUM(I$47:I$51)</f>
        <v>0.25621932438140738</v>
      </c>
      <c r="K47" s="78">
        <f>I47+I42</f>
        <v>1870375</v>
      </c>
      <c r="L47" s="130">
        <v>910000</v>
      </c>
      <c r="M47" s="180"/>
      <c r="N47" s="178">
        <f>L47/SUM(L$47:L$51)</f>
        <v>0.2552594670406732</v>
      </c>
      <c r="O47" s="155">
        <v>0.25</v>
      </c>
      <c r="P47" s="165">
        <v>0.89784065934065904</v>
      </c>
      <c r="Q47" s="78"/>
      <c r="R47" s="165">
        <v>1.45048865715667E-2</v>
      </c>
      <c r="S47" s="129" t="s">
        <v>8</v>
      </c>
    </row>
    <row r="48" spans="1:19" ht="13.5" customHeight="1">
      <c r="A48" s="107">
        <v>-3</v>
      </c>
      <c r="B48" s="78"/>
      <c r="C48" s="129" t="s">
        <v>188</v>
      </c>
      <c r="D48" s="129" t="s">
        <v>190</v>
      </c>
      <c r="E48" s="33"/>
      <c r="F48" s="153">
        <v>19241600</v>
      </c>
      <c r="G48" s="9"/>
      <c r="H48" s="34"/>
      <c r="I48" s="130">
        <v>1214350</v>
      </c>
      <c r="J48" s="159">
        <f t="shared" ref="J48:J51" si="15">I48/SUM(I$47:I$51)</f>
        <v>0.38081592167111816</v>
      </c>
      <c r="K48" s="78">
        <f t="shared" ref="K48:K51" si="16">I48+I43</f>
        <v>2730831</v>
      </c>
      <c r="L48" s="130">
        <v>1350000</v>
      </c>
      <c r="M48" s="180"/>
      <c r="N48" s="178">
        <f t="shared" ref="N48:N50" si="17">L48/SUM(L$47:L$51)</f>
        <v>0.37868162692847124</v>
      </c>
      <c r="O48" s="155">
        <v>0.25</v>
      </c>
      <c r="P48" s="165">
        <v>0.89951851851851805</v>
      </c>
      <c r="Q48" s="78"/>
      <c r="R48" s="165">
        <v>-5.7638242681269797E-2</v>
      </c>
      <c r="S48" s="129" t="s">
        <v>8</v>
      </c>
    </row>
    <row r="49" spans="1:19" ht="13.5" customHeight="1">
      <c r="A49" s="107">
        <v>-3</v>
      </c>
      <c r="B49" s="78"/>
      <c r="C49" s="129" t="s">
        <v>188</v>
      </c>
      <c r="D49" s="129" t="s">
        <v>191</v>
      </c>
      <c r="E49" s="33"/>
      <c r="F49" s="153">
        <v>5081500</v>
      </c>
      <c r="G49" s="9"/>
      <c r="H49" s="34"/>
      <c r="I49" s="130">
        <v>248727</v>
      </c>
      <c r="J49" s="159">
        <f t="shared" si="15"/>
        <v>7.7999919092100467E-2</v>
      </c>
      <c r="K49" s="78">
        <f t="shared" si="16"/>
        <v>568418</v>
      </c>
      <c r="L49" s="130">
        <v>275000</v>
      </c>
      <c r="M49" s="180"/>
      <c r="N49" s="178">
        <f t="shared" si="17"/>
        <v>7.7138849929873771E-2</v>
      </c>
      <c r="O49" s="155">
        <v>0.2</v>
      </c>
      <c r="P49" s="165">
        <v>0.90446181818181803</v>
      </c>
      <c r="Q49" s="78"/>
      <c r="R49" s="165">
        <v>8.1824651123520997E-2</v>
      </c>
      <c r="S49" s="129" t="s">
        <v>8</v>
      </c>
    </row>
    <row r="50" spans="1:19" ht="13.5" customHeight="1">
      <c r="A50" s="107">
        <v>-3</v>
      </c>
      <c r="B50" s="78"/>
      <c r="C50" s="129" t="s">
        <v>188</v>
      </c>
      <c r="D50" s="129" t="s">
        <v>192</v>
      </c>
      <c r="E50" s="33"/>
      <c r="F50" s="153">
        <v>5119200</v>
      </c>
      <c r="G50" s="9"/>
      <c r="H50" s="34"/>
      <c r="I50" s="130">
        <v>281993</v>
      </c>
      <c r="J50" s="159">
        <f t="shared" si="15"/>
        <v>8.843202058698367E-2</v>
      </c>
      <c r="K50" s="78">
        <f t="shared" si="16"/>
        <v>650867</v>
      </c>
      <c r="L50" s="130">
        <v>300000</v>
      </c>
      <c r="M50" s="180"/>
      <c r="N50" s="178">
        <f t="shared" si="17"/>
        <v>8.4151472650771386E-2</v>
      </c>
      <c r="O50" s="155">
        <v>0.22</v>
      </c>
      <c r="P50" s="165">
        <v>0.93997666666666702</v>
      </c>
      <c r="Q50" s="78"/>
      <c r="R50" s="165">
        <v>-0.122570418414641</v>
      </c>
      <c r="S50" s="129" t="s">
        <v>8</v>
      </c>
    </row>
    <row r="51" spans="1:19" ht="13.5" customHeight="1">
      <c r="A51" s="107">
        <v>-3</v>
      </c>
      <c r="B51" s="78"/>
      <c r="C51" s="129" t="s">
        <v>188</v>
      </c>
      <c r="D51" s="129" t="s">
        <v>193</v>
      </c>
      <c r="E51" s="33"/>
      <c r="F51" s="153">
        <v>11960000</v>
      </c>
      <c r="G51" s="9"/>
      <c r="H51" s="34"/>
      <c r="I51" s="130">
        <v>626706</v>
      </c>
      <c r="J51" s="159">
        <f t="shared" si="15"/>
        <v>0.19653281426839031</v>
      </c>
      <c r="K51" s="78">
        <f t="shared" si="16"/>
        <v>1466919</v>
      </c>
      <c r="L51" s="130">
        <v>730000</v>
      </c>
      <c r="M51" s="180"/>
      <c r="N51" s="178">
        <f>L51/SUM(L$47:L$51)</f>
        <v>0.20476858345021037</v>
      </c>
      <c r="O51" s="155">
        <v>0.21</v>
      </c>
      <c r="P51" s="165">
        <v>0.85850136986301395</v>
      </c>
      <c r="Q51" s="78"/>
      <c r="R51" s="165">
        <v>-3.7655615232660901E-2</v>
      </c>
      <c r="S51" s="129" t="s">
        <v>8</v>
      </c>
    </row>
    <row r="52" spans="1:19" ht="13.5" customHeight="1">
      <c r="A52" s="107">
        <v>-2</v>
      </c>
      <c r="B52" s="78"/>
      <c r="C52" s="129" t="s">
        <v>188</v>
      </c>
      <c r="D52" s="129" t="s">
        <v>189</v>
      </c>
      <c r="E52" s="33"/>
      <c r="F52" s="61">
        <v>12862608</v>
      </c>
      <c r="G52" s="9"/>
      <c r="H52" s="34"/>
      <c r="I52" s="130">
        <v>828886</v>
      </c>
      <c r="J52" s="159">
        <f>I52/SUM(I$52:I$56)</f>
        <v>0.26800001810623053</v>
      </c>
      <c r="K52" s="78">
        <f>I42+I47+I52</f>
        <v>2699261</v>
      </c>
      <c r="L52" s="130">
        <v>860000</v>
      </c>
      <c r="M52" s="180"/>
      <c r="N52" s="178">
        <f>L52/SUM(L$52:L$56)</f>
        <v>0.26179604261796041</v>
      </c>
      <c r="O52" s="155">
        <v>0.26</v>
      </c>
      <c r="P52" s="165">
        <v>0.96382093023255799</v>
      </c>
      <c r="Q52" s="78"/>
      <c r="R52" s="165">
        <v>1.45048865715667E-2</v>
      </c>
      <c r="S52" s="129" t="s">
        <v>8</v>
      </c>
    </row>
    <row r="53" spans="1:19" ht="13.5" customHeight="1">
      <c r="A53" s="107">
        <v>-2</v>
      </c>
      <c r="B53" s="78"/>
      <c r="C53" s="129" t="s">
        <v>188</v>
      </c>
      <c r="D53" s="129" t="s">
        <v>190</v>
      </c>
      <c r="E53" s="33"/>
      <c r="F53" s="153">
        <v>19241600</v>
      </c>
      <c r="G53" s="9"/>
      <c r="H53" s="34"/>
      <c r="I53" s="130">
        <v>1144357</v>
      </c>
      <c r="J53" s="159">
        <f t="shared" ref="J53:J56" si="18">I53/SUM(I$52:I$56)</f>
        <v>0.36999985127024909</v>
      </c>
      <c r="K53" s="78">
        <f t="shared" ref="K53:K56" si="19">I43+I48+I53</f>
        <v>3875188</v>
      </c>
      <c r="L53" s="130">
        <v>1250000</v>
      </c>
      <c r="M53" s="180"/>
      <c r="N53" s="178">
        <f t="shared" ref="N53:N56" si="20">L53/SUM(L$52:L$56)</f>
        <v>0.38051750380517502</v>
      </c>
      <c r="O53" s="155">
        <v>0.24</v>
      </c>
      <c r="P53" s="165">
        <v>0.91548560000000001</v>
      </c>
      <c r="Q53" s="78"/>
      <c r="R53" s="165">
        <v>-5.7638242681269797E-2</v>
      </c>
      <c r="S53" s="129" t="s">
        <v>8</v>
      </c>
    </row>
    <row r="54" spans="1:19" ht="13.5" customHeight="1">
      <c r="A54" s="107">
        <v>-2</v>
      </c>
      <c r="B54" s="78"/>
      <c r="C54" s="129" t="s">
        <v>188</v>
      </c>
      <c r="D54" s="129" t="s">
        <v>191</v>
      </c>
      <c r="E54" s="33"/>
      <c r="F54" s="153">
        <v>5081500</v>
      </c>
      <c r="G54" s="9"/>
      <c r="H54" s="34"/>
      <c r="I54" s="130">
        <v>269079</v>
      </c>
      <c r="J54" s="159">
        <f t="shared" si="18"/>
        <v>8.7000114457243108E-2</v>
      </c>
      <c r="K54" s="78">
        <f t="shared" si="19"/>
        <v>837497</v>
      </c>
      <c r="L54" s="130">
        <v>275000</v>
      </c>
      <c r="M54" s="180"/>
      <c r="N54" s="178">
        <f t="shared" si="20"/>
        <v>8.3713850837138504E-2</v>
      </c>
      <c r="O54" s="155">
        <v>0.21</v>
      </c>
      <c r="P54" s="165">
        <v>0.97846909090909095</v>
      </c>
      <c r="Q54" s="78"/>
      <c r="R54" s="165">
        <v>8.1824651123520997E-2</v>
      </c>
      <c r="S54" s="129" t="s">
        <v>8</v>
      </c>
    </row>
    <row r="55" spans="1:19" ht="13.5" customHeight="1">
      <c r="A55" s="107">
        <v>-2</v>
      </c>
      <c r="B55" s="78"/>
      <c r="C55" s="129" t="s">
        <v>188</v>
      </c>
      <c r="D55" s="129" t="s">
        <v>192</v>
      </c>
      <c r="E55" s="33"/>
      <c r="F55" s="153">
        <v>5119200</v>
      </c>
      <c r="G55" s="9"/>
      <c r="H55" s="34"/>
      <c r="I55" s="130">
        <v>247429</v>
      </c>
      <c r="J55" s="159">
        <f t="shared" si="18"/>
        <v>8.0000116397196383E-2</v>
      </c>
      <c r="K55" s="78">
        <f t="shared" si="19"/>
        <v>898296</v>
      </c>
      <c r="L55" s="130">
        <v>270000</v>
      </c>
      <c r="M55" s="180"/>
      <c r="N55" s="178">
        <f t="shared" si="20"/>
        <v>8.2191780821917804E-2</v>
      </c>
      <c r="O55" s="155">
        <v>0.19</v>
      </c>
      <c r="P55" s="165">
        <v>0.91640370370370405</v>
      </c>
      <c r="Q55" s="78"/>
      <c r="R55" s="165">
        <v>-0.122570418414641</v>
      </c>
      <c r="S55" s="129" t="s">
        <v>8</v>
      </c>
    </row>
    <row r="56" spans="1:19" ht="13.5" customHeight="1">
      <c r="A56" s="107">
        <v>-2</v>
      </c>
      <c r="B56" s="78"/>
      <c r="C56" s="129" t="s">
        <v>188</v>
      </c>
      <c r="D56" s="129" t="s">
        <v>193</v>
      </c>
      <c r="E56" s="33"/>
      <c r="F56" s="153">
        <v>11960000</v>
      </c>
      <c r="G56" s="9"/>
      <c r="H56" s="34"/>
      <c r="I56" s="130">
        <v>603107</v>
      </c>
      <c r="J56" s="159">
        <f t="shared" si="18"/>
        <v>0.19499989976908089</v>
      </c>
      <c r="K56" s="78">
        <f t="shared" si="19"/>
        <v>2070026</v>
      </c>
      <c r="L56" s="130">
        <v>630000</v>
      </c>
      <c r="M56" s="180"/>
      <c r="N56" s="178">
        <f t="shared" si="20"/>
        <v>0.19178082191780821</v>
      </c>
      <c r="O56" s="155">
        <v>0.2</v>
      </c>
      <c r="P56" s="165">
        <v>0.95731269841269795</v>
      </c>
      <c r="Q56" s="78"/>
      <c r="R56" s="165">
        <v>-3.7655615232660901E-2</v>
      </c>
      <c r="S56" s="129" t="s">
        <v>8</v>
      </c>
    </row>
    <row r="57" spans="1:19" ht="13.5" customHeight="1">
      <c r="A57" s="123">
        <v>-1</v>
      </c>
      <c r="B57" s="78"/>
      <c r="C57" s="129" t="s">
        <v>188</v>
      </c>
      <c r="D57" s="129" t="s">
        <v>189</v>
      </c>
      <c r="E57" s="33"/>
      <c r="F57" s="61">
        <v>12862608</v>
      </c>
      <c r="G57" s="9"/>
      <c r="H57" s="34"/>
      <c r="I57" s="130">
        <v>871069</v>
      </c>
      <c r="J57" s="159">
        <f>I57/SUM(I$57:I$61)</f>
        <v>0.24514925761682577</v>
      </c>
      <c r="K57" s="78">
        <f>I42+I47+I52+I57</f>
        <v>3570330</v>
      </c>
      <c r="L57" s="130">
        <v>840000</v>
      </c>
      <c r="M57" s="180"/>
      <c r="N57" s="178">
        <f>L57/SUM(L$57:L$61)</f>
        <v>0.2507462686567164</v>
      </c>
      <c r="O57" s="155">
        <v>0.27</v>
      </c>
      <c r="P57" s="165">
        <v>1.0369869047619</v>
      </c>
      <c r="Q57" s="78"/>
      <c r="R57" s="114">
        <v>5.0891196135536103E-2</v>
      </c>
      <c r="S57" s="131" t="s">
        <v>8</v>
      </c>
    </row>
    <row r="58" spans="1:19" ht="13.5" customHeight="1">
      <c r="A58" s="123">
        <v>-1</v>
      </c>
      <c r="B58" s="78"/>
      <c r="C58" s="129" t="s">
        <v>188</v>
      </c>
      <c r="D58" s="129" t="s">
        <v>190</v>
      </c>
      <c r="E58" s="33"/>
      <c r="F58" s="153">
        <v>19241600</v>
      </c>
      <c r="G58" s="9"/>
      <c r="H58" s="34"/>
      <c r="I58" s="130">
        <v>1259704</v>
      </c>
      <c r="J58" s="159">
        <f t="shared" ref="J58:J61" si="21">I58/SUM(I$57:I$61)</f>
        <v>0.35452472814087732</v>
      </c>
      <c r="K58" s="78">
        <f t="shared" ref="K58:K61" si="22">I43+I48+I53+I58</f>
        <v>5134892</v>
      </c>
      <c r="L58" s="130">
        <v>1250000</v>
      </c>
      <c r="M58" s="180"/>
      <c r="N58" s="178">
        <f t="shared" ref="N58:N61" si="23">L58/SUM(L$57:L$61)</f>
        <v>0.37313432835820898</v>
      </c>
      <c r="O58" s="155">
        <v>0.26</v>
      </c>
      <c r="P58" s="165">
        <v>1.0077632000000001</v>
      </c>
      <c r="Q58" s="78"/>
      <c r="R58" s="114">
        <v>0.100796342400143</v>
      </c>
      <c r="S58" s="131" t="s">
        <v>8</v>
      </c>
    </row>
    <row r="59" spans="1:19" ht="13.5" customHeight="1">
      <c r="A59" s="123">
        <v>-1</v>
      </c>
      <c r="B59" s="78"/>
      <c r="C59" s="129" t="s">
        <v>188</v>
      </c>
      <c r="D59" s="129" t="s">
        <v>191</v>
      </c>
      <c r="E59" s="33"/>
      <c r="F59" s="153">
        <v>5081500</v>
      </c>
      <c r="G59" s="9"/>
      <c r="H59" s="34"/>
      <c r="I59" s="130">
        <v>305298</v>
      </c>
      <c r="J59" s="159">
        <f t="shared" si="21"/>
        <v>8.5921526368062315E-2</v>
      </c>
      <c r="K59" s="78">
        <f t="shared" si="22"/>
        <v>1142795</v>
      </c>
      <c r="L59" s="130">
        <v>275000</v>
      </c>
      <c r="M59" s="180"/>
      <c r="N59" s="178">
        <f t="shared" si="23"/>
        <v>8.2089552238805971E-2</v>
      </c>
      <c r="O59" s="155">
        <v>0.24</v>
      </c>
      <c r="P59" s="165">
        <v>1.11017454545455</v>
      </c>
      <c r="Q59" s="78"/>
      <c r="R59" s="114">
        <v>0.13460359225357599</v>
      </c>
      <c r="S59" s="131" t="s">
        <v>8</v>
      </c>
    </row>
    <row r="60" spans="1:19" ht="13.5" customHeight="1">
      <c r="A60" s="123">
        <v>-1</v>
      </c>
      <c r="B60" s="78"/>
      <c r="C60" s="129" t="s">
        <v>188</v>
      </c>
      <c r="D60" s="129" t="s">
        <v>192</v>
      </c>
      <c r="E60" s="33"/>
      <c r="F60" s="153">
        <v>5119200</v>
      </c>
      <c r="G60" s="9"/>
      <c r="H60" s="34"/>
      <c r="I60" s="130">
        <v>310748</v>
      </c>
      <c r="J60" s="159">
        <f t="shared" si="21"/>
        <v>8.7455346827763777E-2</v>
      </c>
      <c r="K60" s="78">
        <f t="shared" si="22"/>
        <v>1209044</v>
      </c>
      <c r="L60" s="130">
        <v>300000</v>
      </c>
      <c r="M60" s="180"/>
      <c r="N60" s="178">
        <f t="shared" si="23"/>
        <v>8.9552238805970144E-2</v>
      </c>
      <c r="O60" s="155">
        <v>0.24</v>
      </c>
      <c r="P60" s="165">
        <v>1.03582666666667</v>
      </c>
      <c r="Q60" s="78"/>
      <c r="R60" s="114">
        <v>0.25590775535608201</v>
      </c>
      <c r="S60" s="131" t="s">
        <v>8</v>
      </c>
    </row>
    <row r="61" spans="1:19" ht="13.5" customHeight="1">
      <c r="A61" s="123">
        <v>-1</v>
      </c>
      <c r="B61" s="78"/>
      <c r="C61" s="129" t="s">
        <v>188</v>
      </c>
      <c r="D61" s="129" t="s">
        <v>193</v>
      </c>
      <c r="E61" s="33"/>
      <c r="F61" s="153">
        <v>11960000</v>
      </c>
      <c r="G61" s="9"/>
      <c r="H61" s="34"/>
      <c r="I61" s="130">
        <v>806400</v>
      </c>
      <c r="J61" s="159">
        <f t="shared" si="21"/>
        <v>0.22694914104647082</v>
      </c>
      <c r="K61" s="78">
        <f t="shared" si="22"/>
        <v>2876426</v>
      </c>
      <c r="L61" s="130">
        <v>685000</v>
      </c>
      <c r="M61" s="180"/>
      <c r="N61" s="178">
        <f t="shared" si="23"/>
        <v>0.20447761194029851</v>
      </c>
      <c r="O61" s="155">
        <v>0.27</v>
      </c>
      <c r="P61" s="165">
        <v>1.1772262773722599</v>
      </c>
      <c r="Q61" s="78"/>
      <c r="R61" s="114">
        <v>0.33707617387959399</v>
      </c>
      <c r="S61" s="131" t="s">
        <v>8</v>
      </c>
    </row>
    <row r="62" spans="1:19" ht="13.5" customHeight="1">
      <c r="A62" s="107">
        <v>-4</v>
      </c>
      <c r="B62" s="78"/>
      <c r="C62" s="132" t="s">
        <v>194</v>
      </c>
      <c r="D62" s="133"/>
      <c r="E62" s="9"/>
      <c r="F62" s="191">
        <v>54264908</v>
      </c>
      <c r="G62" s="9"/>
      <c r="H62" s="34"/>
      <c r="I62" s="134">
        <v>4098598</v>
      </c>
      <c r="J62" s="159"/>
      <c r="K62" s="78">
        <f>I62</f>
        <v>4098598</v>
      </c>
      <c r="L62" s="134">
        <v>3980000</v>
      </c>
      <c r="M62" s="174"/>
      <c r="N62" s="178"/>
      <c r="O62" s="155">
        <v>0.3</v>
      </c>
      <c r="P62" s="187">
        <v>1.02979849246231</v>
      </c>
      <c r="Q62" s="78"/>
      <c r="R62" s="187">
        <v>0.13207210423424301</v>
      </c>
      <c r="S62" s="132" t="s">
        <v>7</v>
      </c>
    </row>
    <row r="63" spans="1:19" ht="13.5" customHeight="1">
      <c r="A63" s="107">
        <v>-4</v>
      </c>
      <c r="B63" s="78"/>
      <c r="C63" s="132" t="s">
        <v>195</v>
      </c>
      <c r="D63" s="33"/>
      <c r="E63" s="9"/>
      <c r="F63" s="191">
        <v>54264908</v>
      </c>
      <c r="G63" s="9"/>
      <c r="H63" s="34"/>
      <c r="I63" s="134">
        <v>728487</v>
      </c>
      <c r="J63" s="159"/>
      <c r="K63" s="78">
        <f t="shared" ref="K63:K64" si="24">I63</f>
        <v>728487</v>
      </c>
      <c r="L63" s="134">
        <v>655000</v>
      </c>
      <c r="M63" s="174"/>
      <c r="N63" s="178"/>
      <c r="O63" s="155">
        <v>0.05</v>
      </c>
      <c r="P63" s="187">
        <v>1.1121938931297699</v>
      </c>
      <c r="Q63" s="78"/>
      <c r="R63" s="187">
        <v>0.27781575390720198</v>
      </c>
      <c r="S63" s="132" t="s">
        <v>7</v>
      </c>
    </row>
    <row r="64" spans="1:19" ht="13.5" customHeight="1">
      <c r="A64" s="107">
        <v>-4</v>
      </c>
      <c r="B64" s="78"/>
      <c r="C64" s="132" t="s">
        <v>196</v>
      </c>
      <c r="D64" s="33"/>
      <c r="E64" s="9"/>
      <c r="F64" s="191">
        <v>54264908</v>
      </c>
      <c r="G64" s="9"/>
      <c r="H64" s="34"/>
      <c r="I64" s="134">
        <v>2576862</v>
      </c>
      <c r="J64" s="159"/>
      <c r="K64" s="78">
        <f t="shared" si="24"/>
        <v>2576862</v>
      </c>
      <c r="L64" s="134">
        <v>2610000</v>
      </c>
      <c r="M64" s="174"/>
      <c r="N64" s="178"/>
      <c r="O64" s="155">
        <v>0.19</v>
      </c>
      <c r="P64" s="187">
        <v>0.98730344827586203</v>
      </c>
      <c r="Q64" s="78"/>
      <c r="R64" s="187">
        <v>9.9250640519986694E-2</v>
      </c>
      <c r="S64" s="132" t="s">
        <v>7</v>
      </c>
    </row>
    <row r="65" spans="1:19" ht="13.5" customHeight="1">
      <c r="A65" s="107">
        <v>-3</v>
      </c>
      <c r="B65" s="78"/>
      <c r="C65" s="132" t="s">
        <v>194</v>
      </c>
      <c r="D65" s="33"/>
      <c r="E65" s="9"/>
      <c r="F65" s="191">
        <v>54264908</v>
      </c>
      <c r="G65" s="9"/>
      <c r="H65" s="34"/>
      <c r="I65" s="134">
        <v>3188812</v>
      </c>
      <c r="J65" s="159"/>
      <c r="K65" s="78">
        <f>I62+I65</f>
        <v>7287410</v>
      </c>
      <c r="L65" s="134">
        <v>3565000</v>
      </c>
      <c r="M65" s="174"/>
      <c r="N65" s="178"/>
      <c r="O65" s="155">
        <v>0.24</v>
      </c>
      <c r="P65" s="187">
        <v>0.89447741935483904</v>
      </c>
      <c r="Q65" s="78"/>
      <c r="R65" s="187">
        <v>-0.22197492898791199</v>
      </c>
      <c r="S65" s="132" t="s">
        <v>7</v>
      </c>
    </row>
    <row r="66" spans="1:19" ht="13.5" customHeight="1">
      <c r="A66" s="107">
        <v>-3</v>
      </c>
      <c r="B66" s="78"/>
      <c r="C66" s="132" t="s">
        <v>195</v>
      </c>
      <c r="D66" s="33"/>
      <c r="E66" s="9"/>
      <c r="F66" s="191">
        <v>54264908</v>
      </c>
      <c r="G66" s="9"/>
      <c r="H66" s="34"/>
      <c r="I66" s="134">
        <v>560064</v>
      </c>
      <c r="J66" s="159"/>
      <c r="K66" s="78">
        <f t="shared" ref="K66:K67" si="25">I63+I66</f>
        <v>1288551</v>
      </c>
      <c r="L66" s="134">
        <v>615000</v>
      </c>
      <c r="M66" s="174"/>
      <c r="N66" s="178"/>
      <c r="O66" s="155">
        <v>0.04</v>
      </c>
      <c r="P66" s="187">
        <v>0.91067317073170695</v>
      </c>
      <c r="Q66" s="78"/>
      <c r="R66" s="187">
        <v>-0.23119561502127001</v>
      </c>
      <c r="S66" s="132" t="s">
        <v>7</v>
      </c>
    </row>
    <row r="67" spans="1:19" ht="13.5" customHeight="1">
      <c r="A67" s="107">
        <v>-3</v>
      </c>
      <c r="B67" s="78"/>
      <c r="C67" s="132" t="s">
        <v>196</v>
      </c>
      <c r="D67" s="33"/>
      <c r="E67" s="9"/>
      <c r="F67" s="191">
        <v>54264908</v>
      </c>
      <c r="G67" s="9"/>
      <c r="H67" s="34"/>
      <c r="I67" s="134">
        <v>2293022</v>
      </c>
      <c r="J67" s="159"/>
      <c r="K67" s="78">
        <f t="shared" si="25"/>
        <v>4869884</v>
      </c>
      <c r="L67" s="134">
        <v>2365000</v>
      </c>
      <c r="M67" s="174"/>
      <c r="N67" s="178"/>
      <c r="O67" s="155">
        <v>0.17</v>
      </c>
      <c r="P67" s="187">
        <v>0.96956532769556003</v>
      </c>
      <c r="Q67" s="78"/>
      <c r="R67" s="187">
        <v>-0.110149476378634</v>
      </c>
      <c r="S67" s="132" t="s">
        <v>7</v>
      </c>
    </row>
    <row r="68" spans="1:19" ht="13.5" customHeight="1">
      <c r="A68" s="107">
        <v>-2</v>
      </c>
      <c r="B68" s="78"/>
      <c r="C68" s="132" t="s">
        <v>194</v>
      </c>
      <c r="D68" s="33"/>
      <c r="E68" s="9"/>
      <c r="F68" s="191">
        <v>54264908</v>
      </c>
      <c r="G68" s="9"/>
      <c r="H68" s="34"/>
      <c r="I68" s="134">
        <v>3092857</v>
      </c>
      <c r="J68" s="159"/>
      <c r="K68" s="78">
        <f>I62+I65+I68</f>
        <v>10380267</v>
      </c>
      <c r="L68" s="134">
        <v>3285000</v>
      </c>
      <c r="M68" s="174"/>
      <c r="N68" s="178"/>
      <c r="O68" s="155">
        <v>0.23</v>
      </c>
      <c r="P68" s="187">
        <v>0.94150898021309004</v>
      </c>
      <c r="Q68" s="78"/>
      <c r="R68" s="187">
        <v>-3.0091143661024802E-2</v>
      </c>
      <c r="S68" s="132" t="s">
        <v>7</v>
      </c>
    </row>
    <row r="69" spans="1:19" ht="13.5" customHeight="1">
      <c r="A69" s="107">
        <v>-2</v>
      </c>
      <c r="B69" s="78"/>
      <c r="C69" s="132" t="s">
        <v>195</v>
      </c>
      <c r="D69" s="33"/>
      <c r="E69" s="9"/>
      <c r="F69" s="191">
        <v>54264908</v>
      </c>
      <c r="G69" s="9"/>
      <c r="H69" s="34"/>
      <c r="I69" s="134">
        <v>792494</v>
      </c>
      <c r="J69" s="159"/>
      <c r="K69" s="78">
        <f t="shared" ref="K69:K70" si="26">I63+I66+I69</f>
        <v>2081045</v>
      </c>
      <c r="L69" s="134">
        <v>615000</v>
      </c>
      <c r="M69" s="174"/>
      <c r="N69" s="178"/>
      <c r="O69" s="155">
        <v>0.06</v>
      </c>
      <c r="P69" s="187">
        <v>1.2886081300812999</v>
      </c>
      <c r="Q69" s="78"/>
      <c r="R69" s="187">
        <v>0.415006142155182</v>
      </c>
      <c r="S69" s="132" t="s">
        <v>7</v>
      </c>
    </row>
    <row r="70" spans="1:19" ht="13.5" customHeight="1">
      <c r="A70" s="107">
        <v>-2</v>
      </c>
      <c r="B70" s="78"/>
      <c r="C70" s="132" t="s">
        <v>196</v>
      </c>
      <c r="D70" s="33"/>
      <c r="E70" s="9"/>
      <c r="F70" s="191">
        <v>54264908</v>
      </c>
      <c r="G70" s="9"/>
      <c r="H70" s="34"/>
      <c r="I70" s="134">
        <v>2263056</v>
      </c>
      <c r="J70" s="159"/>
      <c r="K70" s="78">
        <f t="shared" si="26"/>
        <v>7132940</v>
      </c>
      <c r="L70" s="134">
        <v>2345000</v>
      </c>
      <c r="M70" s="174"/>
      <c r="N70" s="178"/>
      <c r="O70" s="155">
        <v>0.17</v>
      </c>
      <c r="P70" s="187">
        <v>0.96505586353944595</v>
      </c>
      <c r="Q70" s="78"/>
      <c r="R70" s="187">
        <v>-1.3068343871101101E-2</v>
      </c>
      <c r="S70" s="132" t="s">
        <v>7</v>
      </c>
    </row>
    <row r="71" spans="1:19" ht="13.5" customHeight="1">
      <c r="A71" s="123">
        <v>-1</v>
      </c>
      <c r="B71" s="78"/>
      <c r="C71" s="132" t="s">
        <v>194</v>
      </c>
      <c r="D71" s="33"/>
      <c r="E71" s="9"/>
      <c r="F71" s="191">
        <v>54264908</v>
      </c>
      <c r="G71" s="9"/>
      <c r="H71" s="34"/>
      <c r="I71" s="134">
        <v>3553219</v>
      </c>
      <c r="J71" s="159"/>
      <c r="K71" s="78">
        <f>I62+I65+I68+I71</f>
        <v>13933486</v>
      </c>
      <c r="L71" s="134">
        <v>3350000</v>
      </c>
      <c r="M71" s="174"/>
      <c r="N71" s="178"/>
      <c r="O71" s="155">
        <v>0.26</v>
      </c>
      <c r="P71" s="187">
        <v>1.0606623880596999</v>
      </c>
      <c r="Q71" s="78"/>
      <c r="R71" s="187">
        <v>0.14884684290285599</v>
      </c>
      <c r="S71" s="132" t="s">
        <v>7</v>
      </c>
    </row>
    <row r="72" spans="1:19" ht="13.5" customHeight="1">
      <c r="A72" s="123">
        <v>-1</v>
      </c>
      <c r="B72" s="78"/>
      <c r="C72" s="132" t="s">
        <v>195</v>
      </c>
      <c r="D72" s="33"/>
      <c r="E72" s="9"/>
      <c r="F72" s="191">
        <v>54264908</v>
      </c>
      <c r="G72" s="9"/>
      <c r="H72" s="34"/>
      <c r="I72" s="134">
        <v>2475498</v>
      </c>
      <c r="J72" s="159"/>
      <c r="K72" s="78">
        <f t="shared" ref="K72:K73" si="27">I63+I66+I69+I72</f>
        <v>4556543</v>
      </c>
      <c r="L72" s="134">
        <v>2035000</v>
      </c>
      <c r="M72" s="174"/>
      <c r="N72" s="178"/>
      <c r="O72" s="155">
        <v>0.18</v>
      </c>
      <c r="P72" s="187">
        <v>1.21646093366093</v>
      </c>
      <c r="Q72" s="78"/>
      <c r="R72" s="187">
        <v>2.12368043164996</v>
      </c>
      <c r="S72" s="132" t="s">
        <v>7</v>
      </c>
    </row>
    <row r="73" spans="1:19" ht="13.5" customHeight="1">
      <c r="A73" s="123">
        <v>-1</v>
      </c>
      <c r="B73" s="116"/>
      <c r="C73" s="132" t="s">
        <v>196</v>
      </c>
      <c r="D73" s="135"/>
      <c r="E73" s="64"/>
      <c r="F73" s="191">
        <v>54264908</v>
      </c>
      <c r="G73" s="64"/>
      <c r="H73" s="136"/>
      <c r="I73" s="134">
        <v>860533</v>
      </c>
      <c r="J73" s="177"/>
      <c r="K73" s="78">
        <f t="shared" si="27"/>
        <v>7993473</v>
      </c>
      <c r="L73" s="134">
        <v>1135000</v>
      </c>
      <c r="M73" s="174"/>
      <c r="N73" s="154"/>
      <c r="O73" s="160">
        <v>0.06</v>
      </c>
      <c r="P73" s="187">
        <v>0.75817885462555101</v>
      </c>
      <c r="Q73" s="116"/>
      <c r="R73" s="187">
        <v>-0.61974736816057596</v>
      </c>
      <c r="S73" s="132" t="s">
        <v>7</v>
      </c>
    </row>
  </sheetData>
  <autoFilter ref="A1:S73" xr:uid="{00000000-0009-0000-0000-000006000000}"/>
  <phoneticPr fontId="15" type="noConversion"/>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7604-70C7-430B-A03B-818107640CAA}">
  <dimension ref="A1:G11"/>
  <sheetViews>
    <sheetView topLeftCell="A4" workbookViewId="0">
      <selection activeCell="G21" sqref="G21:G24"/>
    </sheetView>
  </sheetViews>
  <sheetFormatPr defaultRowHeight="12.75"/>
  <cols>
    <col min="7" max="8" width="9.7109375" bestFit="1" customWidth="1"/>
  </cols>
  <sheetData>
    <row r="1" spans="1:7" ht="24">
      <c r="A1" s="106" t="s">
        <v>134</v>
      </c>
      <c r="B1" s="106" t="s">
        <v>165</v>
      </c>
      <c r="C1" s="119" t="s">
        <v>141</v>
      </c>
    </row>
    <row r="2" spans="1:7" ht="14.25">
      <c r="A2" s="184" t="s">
        <v>120</v>
      </c>
      <c r="B2" s="53"/>
      <c r="C2" s="121">
        <v>10560000</v>
      </c>
    </row>
    <row r="3" spans="1:7" ht="14.25">
      <c r="A3" s="166" t="s">
        <v>117</v>
      </c>
      <c r="B3" s="99"/>
      <c r="C3" s="121">
        <v>3700000</v>
      </c>
    </row>
    <row r="4" spans="1:7" ht="25.5">
      <c r="A4" s="166" t="s">
        <v>110</v>
      </c>
      <c r="B4" s="99"/>
      <c r="C4" s="121">
        <v>13041600</v>
      </c>
      <c r="G4" t="s">
        <v>273</v>
      </c>
    </row>
    <row r="5" spans="1:7" ht="14.25">
      <c r="A5" s="166" t="s">
        <v>110</v>
      </c>
      <c r="B5" s="99"/>
      <c r="C5" s="121">
        <v>6200000</v>
      </c>
      <c r="G5" s="140">
        <v>54264908</v>
      </c>
    </row>
    <row r="6" spans="1:7" ht="14.25">
      <c r="A6" s="167" t="s">
        <v>120</v>
      </c>
      <c r="B6" s="71"/>
      <c r="C6" s="126">
        <v>1400000</v>
      </c>
    </row>
    <row r="7" spans="1:7" ht="14.25">
      <c r="A7" s="168" t="s">
        <v>114</v>
      </c>
      <c r="B7" s="34"/>
      <c r="C7" s="126">
        <v>4067200</v>
      </c>
    </row>
    <row r="8" spans="1:7" ht="14.25">
      <c r="A8" s="168" t="s">
        <v>117</v>
      </c>
      <c r="B8" s="34"/>
      <c r="C8" s="126">
        <v>1419200</v>
      </c>
    </row>
    <row r="9" spans="1:7" ht="14.25">
      <c r="A9" s="168" t="s">
        <v>114</v>
      </c>
      <c r="B9" s="34"/>
      <c r="C9" s="126">
        <v>1014300</v>
      </c>
    </row>
    <row r="10" spans="1:7" ht="14.25">
      <c r="A10" s="168" t="s">
        <v>106</v>
      </c>
      <c r="B10" s="34"/>
      <c r="C10" s="126">
        <v>628320</v>
      </c>
    </row>
    <row r="11" spans="1:7" ht="14.25">
      <c r="A11" s="168" t="s">
        <v>106</v>
      </c>
      <c r="B11" s="34"/>
      <c r="C11" s="126">
        <v>12234288</v>
      </c>
    </row>
  </sheetData>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217E-3FD1-475E-9CA7-F0A7B517631A}">
  <dimension ref="A1"/>
  <sheetViews>
    <sheetView workbookViewId="0"/>
  </sheetViews>
  <sheetFormatPr defaultRowHeight="12.75"/>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Summary</vt:lpstr>
      <vt:lpstr>Hospital</vt:lpstr>
      <vt:lpstr>Product</vt:lpstr>
      <vt:lpstr>Resource</vt:lpstr>
      <vt:lpstr>Requirement</vt:lpstr>
      <vt:lpstr>Preset</vt:lpstr>
      <vt:lpstr>Report</vt:lpstr>
      <vt:lpstr>Sheet2</vt:lpstr>
      <vt:lpstr>Sheet1</vt:lpstr>
      <vt:lpstr>Proposal</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Anqi Chen</cp:lastModifiedBy>
  <dcterms:modified xsi:type="dcterms:W3CDTF">2019-10-12T10:53:41Z</dcterms:modified>
</cp:coreProperties>
</file>