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REFILLDATA" sheetId="1" r:id="rId1"/>
    <sheet name="WORKDATAREFILL" sheetId="3" r:id="rId2"/>
    <sheet name="USESDATA" sheetId="4" r:id="rId3"/>
    <sheet name="STOCKTAKINGDATAFR0ZEN" sheetId="5" r:id="rId4"/>
    <sheet name="MAINCLINICSTOCKMAR1" sheetId="6" r:id="rId5"/>
    <sheet name="STOCKTAKING" sheetId="8" r:id="rId6"/>
    <sheet name="MATERIALDATA" sheetId="9" r:id="rId7"/>
  </sheets>
  <calcPr calcId="144525"/>
</workbook>
</file>

<file path=xl/sharedStrings.xml><?xml version="1.0" encoding="utf-8"?>
<sst xmlns="http://schemas.openxmlformats.org/spreadsheetml/2006/main" count="2696" uniqueCount="429">
  <si>
    <t>consumption from march 4</t>
  </si>
  <si>
    <t>SN</t>
  </si>
  <si>
    <t>MEDICINE</t>
  </si>
  <si>
    <t>TOTAL INVENTORY AS 13 APRIL  21</t>
  </si>
  <si>
    <t>TOTAL REFILL CLINIC</t>
  </si>
  <si>
    <t>CLINIC STOCK MAR3</t>
  </si>
  <si>
    <t>SOBHY</t>
  </si>
  <si>
    <t>mar4</t>
  </si>
  <si>
    <t>mar5</t>
  </si>
  <si>
    <t>mar6</t>
  </si>
  <si>
    <t>mar7</t>
  </si>
  <si>
    <t>mar8</t>
  </si>
  <si>
    <t>mar9</t>
  </si>
  <si>
    <t>mar10</t>
  </si>
  <si>
    <t>mar11</t>
  </si>
  <si>
    <t>mar12</t>
  </si>
  <si>
    <t>mar13</t>
  </si>
  <si>
    <t>mar14</t>
  </si>
  <si>
    <t>mar15</t>
  </si>
  <si>
    <t>mar16</t>
  </si>
  <si>
    <t>mar17</t>
  </si>
  <si>
    <t>mar18</t>
  </si>
  <si>
    <t>mar19</t>
  </si>
  <si>
    <t>mar20</t>
  </si>
  <si>
    <t>mar21</t>
  </si>
  <si>
    <t>mar22</t>
  </si>
  <si>
    <t>mar23</t>
  </si>
  <si>
    <t>mar24</t>
  </si>
  <si>
    <t>mar25</t>
  </si>
  <si>
    <t>mar26</t>
  </si>
  <si>
    <t>mar27</t>
  </si>
  <si>
    <t>mar28</t>
  </si>
  <si>
    <t>mar29</t>
  </si>
  <si>
    <t>mar30</t>
  </si>
  <si>
    <t>mar31</t>
  </si>
  <si>
    <t>apr01</t>
  </si>
  <si>
    <t>apr02</t>
  </si>
  <si>
    <t>apr03</t>
  </si>
  <si>
    <t>apr04</t>
  </si>
  <si>
    <t>apr05</t>
  </si>
  <si>
    <t>apr06</t>
  </si>
  <si>
    <t>apr07</t>
  </si>
  <si>
    <t>apr08</t>
  </si>
  <si>
    <t>apr09</t>
  </si>
  <si>
    <t>apr10</t>
  </si>
  <si>
    <t>apr11</t>
  </si>
  <si>
    <t>apr12</t>
  </si>
  <si>
    <t>apr13</t>
  </si>
  <si>
    <t>apr14</t>
  </si>
  <si>
    <t>apr15</t>
  </si>
  <si>
    <t>apr16</t>
  </si>
  <si>
    <t>apr17</t>
  </si>
  <si>
    <t>apr18</t>
  </si>
  <si>
    <t>apr19</t>
  </si>
  <si>
    <t>apr20</t>
  </si>
  <si>
    <t>apr21</t>
  </si>
  <si>
    <t>apr22</t>
  </si>
  <si>
    <t>apr23</t>
  </si>
  <si>
    <t>apr24</t>
  </si>
  <si>
    <t>apr25</t>
  </si>
  <si>
    <t>apr26</t>
  </si>
  <si>
    <t>apr27</t>
  </si>
  <si>
    <t>apr28</t>
  </si>
  <si>
    <t>apr29</t>
  </si>
  <si>
    <t>apr30</t>
  </si>
  <si>
    <t>apr31</t>
  </si>
  <si>
    <t>may01</t>
  </si>
  <si>
    <t>may02</t>
  </si>
  <si>
    <t>may03</t>
  </si>
  <si>
    <t>may04</t>
  </si>
  <si>
    <t>may05</t>
  </si>
  <si>
    <t>may06</t>
  </si>
  <si>
    <t>may07</t>
  </si>
  <si>
    <t>may08</t>
  </si>
  <si>
    <t>may09</t>
  </si>
  <si>
    <t>may10</t>
  </si>
  <si>
    <t>may11</t>
  </si>
  <si>
    <t>may12</t>
  </si>
  <si>
    <t>may13</t>
  </si>
  <si>
    <t>may14</t>
  </si>
  <si>
    <t>may15</t>
  </si>
  <si>
    <t>may16</t>
  </si>
  <si>
    <t>may17</t>
  </si>
  <si>
    <t>may18</t>
  </si>
  <si>
    <t>may19</t>
  </si>
  <si>
    <t>may20</t>
  </si>
  <si>
    <t>may21</t>
  </si>
  <si>
    <t>may22</t>
  </si>
  <si>
    <t>may23</t>
  </si>
  <si>
    <t>may24</t>
  </si>
  <si>
    <t>may25</t>
  </si>
  <si>
    <t>may26</t>
  </si>
  <si>
    <t>may27</t>
  </si>
  <si>
    <t>may28</t>
  </si>
  <si>
    <t>may29</t>
  </si>
  <si>
    <t>may30</t>
  </si>
  <si>
    <t>ACYCLOVIR 200MG</t>
  </si>
  <si>
    <t>ACYCLOVIR CREAM</t>
  </si>
  <si>
    <t>ADRENALINE 0.1%</t>
  </si>
  <si>
    <t>ALBENDAZOLE 200MG</t>
  </si>
  <si>
    <t>ALBENDAZOLE 400MG</t>
  </si>
  <si>
    <t>ALCOHOL PADS</t>
  </si>
  <si>
    <t>ALLOPURINOL 300MG</t>
  </si>
  <si>
    <t>ALU 20/120</t>
  </si>
  <si>
    <t>AMINOPHYLLINE</t>
  </si>
  <si>
    <t>AMIODARONE CONC</t>
  </si>
  <si>
    <t>AMLODIPINE 10MG</t>
  </si>
  <si>
    <t>AMOL G</t>
  </si>
  <si>
    <t>AMOXICILLIN 250MG</t>
  </si>
  <si>
    <t>AMOXICILLIN 500MG</t>
  </si>
  <si>
    <t>AMOXICLAV 625</t>
  </si>
  <si>
    <t>AMPICLOX 500MG</t>
  </si>
  <si>
    <t>ANKLET L</t>
  </si>
  <si>
    <t>ANKLET M</t>
  </si>
  <si>
    <t>ANKLET S</t>
  </si>
  <si>
    <t>ANKLET XL</t>
  </si>
  <si>
    <t>ANUSOL OINTMENT</t>
  </si>
  <si>
    <t>ARM-SLING L</t>
  </si>
  <si>
    <t>ARM-SLING M</t>
  </si>
  <si>
    <t>ARM-SLING S</t>
  </si>
  <si>
    <t>ARM-SLING XL</t>
  </si>
  <si>
    <t>ARTESUNATE 60MG INJ</t>
  </si>
  <si>
    <t>ARTESUNATE INJ</t>
  </si>
  <si>
    <t>ASPIRIN 75MG</t>
  </si>
  <si>
    <t>ATENOLOL 50MG</t>
  </si>
  <si>
    <t>ATORVASTATIN 20MG</t>
  </si>
  <si>
    <t>ATROPINE INJ</t>
  </si>
  <si>
    <t>AZITHROMYCIN 500MG</t>
  </si>
  <si>
    <t>BBE LOTION</t>
  </si>
  <si>
    <t>BETAHISTINE 8MG</t>
  </si>
  <si>
    <t>BETAMETHASONE CREAM</t>
  </si>
  <si>
    <t>BISOPROL 10MG</t>
  </si>
  <si>
    <t>BLADE SURGICAL SIZE 24</t>
  </si>
  <si>
    <t>CALAMINE LOTION</t>
  </si>
  <si>
    <t>CANDACORT CREAM</t>
  </si>
  <si>
    <t>CANNULA 16G</t>
  </si>
  <si>
    <t>CANNULA 18G</t>
  </si>
  <si>
    <t>CANNULA 20G</t>
  </si>
  <si>
    <t>CANNULA 22G</t>
  </si>
  <si>
    <t>CANNULA 24G</t>
  </si>
  <si>
    <t>CAPTOPRIL 25MG</t>
  </si>
  <si>
    <t>CAROFIT</t>
  </si>
  <si>
    <t>CATHETER EXTERNAL</t>
  </si>
  <si>
    <t>CATHETER FOLEY</t>
  </si>
  <si>
    <t>CAUSTIC PENCIL</t>
  </si>
  <si>
    <t>CEFADROXIL</t>
  </si>
  <si>
    <t>CEFTRIAXONE 1G</t>
  </si>
  <si>
    <t>CEPHALEXIN</t>
  </si>
  <si>
    <t>CERUMOL DROPS</t>
  </si>
  <si>
    <t>CERVICAL NECK COLLAR HARD</t>
  </si>
  <si>
    <t>CERVICAL NECK COLLAR SOFT</t>
  </si>
  <si>
    <t>CETIRIZINE 10MG</t>
  </si>
  <si>
    <t>CHLORAMPHENICOL DROPS</t>
  </si>
  <si>
    <t>CIPROFLOXACIN 200MG</t>
  </si>
  <si>
    <t>CIPROFLOXACIN 500MG</t>
  </si>
  <si>
    <t>CLARITHROMYCIN 250MG</t>
  </si>
  <si>
    <t>CLARITHROMYCIN 500MG</t>
  </si>
  <si>
    <t>CLOBETASOL CREAM</t>
  </si>
  <si>
    <t>CLOPIDOGREL 75MG</t>
  </si>
  <si>
    <t>CLOTRIMAZOLE CREAM</t>
  </si>
  <si>
    <t>CLOTRIMAZOLE PESSARY</t>
  </si>
  <si>
    <t>COCK-UP SPLINT</t>
  </si>
  <si>
    <t>COLCHICINE 500MCG</t>
  </si>
  <si>
    <t>COTRIMOXAZOLE 480MG</t>
  </si>
  <si>
    <t>COTTON 90CM</t>
  </si>
  <si>
    <t>COTTON APRON</t>
  </si>
  <si>
    <t>COTTON ROLL</t>
  </si>
  <si>
    <t>COUGH SYRUP</t>
  </si>
  <si>
    <t>CREPE BANDAGE</t>
  </si>
  <si>
    <t>DEADBODY BAG</t>
  </si>
  <si>
    <t>DEEP HEAT SPRAY</t>
  </si>
  <si>
    <t>DEXAMETHASONE DROPS</t>
  </si>
  <si>
    <t>DEXAMETHASONE INJ</t>
  </si>
  <si>
    <t>DEXANEO DROPS</t>
  </si>
  <si>
    <t>DEXTROSE 5%</t>
  </si>
  <si>
    <t>DEXTROSE 50%</t>
  </si>
  <si>
    <t>DIAZEPAM 5MG</t>
  </si>
  <si>
    <t>DIAZEPAM INJ</t>
  </si>
  <si>
    <t>DICLOFENAC 50MG</t>
  </si>
  <si>
    <t>DICLOFENAC 75MG</t>
  </si>
  <si>
    <t>DICLOFENAC GEL</t>
  </si>
  <si>
    <t>DNS</t>
  </si>
  <si>
    <t>DOXYCYCLINE</t>
  </si>
  <si>
    <t>ENDOTRACHEAL TUBE</t>
  </si>
  <si>
    <t>ENEMAX</t>
  </si>
  <si>
    <t>ENOXAPARIN 40MG</t>
  </si>
  <si>
    <t>EPHEDRINE NASAL DROPS</t>
  </si>
  <si>
    <t>ERYTHROMYCIN</t>
  </si>
  <si>
    <t>EUSOL SOLN</t>
  </si>
  <si>
    <t>EYE-PAD</t>
  </si>
  <si>
    <t>FAMOTIDINE 40MG</t>
  </si>
  <si>
    <t>FINASTERIDE</t>
  </si>
  <si>
    <t>FLAMAR Mx</t>
  </si>
  <si>
    <t>FLUCONAZOLE 150MG</t>
  </si>
  <si>
    <t>FLUCONAZOLE DROPS</t>
  </si>
  <si>
    <t>FOLIC ACID</t>
  </si>
  <si>
    <t>FUROSEMIDE 20MG</t>
  </si>
  <si>
    <t>FUROSEMIDE 40MG</t>
  </si>
  <si>
    <t>GABAPENTIN 300MG</t>
  </si>
  <si>
    <t>GAUZE 15CM</t>
  </si>
  <si>
    <t>GAUZE ROLL</t>
  </si>
  <si>
    <t>GENTAMYCIN 80MG</t>
  </si>
  <si>
    <t>GIVING SET</t>
  </si>
  <si>
    <t>GLOVES EXAMINATION</t>
  </si>
  <si>
    <t>GLOVES SURGICAL</t>
  </si>
  <si>
    <t>GLYCERYL TRINITRATE PATCHES</t>
  </si>
  <si>
    <t>GLYCERYL TRINITRATE SPRAY</t>
  </si>
  <si>
    <t>HELIGOKIT</t>
  </si>
  <si>
    <t>HYDRALAZINE 25MG TABS</t>
  </si>
  <si>
    <t>HYDRALAZINE INJ</t>
  </si>
  <si>
    <t>HYDROCORTISONE 100MG</t>
  </si>
  <si>
    <t>HYDROCORTISONE CREAM</t>
  </si>
  <si>
    <t>HYDROGEN PEROXIDE 3%</t>
  </si>
  <si>
    <t>HYDROGEN PEROXIDE 6%</t>
  </si>
  <si>
    <t>HYDROXYCHLOROQUINE</t>
  </si>
  <si>
    <t>HYOSCINE 10MG</t>
  </si>
  <si>
    <t>IBUPROFEN 200MG</t>
  </si>
  <si>
    <t>IBUPROFEN 400MG(GOFEN)</t>
  </si>
  <si>
    <t>INSULIN MIXTARD</t>
  </si>
  <si>
    <t>INSULIN SOLUBLE</t>
  </si>
  <si>
    <t>INSULIN SUSPENSION</t>
  </si>
  <si>
    <t>IPRATROPIUM NEBULIZER</t>
  </si>
  <si>
    <t>ISOSORBIDE DINITRATE 10MG</t>
  </si>
  <si>
    <t>ITRACONAZOLE 100MG</t>
  </si>
  <si>
    <t>JOINTSUPPORT</t>
  </si>
  <si>
    <t>KETOCONAZOLE CREAM</t>
  </si>
  <si>
    <t>KETOCONAZOLE CREAM 15MG</t>
  </si>
  <si>
    <t>KNEE-PATTELA</t>
  </si>
  <si>
    <t>KNEE-SUPPORT L</t>
  </si>
  <si>
    <t>KNEE-SUPPORT M</t>
  </si>
  <si>
    <t>KNEE-SUPPORT XL</t>
  </si>
  <si>
    <t>KOFLYN</t>
  </si>
  <si>
    <t>KY</t>
  </si>
  <si>
    <t>LACTULOSE SOLN</t>
  </si>
  <si>
    <t>LEVOFLOXACIN 500MG</t>
  </si>
  <si>
    <t>LEVOFLOXACIN 750MG</t>
  </si>
  <si>
    <t>LEVOFLOXACIN INJ</t>
  </si>
  <si>
    <t>LIGNOCAINE 2%</t>
  </si>
  <si>
    <t>LIOTON GEL</t>
  </si>
  <si>
    <t>LISINOPRIL 10MG</t>
  </si>
  <si>
    <t>LOPERAMIDE 2MG</t>
  </si>
  <si>
    <t>LORATADINE 10MG</t>
  </si>
  <si>
    <t>LOSARTAN/HYDROCHLOROTH</t>
  </si>
  <si>
    <t>LUMBAR SUPPORT L</t>
  </si>
  <si>
    <t>MAGNESIUM COMPOUND</t>
  </si>
  <si>
    <t>MANNITOL</t>
  </si>
  <si>
    <t>MASK FACE</t>
  </si>
  <si>
    <t>MASK FACE N95</t>
  </si>
  <si>
    <t>MASK NEBULIZER</t>
  </si>
  <si>
    <t>MASK OXYGEN</t>
  </si>
  <si>
    <t>MEBO CREAM</t>
  </si>
  <si>
    <t>MEDIORAL</t>
  </si>
  <si>
    <t>MELOXICAM</t>
  </si>
  <si>
    <t>MEROPENEM 1G</t>
  </si>
  <si>
    <t>METFORMIN 500MG</t>
  </si>
  <si>
    <t>METOPROLOL</t>
  </si>
  <si>
    <t>METRONIDAZOLE 200MG</t>
  </si>
  <si>
    <t>METRONIDAZOLE 500MG</t>
  </si>
  <si>
    <t>MICONAZOLE CREAM</t>
  </si>
  <si>
    <t>MICONAZOLE ORAL</t>
  </si>
  <si>
    <t>MONTELUKAST 5MG</t>
  </si>
  <si>
    <t>MOSQUITO REPELLENT</t>
  </si>
  <si>
    <t>MOUTHWASHES</t>
  </si>
  <si>
    <t>MUCOGEL</t>
  </si>
  <si>
    <t>MUCOLYN</t>
  </si>
  <si>
    <t>MUPIROCIN OINT</t>
  </si>
  <si>
    <t>NEUROBION</t>
  </si>
  <si>
    <t>NGT (FEEDING TUBE)</t>
  </si>
  <si>
    <t>NIFEDIPINE 20MG</t>
  </si>
  <si>
    <t>NITROFURANTOIN</t>
  </si>
  <si>
    <t>NORFLOXACIN 400MG</t>
  </si>
  <si>
    <t>NORFLOXACIN/TINIDAZOLE</t>
  </si>
  <si>
    <t>NS</t>
  </si>
  <si>
    <t>OMEGA 3 FISH OIL</t>
  </si>
  <si>
    <t>ONDANSETRON 4MG</t>
  </si>
  <si>
    <t>ONDANSETRON INJ</t>
  </si>
  <si>
    <t>ORS</t>
  </si>
  <si>
    <t>OVERHEAD(HAIRNET)</t>
  </si>
  <si>
    <t>OXYGEN CANNULA</t>
  </si>
  <si>
    <t>OXYGEN REGULATOR</t>
  </si>
  <si>
    <t>P.O.P</t>
  </si>
  <si>
    <t>PANTOPRAZOLE 40MG</t>
  </si>
  <si>
    <t>PANTOPRAZOLE INJ</t>
  </si>
  <si>
    <t>PARACETAMOL 1G</t>
  </si>
  <si>
    <t>PARACETAMOL 500MG</t>
  </si>
  <si>
    <t>PARAFFIN GAUZE</t>
  </si>
  <si>
    <t>PHENIRAMINE 91MG</t>
  </si>
  <si>
    <t>PLASTER(ZINC OXIDE)</t>
  </si>
  <si>
    <t>POVIDONE-IODINE</t>
  </si>
  <si>
    <t>PREDINISOLONE 5MG</t>
  </si>
  <si>
    <t>PREGABALIN 75MG</t>
  </si>
  <si>
    <t>PREPARATION H</t>
  </si>
  <si>
    <t>PROMETHAZINE INJ</t>
  </si>
  <si>
    <t>PROPOFOL 1%</t>
  </si>
  <si>
    <t>PVC SUIT</t>
  </si>
  <si>
    <t>RELCER GEL</t>
  </si>
  <si>
    <t>RINGER LACTATE</t>
  </si>
  <si>
    <t>RIVAROXABAN 10MG</t>
  </si>
  <si>
    <t>RIVAROXABAN 15MG</t>
  </si>
  <si>
    <t>RIVAROXABAN 20MG</t>
  </si>
  <si>
    <t>ROSUVASTATIN 10MG</t>
  </si>
  <si>
    <t>SAL/IPRATROPIUM NEBULIZER</t>
  </si>
  <si>
    <t>SALBUTAMOL INHALER</t>
  </si>
  <si>
    <t>SALBUTAMOL NEBULIZER</t>
  </si>
  <si>
    <t>SANITIZERS 5000ML</t>
  </si>
  <si>
    <t>SANITIZERS 500ML</t>
  </si>
  <si>
    <t>SFS COVERALL</t>
  </si>
  <si>
    <t>SILVER SULFADIAZINE</t>
  </si>
  <si>
    <t>SLIPERS</t>
  </si>
  <si>
    <t>SNAKE ANTIVENOM</t>
  </si>
  <si>
    <t>SPIRIT 1000ML</t>
  </si>
  <si>
    <t>SPIRIT 100ML</t>
  </si>
  <si>
    <t>SPIRIT 5000ML</t>
  </si>
  <si>
    <t>SPIRONOLACTONE 25MG</t>
  </si>
  <si>
    <t>STREPTOQUIN</t>
  </si>
  <si>
    <t>SUMATRIPTAN</t>
  </si>
  <si>
    <t>SURGICAL GOWNS</t>
  </si>
  <si>
    <t>SUTURE CHROMIC CATGUT 3</t>
  </si>
  <si>
    <t>SUTURE FILAPROP 3</t>
  </si>
  <si>
    <t>SUTURE PROLENE 5-0</t>
  </si>
  <si>
    <t>SUTURE PROLENE 7-0</t>
  </si>
  <si>
    <t>SUTURE PROLUS 2-0</t>
  </si>
  <si>
    <t>SUTURE TRULENE 3</t>
  </si>
  <si>
    <t>SUTURES</t>
  </si>
  <si>
    <t>SYRINGES 10CC</t>
  </si>
  <si>
    <t>SYRINGES 1CC</t>
  </si>
  <si>
    <t>SYRINGES 2CC</t>
  </si>
  <si>
    <t>SYRINGES 50CC</t>
  </si>
  <si>
    <t>SYRINGES 5CC</t>
  </si>
  <si>
    <t>TAMSULOSIN 0.4</t>
  </si>
  <si>
    <t>TETANUS VACCINE</t>
  </si>
  <si>
    <t>TETRACYCLINE OINTMENT</t>
  </si>
  <si>
    <t>THERMOMETER DIGITAL</t>
  </si>
  <si>
    <t>THERMOMETER INFRARED</t>
  </si>
  <si>
    <t>THORACIC DRAINAGE CATHETER</t>
  </si>
  <si>
    <t>THUMB-SPLINT</t>
  </si>
  <si>
    <t>TIZANIDINE</t>
  </si>
  <si>
    <t>TOBRAMYCIN DROPS</t>
  </si>
  <si>
    <t>TOFF PLUS</t>
  </si>
  <si>
    <t>TONGUE DEPRESSOR</t>
  </si>
  <si>
    <t>TRAMADOL 100MG</t>
  </si>
  <si>
    <t>TRANEXAMIC ACID</t>
  </si>
  <si>
    <t>URINE BAG</t>
  </si>
  <si>
    <t>VANCOMYCIN</t>
  </si>
  <si>
    <t>VIT B-COMPLEX INJ</t>
  </si>
  <si>
    <t>VITAMIC C</t>
  </si>
  <si>
    <t>VITAMIN B COMPLEX</t>
  </si>
  <si>
    <t>VITAMIN K</t>
  </si>
  <si>
    <t>WATER FOR INJECTION</t>
  </si>
  <si>
    <t>WHITFIELD OINT</t>
  </si>
  <si>
    <t>WOUND PAD 15CM</t>
  </si>
  <si>
    <t>WOUND PAD 25CM</t>
  </si>
  <si>
    <t>WRIST-SPLINT L</t>
  </si>
  <si>
    <t>WRIST-SPLINT M</t>
  </si>
  <si>
    <t>WRIST-SPLINT S</t>
  </si>
  <si>
    <t>WRIST-SPLINT XL</t>
  </si>
  <si>
    <t>ZECUF LOZENGES</t>
  </si>
  <si>
    <t>DATE</t>
  </si>
  <si>
    <t>QUANTITY</t>
  </si>
  <si>
    <t>FEB20</t>
  </si>
  <si>
    <t>FEB22</t>
  </si>
  <si>
    <t>MAR3</t>
  </si>
  <si>
    <t>MAR9</t>
  </si>
  <si>
    <t>TOTAL USES</t>
  </si>
  <si>
    <t>FEB19</t>
  </si>
  <si>
    <t>FEB21</t>
  </si>
  <si>
    <t>FEB23</t>
  </si>
  <si>
    <t>FEB24</t>
  </si>
  <si>
    <t>FEB25</t>
  </si>
  <si>
    <t>FEB26</t>
  </si>
  <si>
    <t>FEB27</t>
  </si>
  <si>
    <t>FEB28</t>
  </si>
  <si>
    <t>MAR01</t>
  </si>
  <si>
    <t>MAR02</t>
  </si>
  <si>
    <t>MAR03</t>
  </si>
  <si>
    <t>MAR04</t>
  </si>
  <si>
    <t>MAR05</t>
  </si>
  <si>
    <t>MAR06</t>
  </si>
  <si>
    <t>MAR07</t>
  </si>
  <si>
    <t>MAR08</t>
  </si>
  <si>
    <t>MAR09</t>
  </si>
  <si>
    <t>MAR10</t>
  </si>
  <si>
    <t>MAR11</t>
  </si>
  <si>
    <t>MAR12</t>
  </si>
  <si>
    <t>MAR13</t>
  </si>
  <si>
    <t>MAR14</t>
  </si>
  <si>
    <t>MAR15</t>
  </si>
  <si>
    <t>MAR16</t>
  </si>
  <si>
    <t>MAR17</t>
  </si>
  <si>
    <t>MAR18</t>
  </si>
  <si>
    <t>MAR19</t>
  </si>
  <si>
    <t>MAR20</t>
  </si>
  <si>
    <t>MAR21</t>
  </si>
  <si>
    <t>MAR22</t>
  </si>
  <si>
    <t>MAR23</t>
  </si>
  <si>
    <t>MAR24</t>
  </si>
  <si>
    <t>MAR25</t>
  </si>
  <si>
    <t>MAR26</t>
  </si>
  <si>
    <t>MAR27</t>
  </si>
  <si>
    <t>MAR28</t>
  </si>
  <si>
    <t>MAR29</t>
  </si>
  <si>
    <t>MAR30</t>
  </si>
  <si>
    <t>MAR31</t>
  </si>
  <si>
    <t>APR01</t>
  </si>
  <si>
    <t>APR02</t>
  </si>
  <si>
    <t>APR03</t>
  </si>
  <si>
    <t>APR04</t>
  </si>
  <si>
    <t>APR05</t>
  </si>
  <si>
    <t>APR06</t>
  </si>
  <si>
    <t>APR07</t>
  </si>
  <si>
    <t>APR08</t>
  </si>
  <si>
    <t>APR09</t>
  </si>
  <si>
    <t>APR10</t>
  </si>
  <si>
    <t>APR11</t>
  </si>
  <si>
    <t>APR12</t>
  </si>
  <si>
    <t>APR13</t>
  </si>
  <si>
    <t>APR14</t>
  </si>
  <si>
    <t>APR15</t>
  </si>
  <si>
    <t>APR16</t>
  </si>
  <si>
    <t>APR17</t>
  </si>
  <si>
    <t>APR18</t>
  </si>
  <si>
    <t>MAINCLINICMAR1</t>
  </si>
  <si>
    <t>SADDLEDAM</t>
  </si>
  <si>
    <t>RIGHTBANK</t>
  </si>
  <si>
    <t>POWERHOUSE</t>
  </si>
  <si>
    <t xml:space="preserve"> </t>
  </si>
  <si>
    <t>TOTALSTOCK MAR3</t>
  </si>
  <si>
    <t>MATBEFORE9MARCH</t>
  </si>
  <si>
    <t>NEW SUPPLIES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</si>
</sst>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dd\ mmm\ yy"/>
  </numFmts>
  <fonts count="25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theme="1"/>
      <name val="Calibri Light"/>
      <charset val="134"/>
      <scheme val="major"/>
    </font>
    <font>
      <sz val="11"/>
      <color theme="1"/>
      <name val="Calibri"/>
      <charset val="238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41"/>
        <bgColor indexed="3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n">
        <color theme="4" tint="0.399914548173467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8" fillId="0" borderId="0"/>
    <xf numFmtId="0" fontId="18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2" borderId="0" xfId="0" applyFill="1">
      <alignment vertical="center"/>
    </xf>
    <xf numFmtId="178" fontId="1" fillId="3" borderId="3" xfId="27" applyNumberFormat="1" applyFont="1" applyFill="1" applyBorder="1" applyAlignment="1" applyProtection="1">
      <alignment horizontal="center" vertical="center" textRotation="90"/>
    </xf>
    <xf numFmtId="0" fontId="0" fillId="0" borderId="0" xfId="0" applyNumberForma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2" fillId="0" borderId="4" xfId="0" applyFont="1" applyFill="1" applyBorder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vertical="center"/>
    </xf>
    <xf numFmtId="0" fontId="0" fillId="0" borderId="0" xfId="0" applyProtection="1">
      <alignment vertical="center"/>
      <protection locked="0"/>
    </xf>
    <xf numFmtId="0" fontId="4" fillId="4" borderId="0" xfId="0" applyFont="1" applyFill="1" applyProtection="1">
      <alignment vertical="center"/>
      <protection locked="0"/>
    </xf>
    <xf numFmtId="0" fontId="0" fillId="5" borderId="0" xfId="0" applyFill="1">
      <alignment vertical="center"/>
    </xf>
    <xf numFmtId="15" fontId="0" fillId="0" borderId="0" xfId="0" applyNumberForma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ill>
        <patternFill patternType="solid">
          <bgColor rgb="FFFF0000"/>
        </patternFill>
      </fill>
    </dxf>
    <dxf>
      <font>
        <b val="1"/>
        <i val="0"/>
        <color indexed="59"/>
      </font>
      <fill>
        <patternFill patternType="solid">
          <fgColor indexed="51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263"/>
  <sheetViews>
    <sheetView tabSelected="1" workbookViewId="0">
      <pane xSplit="4" topLeftCell="AT1" activePane="topRight" state="frozen"/>
      <selection/>
      <selection pane="topRight" activeCell="BF17" sqref="BF17"/>
    </sheetView>
  </sheetViews>
  <sheetFormatPr defaultColWidth="9.14285714285714" defaultRowHeight="15"/>
  <cols>
    <col min="1" max="1" width="9.14285714285714" style="20"/>
    <col min="2" max="3" width="30.7142857142857" style="20" customWidth="1"/>
    <col min="4" max="4" width="27.7142857142857" customWidth="1"/>
    <col min="5" max="6" width="10.2857142857143"/>
    <col min="7" max="8" width="9.42857142857143"/>
    <col min="9" max="12" width="10.4285714285714"/>
    <col min="15" max="16" width="10.1428571428571"/>
    <col min="17" max="17" width="18.7142857142857" customWidth="1"/>
  </cols>
  <sheetData>
    <row r="1" spans="1:19">
      <c r="A1" s="21"/>
      <c r="B1" s="21"/>
      <c r="C1" s="21"/>
      <c r="D1" s="9"/>
      <c r="E1" s="22">
        <v>1</v>
      </c>
      <c r="F1" s="22">
        <v>2</v>
      </c>
      <c r="G1" s="22">
        <v>3</v>
      </c>
      <c r="H1" s="22">
        <v>4</v>
      </c>
      <c r="I1" s="22">
        <v>5</v>
      </c>
      <c r="J1" s="22">
        <v>6</v>
      </c>
      <c r="K1" s="22">
        <v>7</v>
      </c>
      <c r="L1" s="22">
        <v>8</v>
      </c>
      <c r="M1" s="22">
        <v>9</v>
      </c>
      <c r="N1" s="22">
        <v>10</v>
      </c>
      <c r="O1">
        <v>11</v>
      </c>
      <c r="P1">
        <v>13</v>
      </c>
      <c r="S1" t="s">
        <v>0</v>
      </c>
    </row>
    <row r="2" spans="1:107">
      <c r="A2" s="21" t="s">
        <v>1</v>
      </c>
      <c r="B2" s="21" t="s">
        <v>2</v>
      </c>
      <c r="C2" s="3" t="s">
        <v>3</v>
      </c>
      <c r="D2" s="9" t="s">
        <v>4</v>
      </c>
      <c r="E2" s="23">
        <v>44247</v>
      </c>
      <c r="F2" s="23">
        <v>44249</v>
      </c>
      <c r="G2" s="23">
        <v>44257</v>
      </c>
      <c r="H2" s="23">
        <v>44264</v>
      </c>
      <c r="I2" s="23">
        <v>44270</v>
      </c>
      <c r="J2" s="23">
        <v>44278</v>
      </c>
      <c r="K2" s="23">
        <v>44280</v>
      </c>
      <c r="L2" s="23">
        <v>44285</v>
      </c>
      <c r="M2" s="23">
        <v>44288</v>
      </c>
      <c r="N2" s="23">
        <v>44293</v>
      </c>
      <c r="O2" s="23">
        <v>44298</v>
      </c>
      <c r="P2" s="23">
        <v>44300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34</v>
      </c>
      <c r="AU2" t="s">
        <v>35</v>
      </c>
      <c r="AV2" t="s">
        <v>36</v>
      </c>
      <c r="AW2" t="s">
        <v>37</v>
      </c>
      <c r="AX2" t="s">
        <v>38</v>
      </c>
      <c r="AY2" t="s">
        <v>39</v>
      </c>
      <c r="AZ2" t="s">
        <v>40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  <c r="BF2" t="s">
        <v>46</v>
      </c>
      <c r="BG2" t="s">
        <v>47</v>
      </c>
      <c r="BH2" t="s">
        <v>48</v>
      </c>
      <c r="BI2" t="s">
        <v>49</v>
      </c>
      <c r="BJ2" t="s">
        <v>50</v>
      </c>
      <c r="BK2" t="s">
        <v>51</v>
      </c>
      <c r="BL2" t="s">
        <v>52</v>
      </c>
      <c r="BM2" t="s">
        <v>53</v>
      </c>
      <c r="BN2" t="s">
        <v>54</v>
      </c>
      <c r="BO2" t="s">
        <v>55</v>
      </c>
      <c r="BP2" t="s">
        <v>56</v>
      </c>
      <c r="BQ2" t="s">
        <v>57</v>
      </c>
      <c r="BR2" t="s">
        <v>58</v>
      </c>
      <c r="BS2" t="s">
        <v>59</v>
      </c>
      <c r="BT2" t="s">
        <v>60</v>
      </c>
      <c r="BU2" t="s">
        <v>61</v>
      </c>
      <c r="BV2" t="s">
        <v>62</v>
      </c>
      <c r="BW2" t="s">
        <v>63</v>
      </c>
      <c r="BX2" t="s">
        <v>64</v>
      </c>
      <c r="BY2" t="s">
        <v>65</v>
      </c>
      <c r="BZ2" t="s">
        <v>66</v>
      </c>
      <c r="CA2" t="s">
        <v>67</v>
      </c>
      <c r="CB2" t="s">
        <v>68</v>
      </c>
      <c r="CC2" t="s">
        <v>69</v>
      </c>
      <c r="CD2" t="s">
        <v>70</v>
      </c>
      <c r="CE2" t="s">
        <v>71</v>
      </c>
      <c r="CF2" t="s">
        <v>72</v>
      </c>
      <c r="CG2" t="s">
        <v>73</v>
      </c>
      <c r="CH2" t="s">
        <v>74</v>
      </c>
      <c r="CI2" t="s">
        <v>75</v>
      </c>
      <c r="CJ2" t="s">
        <v>76</v>
      </c>
      <c r="CK2" t="s">
        <v>77</v>
      </c>
      <c r="CL2" t="s">
        <v>78</v>
      </c>
      <c r="CM2" t="s">
        <v>79</v>
      </c>
      <c r="CN2" t="s">
        <v>80</v>
      </c>
      <c r="CO2" t="s">
        <v>81</v>
      </c>
      <c r="CP2" t="s">
        <v>82</v>
      </c>
      <c r="CQ2" t="s">
        <v>83</v>
      </c>
      <c r="CR2" t="s">
        <v>84</v>
      </c>
      <c r="CS2" t="s">
        <v>85</v>
      </c>
      <c r="CT2" t="s">
        <v>86</v>
      </c>
      <c r="CU2" t="s">
        <v>87</v>
      </c>
      <c r="CV2" t="s">
        <v>88</v>
      </c>
      <c r="CW2" t="s">
        <v>89</v>
      </c>
      <c r="CX2" t="s">
        <v>90</v>
      </c>
      <c r="CY2" t="s">
        <v>91</v>
      </c>
      <c r="CZ2" t="s">
        <v>92</v>
      </c>
      <c r="DA2" t="s">
        <v>93</v>
      </c>
      <c r="DB2" t="s">
        <v>94</v>
      </c>
      <c r="DC2" t="s">
        <v>95</v>
      </c>
    </row>
    <row r="3" spans="1:55">
      <c r="A3" s="20">
        <v>1</v>
      </c>
      <c r="B3" s="3" t="s">
        <v>96</v>
      </c>
      <c r="C3" s="3">
        <f t="shared" ref="C3:C66" si="0">SUM(Q3:R3)-SUM(S3:DC3)</f>
        <v>9086</v>
      </c>
      <c r="D3" s="11">
        <f t="shared" ref="D3:D66" si="1">SUM(E3:P3)</f>
        <v>0</v>
      </c>
      <c r="G3" s="12"/>
      <c r="H3" s="12"/>
      <c r="I3" s="12"/>
      <c r="Q3">
        <v>1580</v>
      </c>
      <c r="R3" s="6">
        <v>7700</v>
      </c>
      <c r="U3">
        <v>24</v>
      </c>
      <c r="W3">
        <v>20</v>
      </c>
      <c r="AB3">
        <v>20</v>
      </c>
      <c r="AH3">
        <v>10</v>
      </c>
      <c r="AI3">
        <v>10</v>
      </c>
      <c r="AM3">
        <v>10</v>
      </c>
      <c r="AU3">
        <v>80</v>
      </c>
      <c r="BC3">
        <v>20</v>
      </c>
    </row>
    <row r="4" spans="1:62">
      <c r="A4" s="20">
        <v>2</v>
      </c>
      <c r="B4" s="3" t="s">
        <v>97</v>
      </c>
      <c r="C4" s="3">
        <f t="shared" si="0"/>
        <v>963</v>
      </c>
      <c r="D4" s="11">
        <f t="shared" si="1"/>
        <v>0</v>
      </c>
      <c r="G4" s="12"/>
      <c r="H4" s="12"/>
      <c r="I4" s="12"/>
      <c r="Q4">
        <v>347</v>
      </c>
      <c r="R4" s="6">
        <v>630</v>
      </c>
      <c r="S4">
        <v>1</v>
      </c>
      <c r="V4">
        <v>1</v>
      </c>
      <c r="W4">
        <v>1</v>
      </c>
      <c r="Y4">
        <v>1</v>
      </c>
      <c r="AB4">
        <v>1</v>
      </c>
      <c r="AF4">
        <v>1</v>
      </c>
      <c r="AH4">
        <v>1</v>
      </c>
      <c r="AK4">
        <v>1</v>
      </c>
      <c r="AM4">
        <v>1</v>
      </c>
      <c r="AU4">
        <v>2</v>
      </c>
      <c r="BA4">
        <v>1</v>
      </c>
      <c r="BD4">
        <v>1</v>
      </c>
      <c r="BJ4">
        <v>1</v>
      </c>
    </row>
    <row r="5" spans="1:18">
      <c r="A5" s="20">
        <v>3</v>
      </c>
      <c r="B5" s="3" t="s">
        <v>98</v>
      </c>
      <c r="C5" s="3">
        <f t="shared" si="0"/>
        <v>285</v>
      </c>
      <c r="D5" s="11">
        <f t="shared" si="1"/>
        <v>0</v>
      </c>
      <c r="G5" s="12"/>
      <c r="H5" s="12"/>
      <c r="I5" s="12"/>
      <c r="Q5">
        <v>195</v>
      </c>
      <c r="R5" s="6">
        <v>90</v>
      </c>
    </row>
    <row r="6" spans="1:62">
      <c r="A6" s="20">
        <v>4</v>
      </c>
      <c r="B6" s="3" t="s">
        <v>99</v>
      </c>
      <c r="C6" s="3">
        <f t="shared" si="0"/>
        <v>-100</v>
      </c>
      <c r="D6" s="11">
        <f t="shared" si="1"/>
        <v>300</v>
      </c>
      <c r="G6" s="12"/>
      <c r="H6" s="12">
        <v>300</v>
      </c>
      <c r="I6" s="12"/>
      <c r="Q6">
        <v>0</v>
      </c>
      <c r="R6" s="6">
        <v>300</v>
      </c>
      <c r="X6">
        <v>12</v>
      </c>
      <c r="Y6">
        <v>8</v>
      </c>
      <c r="Z6">
        <v>2</v>
      </c>
      <c r="AA6">
        <v>8</v>
      </c>
      <c r="AB6">
        <v>10</v>
      </c>
      <c r="AC6">
        <v>2</v>
      </c>
      <c r="AD6">
        <v>16</v>
      </c>
      <c r="AE6">
        <v>9</v>
      </c>
      <c r="AF6">
        <v>10</v>
      </c>
      <c r="AG6">
        <v>8</v>
      </c>
      <c r="AH6">
        <v>8</v>
      </c>
      <c r="AI6">
        <v>6</v>
      </c>
      <c r="AJ6">
        <v>6</v>
      </c>
      <c r="AK6">
        <v>4</v>
      </c>
      <c r="AL6">
        <v>14</v>
      </c>
      <c r="AM6">
        <v>7</v>
      </c>
      <c r="AN6">
        <v>9</v>
      </c>
      <c r="AO6">
        <v>19</v>
      </c>
      <c r="AP6">
        <v>9</v>
      </c>
      <c r="AQ6">
        <v>10</v>
      </c>
      <c r="AR6">
        <v>7</v>
      </c>
      <c r="AS6">
        <v>18</v>
      </c>
      <c r="AT6">
        <v>8</v>
      </c>
      <c r="AU6">
        <v>6</v>
      </c>
      <c r="AV6">
        <v>3</v>
      </c>
      <c r="AW6">
        <v>6</v>
      </c>
      <c r="AX6">
        <v>6</v>
      </c>
      <c r="AY6">
        <v>8</v>
      </c>
      <c r="AZ6">
        <v>41</v>
      </c>
      <c r="BA6">
        <v>9</v>
      </c>
      <c r="BB6">
        <v>16</v>
      </c>
      <c r="BC6">
        <v>19</v>
      </c>
      <c r="BD6">
        <v>14</v>
      </c>
      <c r="BE6">
        <v>30</v>
      </c>
      <c r="BF6">
        <v>8</v>
      </c>
      <c r="BG6">
        <v>8</v>
      </c>
      <c r="BH6">
        <v>4</v>
      </c>
      <c r="BI6">
        <v>2</v>
      </c>
      <c r="BJ6">
        <v>10</v>
      </c>
    </row>
    <row r="7" spans="1:39">
      <c r="A7" s="20">
        <v>5</v>
      </c>
      <c r="B7" s="3" t="s">
        <v>100</v>
      </c>
      <c r="C7" s="3">
        <v>0</v>
      </c>
      <c r="D7" s="11">
        <f t="shared" si="1"/>
        <v>0</v>
      </c>
      <c r="G7" s="12"/>
      <c r="H7" s="12"/>
      <c r="I7" s="12"/>
      <c r="Q7">
        <v>28</v>
      </c>
      <c r="R7" s="6"/>
      <c r="S7">
        <v>3</v>
      </c>
      <c r="T7">
        <v>2</v>
      </c>
      <c r="U7">
        <v>3</v>
      </c>
      <c r="V7">
        <v>2</v>
      </c>
      <c r="W7">
        <v>6</v>
      </c>
      <c r="X7">
        <v>1</v>
      </c>
      <c r="Y7">
        <v>1</v>
      </c>
      <c r="Z7">
        <v>4</v>
      </c>
      <c r="AA7">
        <v>2</v>
      </c>
      <c r="AC7">
        <v>1</v>
      </c>
      <c r="AD7">
        <v>1</v>
      </c>
      <c r="AH7">
        <v>3</v>
      </c>
      <c r="AI7">
        <v>3</v>
      </c>
      <c r="AM7">
        <v>1</v>
      </c>
    </row>
    <row r="8" spans="1:18">
      <c r="A8" s="20">
        <v>6</v>
      </c>
      <c r="B8" s="3" t="s">
        <v>101</v>
      </c>
      <c r="C8" s="3">
        <f t="shared" si="0"/>
        <v>13</v>
      </c>
      <c r="D8" s="11">
        <f t="shared" si="1"/>
        <v>0</v>
      </c>
      <c r="G8" s="12"/>
      <c r="H8" s="12"/>
      <c r="I8" s="12"/>
      <c r="Q8">
        <v>13</v>
      </c>
      <c r="R8" s="6"/>
    </row>
    <row r="9" spans="1:56">
      <c r="A9" s="20">
        <v>7</v>
      </c>
      <c r="B9" s="3" t="s">
        <v>102</v>
      </c>
      <c r="C9" s="3">
        <f t="shared" si="0"/>
        <v>14152</v>
      </c>
      <c r="D9" s="11">
        <f t="shared" si="1"/>
        <v>0</v>
      </c>
      <c r="G9" s="12"/>
      <c r="H9" s="12"/>
      <c r="I9" s="12"/>
      <c r="Q9">
        <v>1005</v>
      </c>
      <c r="R9" s="6">
        <v>13320</v>
      </c>
      <c r="X9">
        <v>30</v>
      </c>
      <c r="Y9">
        <v>3</v>
      </c>
      <c r="AB9">
        <v>20</v>
      </c>
      <c r="AE9">
        <v>30</v>
      </c>
      <c r="AO9">
        <v>20</v>
      </c>
      <c r="BA9">
        <v>40</v>
      </c>
      <c r="BB9">
        <v>20</v>
      </c>
      <c r="BD9">
        <v>10</v>
      </c>
    </row>
    <row r="10" spans="1:62">
      <c r="A10" s="20">
        <v>8</v>
      </c>
      <c r="B10" s="3" t="s">
        <v>103</v>
      </c>
      <c r="C10" s="3">
        <f t="shared" si="0"/>
        <v>74</v>
      </c>
      <c r="D10" s="11">
        <f t="shared" si="1"/>
        <v>135</v>
      </c>
      <c r="G10" s="12">
        <v>135</v>
      </c>
      <c r="H10" s="12"/>
      <c r="I10" s="12"/>
      <c r="Q10">
        <v>260</v>
      </c>
      <c r="R10" s="6">
        <v>0</v>
      </c>
      <c r="T10">
        <v>2</v>
      </c>
      <c r="W10">
        <v>1</v>
      </c>
      <c r="Y10">
        <v>1</v>
      </c>
      <c r="AB10">
        <v>2</v>
      </c>
      <c r="AC10">
        <v>1</v>
      </c>
      <c r="AE10">
        <v>3</v>
      </c>
      <c r="AF10">
        <v>3</v>
      </c>
      <c r="AG10">
        <v>4</v>
      </c>
      <c r="AH10">
        <v>1</v>
      </c>
      <c r="AI10">
        <v>25</v>
      </c>
      <c r="AJ10">
        <v>24</v>
      </c>
      <c r="AK10">
        <v>1</v>
      </c>
      <c r="AL10">
        <v>25</v>
      </c>
      <c r="AM10">
        <v>26</v>
      </c>
      <c r="AN10">
        <v>1</v>
      </c>
      <c r="AO10">
        <v>1</v>
      </c>
      <c r="AP10">
        <v>1</v>
      </c>
      <c r="AR10">
        <v>24</v>
      </c>
      <c r="AU10">
        <v>1</v>
      </c>
      <c r="AV10">
        <v>2</v>
      </c>
      <c r="AX10">
        <v>2</v>
      </c>
      <c r="AY10">
        <v>1</v>
      </c>
      <c r="BA10">
        <v>2</v>
      </c>
      <c r="BB10">
        <v>2</v>
      </c>
      <c r="BC10">
        <v>2</v>
      </c>
      <c r="BG10">
        <v>2</v>
      </c>
      <c r="BH10">
        <v>1</v>
      </c>
      <c r="BI10">
        <v>24</v>
      </c>
      <c r="BJ10">
        <v>1</v>
      </c>
    </row>
    <row r="11" spans="1:58">
      <c r="A11" s="20">
        <v>9</v>
      </c>
      <c r="B11" s="3" t="s">
        <v>104</v>
      </c>
      <c r="C11" s="3">
        <f t="shared" si="0"/>
        <v>2935</v>
      </c>
      <c r="D11" s="11">
        <f t="shared" si="1"/>
        <v>500</v>
      </c>
      <c r="G11" s="12"/>
      <c r="H11" s="12">
        <v>500</v>
      </c>
      <c r="I11" s="12"/>
      <c r="Q11">
        <v>0</v>
      </c>
      <c r="R11" s="6">
        <v>3000</v>
      </c>
      <c r="Y11">
        <v>10</v>
      </c>
      <c r="Z11">
        <v>5</v>
      </c>
      <c r="AC11">
        <v>5</v>
      </c>
      <c r="AH11">
        <v>5</v>
      </c>
      <c r="AK11">
        <v>15</v>
      </c>
      <c r="AR11">
        <v>5</v>
      </c>
      <c r="BF11">
        <v>20</v>
      </c>
    </row>
    <row r="12" spans="1:18">
      <c r="A12" s="20">
        <v>10</v>
      </c>
      <c r="B12" s="3" t="s">
        <v>105</v>
      </c>
      <c r="C12" s="3">
        <f t="shared" si="0"/>
        <v>5</v>
      </c>
      <c r="D12" s="11">
        <f t="shared" si="1"/>
        <v>0</v>
      </c>
      <c r="G12" s="12"/>
      <c r="H12" s="12"/>
      <c r="I12" s="12"/>
      <c r="Q12">
        <v>5</v>
      </c>
      <c r="R12" s="6"/>
    </row>
    <row r="13" spans="1:61">
      <c r="A13" s="20">
        <v>11</v>
      </c>
      <c r="B13" s="3" t="s">
        <v>106</v>
      </c>
      <c r="C13" s="3">
        <f t="shared" si="0"/>
        <v>1460</v>
      </c>
      <c r="D13" s="11">
        <f t="shared" si="1"/>
        <v>300</v>
      </c>
      <c r="G13" s="12"/>
      <c r="H13" s="12">
        <v>300</v>
      </c>
      <c r="I13" s="12"/>
      <c r="Q13">
        <v>0</v>
      </c>
      <c r="R13" s="6">
        <v>1500</v>
      </c>
      <c r="AS13">
        <v>10</v>
      </c>
      <c r="AZ13">
        <v>20</v>
      </c>
      <c r="BI13">
        <v>10</v>
      </c>
    </row>
    <row r="14" spans="1:62">
      <c r="A14" s="20">
        <v>12</v>
      </c>
      <c r="B14" s="3" t="s">
        <v>107</v>
      </c>
      <c r="C14" s="3">
        <f t="shared" si="0"/>
        <v>1756</v>
      </c>
      <c r="D14" s="11">
        <f t="shared" si="1"/>
        <v>500</v>
      </c>
      <c r="G14" s="12"/>
      <c r="H14" s="12">
        <v>200</v>
      </c>
      <c r="I14" s="12"/>
      <c r="M14">
        <v>300</v>
      </c>
      <c r="Q14">
        <v>0</v>
      </c>
      <c r="R14" s="6">
        <v>2000</v>
      </c>
      <c r="Y14">
        <v>3</v>
      </c>
      <c r="Z14">
        <v>4</v>
      </c>
      <c r="AA14">
        <v>6</v>
      </c>
      <c r="AB14">
        <v>5</v>
      </c>
      <c r="AC14">
        <v>30</v>
      </c>
      <c r="AD14">
        <v>5</v>
      </c>
      <c r="AE14">
        <v>11</v>
      </c>
      <c r="AF14">
        <v>7</v>
      </c>
      <c r="AG14">
        <v>7</v>
      </c>
      <c r="AH14">
        <v>6</v>
      </c>
      <c r="AI14">
        <v>7</v>
      </c>
      <c r="AJ14">
        <v>4</v>
      </c>
      <c r="AK14">
        <v>7</v>
      </c>
      <c r="AL14">
        <v>7</v>
      </c>
      <c r="AM14">
        <v>16</v>
      </c>
      <c r="AN14">
        <v>10</v>
      </c>
      <c r="AO14">
        <v>5</v>
      </c>
      <c r="AP14">
        <v>2</v>
      </c>
      <c r="AQ14">
        <v>2</v>
      </c>
      <c r="AR14">
        <v>7</v>
      </c>
      <c r="AU14">
        <v>1</v>
      </c>
      <c r="AV14">
        <v>5</v>
      </c>
      <c r="AW14">
        <v>4</v>
      </c>
      <c r="AX14">
        <v>1</v>
      </c>
      <c r="AY14">
        <v>5</v>
      </c>
      <c r="AZ14">
        <v>5</v>
      </c>
      <c r="BA14">
        <v>8</v>
      </c>
      <c r="BB14">
        <v>5</v>
      </c>
      <c r="BC14">
        <v>6</v>
      </c>
      <c r="BD14">
        <v>10</v>
      </c>
      <c r="BE14">
        <v>3</v>
      </c>
      <c r="BF14">
        <v>7</v>
      </c>
      <c r="BG14">
        <v>6</v>
      </c>
      <c r="BH14">
        <v>6</v>
      </c>
      <c r="BI14">
        <v>16</v>
      </c>
      <c r="BJ14">
        <v>5</v>
      </c>
    </row>
    <row r="15" spans="1:18">
      <c r="A15" s="20">
        <v>13</v>
      </c>
      <c r="B15" s="3" t="s">
        <v>108</v>
      </c>
      <c r="C15" s="3">
        <f t="shared" si="0"/>
        <v>0</v>
      </c>
      <c r="D15" s="11">
        <f t="shared" si="1"/>
        <v>0</v>
      </c>
      <c r="G15" s="12"/>
      <c r="H15" s="12"/>
      <c r="I15" s="12"/>
      <c r="Q15">
        <v>0</v>
      </c>
      <c r="R15" s="6"/>
    </row>
    <row r="16" spans="1:62">
      <c r="A16" s="20">
        <v>14</v>
      </c>
      <c r="B16" s="3" t="s">
        <v>109</v>
      </c>
      <c r="C16" s="3">
        <f t="shared" si="0"/>
        <v>16931</v>
      </c>
      <c r="D16" s="11">
        <f t="shared" si="1"/>
        <v>10000</v>
      </c>
      <c r="G16" s="12"/>
      <c r="H16" s="12">
        <v>10000</v>
      </c>
      <c r="I16" s="12"/>
      <c r="Q16">
        <v>0</v>
      </c>
      <c r="R16" s="6">
        <v>20000</v>
      </c>
      <c r="Y16">
        <v>90</v>
      </c>
      <c r="Z16">
        <v>86</v>
      </c>
      <c r="AA16">
        <v>40</v>
      </c>
      <c r="AB16">
        <v>50</v>
      </c>
      <c r="AC16">
        <v>50</v>
      </c>
      <c r="AD16">
        <v>15</v>
      </c>
      <c r="AE16">
        <v>40</v>
      </c>
      <c r="AF16">
        <v>15</v>
      </c>
      <c r="AG16">
        <v>55</v>
      </c>
      <c r="AH16">
        <v>60</v>
      </c>
      <c r="AI16">
        <v>20</v>
      </c>
      <c r="AJ16">
        <v>66</v>
      </c>
      <c r="AK16">
        <v>115</v>
      </c>
      <c r="AL16">
        <v>65</v>
      </c>
      <c r="AM16">
        <v>90</v>
      </c>
      <c r="AN16">
        <v>50</v>
      </c>
      <c r="AO16">
        <v>180</v>
      </c>
      <c r="AP16">
        <v>60</v>
      </c>
      <c r="AQ16">
        <v>90</v>
      </c>
      <c r="AR16">
        <v>60</v>
      </c>
      <c r="AS16">
        <v>80</v>
      </c>
      <c r="AT16">
        <v>100</v>
      </c>
      <c r="AU16">
        <v>90</v>
      </c>
      <c r="AV16">
        <v>85</v>
      </c>
      <c r="AW16">
        <v>66</v>
      </c>
      <c r="AX16">
        <v>30</v>
      </c>
      <c r="AY16">
        <v>35</v>
      </c>
      <c r="AZ16">
        <v>45</v>
      </c>
      <c r="BA16">
        <v>65</v>
      </c>
      <c r="BB16">
        <v>160</v>
      </c>
      <c r="BC16">
        <v>140</v>
      </c>
      <c r="BD16">
        <v>111</v>
      </c>
      <c r="BE16">
        <v>30</v>
      </c>
      <c r="BF16">
        <v>185</v>
      </c>
      <c r="BG16">
        <v>165</v>
      </c>
      <c r="BH16">
        <v>155</v>
      </c>
      <c r="BI16">
        <v>140</v>
      </c>
      <c r="BJ16">
        <v>90</v>
      </c>
    </row>
    <row r="17" spans="1:62">
      <c r="A17" s="20">
        <v>15</v>
      </c>
      <c r="B17" s="3" t="s">
        <v>110</v>
      </c>
      <c r="C17" s="3">
        <f t="shared" si="0"/>
        <v>774</v>
      </c>
      <c r="D17" s="11">
        <f t="shared" si="1"/>
        <v>2025</v>
      </c>
      <c r="G17" s="12"/>
      <c r="H17" s="12"/>
      <c r="I17" s="12">
        <v>2025</v>
      </c>
      <c r="Q17">
        <v>0</v>
      </c>
      <c r="R17" s="6">
        <v>2025</v>
      </c>
      <c r="AF17">
        <v>24</v>
      </c>
      <c r="AH17">
        <v>30</v>
      </c>
      <c r="AI17">
        <v>20</v>
      </c>
      <c r="AJ17">
        <v>24</v>
      </c>
      <c r="AK17">
        <v>20</v>
      </c>
      <c r="AL17">
        <v>60</v>
      </c>
      <c r="AM17">
        <v>30</v>
      </c>
      <c r="AN17">
        <v>95</v>
      </c>
      <c r="AO17">
        <v>94</v>
      </c>
      <c r="AP17">
        <v>30</v>
      </c>
      <c r="AQ17">
        <v>70</v>
      </c>
      <c r="AR17">
        <v>10</v>
      </c>
      <c r="AS17">
        <v>40</v>
      </c>
      <c r="AT17">
        <v>20</v>
      </c>
      <c r="AU17">
        <v>40</v>
      </c>
      <c r="AV17">
        <v>70</v>
      </c>
      <c r="AW17">
        <v>60</v>
      </c>
      <c r="AX17">
        <v>20</v>
      </c>
      <c r="AY17">
        <v>40</v>
      </c>
      <c r="AZ17">
        <v>20</v>
      </c>
      <c r="BA17">
        <v>35</v>
      </c>
      <c r="BB17">
        <v>80</v>
      </c>
      <c r="BC17">
        <v>40</v>
      </c>
      <c r="BD17">
        <v>50</v>
      </c>
      <c r="BE17">
        <v>50</v>
      </c>
      <c r="BF17">
        <v>39</v>
      </c>
      <c r="BG17">
        <v>50</v>
      </c>
      <c r="BH17">
        <v>30</v>
      </c>
      <c r="BI17">
        <v>40</v>
      </c>
      <c r="BJ17">
        <v>20</v>
      </c>
    </row>
    <row r="18" spans="1:62">
      <c r="A18" s="20">
        <v>16</v>
      </c>
      <c r="B18" s="3" t="s">
        <v>111</v>
      </c>
      <c r="C18" s="3">
        <f t="shared" si="0"/>
        <v>23660</v>
      </c>
      <c r="D18" s="11">
        <f t="shared" si="1"/>
        <v>24600</v>
      </c>
      <c r="G18" s="12"/>
      <c r="H18" s="12">
        <v>19600</v>
      </c>
      <c r="I18" s="12"/>
      <c r="M18">
        <v>5000</v>
      </c>
      <c r="Q18">
        <v>0</v>
      </c>
      <c r="R18" s="6">
        <v>30000</v>
      </c>
      <c r="Y18">
        <v>105</v>
      </c>
      <c r="Z18">
        <v>180</v>
      </c>
      <c r="AA18">
        <v>234</v>
      </c>
      <c r="AB18">
        <v>95</v>
      </c>
      <c r="AC18">
        <v>101</v>
      </c>
      <c r="AD18">
        <v>135</v>
      </c>
      <c r="AE18">
        <v>171</v>
      </c>
      <c r="AF18">
        <v>90</v>
      </c>
      <c r="AG18">
        <v>145</v>
      </c>
      <c r="AH18">
        <v>215</v>
      </c>
      <c r="AI18">
        <v>190</v>
      </c>
      <c r="AJ18">
        <v>240</v>
      </c>
      <c r="AK18">
        <v>140</v>
      </c>
      <c r="AL18">
        <v>320</v>
      </c>
      <c r="AM18">
        <v>209</v>
      </c>
      <c r="AN18">
        <v>130</v>
      </c>
      <c r="AO18">
        <v>140</v>
      </c>
      <c r="AP18">
        <v>175</v>
      </c>
      <c r="AQ18">
        <v>175</v>
      </c>
      <c r="AR18">
        <v>190</v>
      </c>
      <c r="AS18">
        <v>228</v>
      </c>
      <c r="AT18">
        <v>205</v>
      </c>
      <c r="AU18">
        <v>205</v>
      </c>
      <c r="AV18">
        <v>125</v>
      </c>
      <c r="AW18">
        <v>95</v>
      </c>
      <c r="AX18">
        <v>130</v>
      </c>
      <c r="AY18">
        <v>200</v>
      </c>
      <c r="AZ18">
        <v>194</v>
      </c>
      <c r="BA18">
        <v>205</v>
      </c>
      <c r="BB18">
        <v>220</v>
      </c>
      <c r="BC18">
        <v>120</v>
      </c>
      <c r="BD18">
        <v>135</v>
      </c>
      <c r="BE18">
        <v>190</v>
      </c>
      <c r="BF18">
        <v>158</v>
      </c>
      <c r="BG18">
        <v>195</v>
      </c>
      <c r="BH18">
        <v>135</v>
      </c>
      <c r="BI18">
        <v>105</v>
      </c>
      <c r="BJ18">
        <v>115</v>
      </c>
    </row>
    <row r="19" spans="1:46">
      <c r="A19" s="20">
        <v>17</v>
      </c>
      <c r="B19" s="3" t="s">
        <v>112</v>
      </c>
      <c r="C19" s="3">
        <f t="shared" si="0"/>
        <v>22</v>
      </c>
      <c r="D19" s="11">
        <f t="shared" si="1"/>
        <v>5</v>
      </c>
      <c r="G19" s="12"/>
      <c r="H19" s="12"/>
      <c r="I19" s="12"/>
      <c r="M19">
        <v>5</v>
      </c>
      <c r="Q19">
        <v>1</v>
      </c>
      <c r="R19" s="6">
        <v>29</v>
      </c>
      <c r="T19">
        <v>1</v>
      </c>
      <c r="Z19">
        <v>1</v>
      </c>
      <c r="AC19">
        <v>3</v>
      </c>
      <c r="AJ19">
        <v>1</v>
      </c>
      <c r="AM19">
        <v>1</v>
      </c>
      <c r="AT19">
        <v>1</v>
      </c>
    </row>
    <row r="20" spans="1:18">
      <c r="A20" s="20">
        <v>18</v>
      </c>
      <c r="B20" s="3" t="s">
        <v>113</v>
      </c>
      <c r="C20" s="3">
        <f t="shared" si="0"/>
        <v>16</v>
      </c>
      <c r="D20" s="11">
        <f t="shared" si="1"/>
        <v>5</v>
      </c>
      <c r="G20" s="12"/>
      <c r="H20" s="12"/>
      <c r="I20" s="12"/>
      <c r="M20">
        <v>5</v>
      </c>
      <c r="Q20">
        <v>2</v>
      </c>
      <c r="R20" s="6">
        <v>14</v>
      </c>
    </row>
    <row r="21" spans="1:18">
      <c r="A21" s="20">
        <v>19</v>
      </c>
      <c r="B21" s="3" t="s">
        <v>114</v>
      </c>
      <c r="C21" s="3">
        <f t="shared" si="0"/>
        <v>5</v>
      </c>
      <c r="D21" s="11">
        <f t="shared" si="1"/>
        <v>3</v>
      </c>
      <c r="G21" s="12"/>
      <c r="H21" s="12"/>
      <c r="I21" s="12"/>
      <c r="M21">
        <v>3</v>
      </c>
      <c r="Q21">
        <v>2</v>
      </c>
      <c r="R21" s="6">
        <v>3</v>
      </c>
    </row>
    <row r="22" spans="1:18">
      <c r="A22" s="20">
        <v>20</v>
      </c>
      <c r="B22" s="3" t="s">
        <v>115</v>
      </c>
      <c r="C22" s="3">
        <f t="shared" si="0"/>
        <v>23</v>
      </c>
      <c r="D22" s="11">
        <f t="shared" si="1"/>
        <v>5</v>
      </c>
      <c r="G22" s="12"/>
      <c r="H22" s="12"/>
      <c r="I22" s="12"/>
      <c r="M22">
        <v>5</v>
      </c>
      <c r="Q22">
        <v>2</v>
      </c>
      <c r="R22" s="6">
        <v>21</v>
      </c>
    </row>
    <row r="23" spans="1:62">
      <c r="A23" s="20">
        <v>21</v>
      </c>
      <c r="B23" s="3" t="s">
        <v>116</v>
      </c>
      <c r="C23" s="3">
        <f t="shared" si="0"/>
        <v>183</v>
      </c>
      <c r="D23" s="11">
        <f t="shared" si="1"/>
        <v>144</v>
      </c>
      <c r="G23" s="12"/>
      <c r="H23" s="12">
        <v>144</v>
      </c>
      <c r="I23" s="12"/>
      <c r="Q23">
        <v>0</v>
      </c>
      <c r="R23" s="6">
        <v>200</v>
      </c>
      <c r="Z23">
        <v>2</v>
      </c>
      <c r="AA23">
        <v>1</v>
      </c>
      <c r="AI23">
        <v>1</v>
      </c>
      <c r="AL23">
        <v>2</v>
      </c>
      <c r="AO23">
        <v>2</v>
      </c>
      <c r="AS23">
        <v>1</v>
      </c>
      <c r="AV23">
        <v>1</v>
      </c>
      <c r="BA23">
        <v>2</v>
      </c>
      <c r="BC23">
        <v>2</v>
      </c>
      <c r="BE23">
        <v>2</v>
      </c>
      <c r="BJ23">
        <v>1</v>
      </c>
    </row>
    <row r="24" spans="1:46">
      <c r="A24" s="20">
        <v>22</v>
      </c>
      <c r="B24" s="3" t="s">
        <v>117</v>
      </c>
      <c r="C24" s="3">
        <f t="shared" si="0"/>
        <v>44</v>
      </c>
      <c r="D24" s="11">
        <f t="shared" si="1"/>
        <v>0</v>
      </c>
      <c r="G24" s="12"/>
      <c r="H24" s="12"/>
      <c r="I24" s="12"/>
      <c r="Q24">
        <v>10</v>
      </c>
      <c r="R24" s="6">
        <v>37</v>
      </c>
      <c r="AL24">
        <v>1</v>
      </c>
      <c r="AQ24">
        <v>1</v>
      </c>
      <c r="AT24">
        <v>1</v>
      </c>
    </row>
    <row r="25" spans="1:47">
      <c r="A25" s="20">
        <v>23</v>
      </c>
      <c r="B25" s="3" t="s">
        <v>118</v>
      </c>
      <c r="C25" s="3">
        <f t="shared" si="0"/>
        <v>18</v>
      </c>
      <c r="D25" s="11">
        <f t="shared" si="1"/>
        <v>0</v>
      </c>
      <c r="G25" s="12"/>
      <c r="H25" s="12"/>
      <c r="I25" s="12"/>
      <c r="Q25">
        <v>19</v>
      </c>
      <c r="R25" s="6"/>
      <c r="AU25">
        <v>1</v>
      </c>
    </row>
    <row r="26" spans="1:18">
      <c r="A26" s="20">
        <v>24</v>
      </c>
      <c r="B26" s="3" t="s">
        <v>119</v>
      </c>
      <c r="C26" s="3">
        <f t="shared" si="0"/>
        <v>12</v>
      </c>
      <c r="D26" s="11">
        <f t="shared" si="1"/>
        <v>0</v>
      </c>
      <c r="G26" s="12"/>
      <c r="H26" s="12"/>
      <c r="I26" s="12"/>
      <c r="Q26">
        <v>12</v>
      </c>
      <c r="R26" s="6"/>
    </row>
    <row r="27" spans="1:18">
      <c r="A27" s="20">
        <v>25</v>
      </c>
      <c r="B27" s="3" t="s">
        <v>120</v>
      </c>
      <c r="C27" s="3">
        <f t="shared" si="0"/>
        <v>12</v>
      </c>
      <c r="D27" s="11">
        <f t="shared" si="1"/>
        <v>0</v>
      </c>
      <c r="G27" s="12"/>
      <c r="H27" s="12"/>
      <c r="I27" s="12"/>
      <c r="Q27">
        <v>12</v>
      </c>
      <c r="R27" s="6"/>
    </row>
    <row r="28" spans="1:62">
      <c r="A28" s="20">
        <v>26</v>
      </c>
      <c r="B28" s="3" t="s">
        <v>121</v>
      </c>
      <c r="C28" s="3">
        <f t="shared" si="0"/>
        <v>289</v>
      </c>
      <c r="D28" s="11">
        <f t="shared" si="1"/>
        <v>50</v>
      </c>
      <c r="G28" s="12"/>
      <c r="H28" s="12"/>
      <c r="I28" s="12"/>
      <c r="L28">
        <v>50</v>
      </c>
      <c r="Q28">
        <v>0</v>
      </c>
      <c r="R28" s="6">
        <v>300</v>
      </c>
      <c r="AZ28">
        <v>4</v>
      </c>
      <c r="BA28">
        <v>3</v>
      </c>
      <c r="BI28">
        <v>2</v>
      </c>
      <c r="BJ28">
        <v>2</v>
      </c>
    </row>
    <row r="29" spans="1:18">
      <c r="A29" s="20">
        <v>27</v>
      </c>
      <c r="B29" s="3" t="s">
        <v>122</v>
      </c>
      <c r="C29" s="3">
        <f t="shared" si="0"/>
        <v>5</v>
      </c>
      <c r="D29" s="11">
        <f t="shared" si="1"/>
        <v>0</v>
      </c>
      <c r="G29" s="12"/>
      <c r="H29" s="12"/>
      <c r="I29" s="12"/>
      <c r="Q29">
        <v>5</v>
      </c>
      <c r="R29" s="6"/>
    </row>
    <row r="30" spans="1:61">
      <c r="A30" s="20">
        <v>28</v>
      </c>
      <c r="B30" s="3" t="s">
        <v>123</v>
      </c>
      <c r="C30" s="3">
        <f t="shared" si="0"/>
        <v>1495</v>
      </c>
      <c r="D30" s="11">
        <f t="shared" si="1"/>
        <v>1170</v>
      </c>
      <c r="E30">
        <v>300</v>
      </c>
      <c r="F30">
        <v>870</v>
      </c>
      <c r="G30" s="12"/>
      <c r="H30" s="12"/>
      <c r="I30" s="12"/>
      <c r="Q30">
        <v>1762</v>
      </c>
      <c r="R30" s="6"/>
      <c r="U30">
        <v>10</v>
      </c>
      <c r="Y30">
        <v>5</v>
      </c>
      <c r="AC30">
        <v>10</v>
      </c>
      <c r="AD30">
        <v>7</v>
      </c>
      <c r="AG30">
        <v>30</v>
      </c>
      <c r="AM30">
        <v>10</v>
      </c>
      <c r="AN30">
        <v>10</v>
      </c>
      <c r="AO30">
        <v>10</v>
      </c>
      <c r="AR30">
        <v>30</v>
      </c>
      <c r="AT30">
        <v>30</v>
      </c>
      <c r="AW30">
        <v>10</v>
      </c>
      <c r="AY30">
        <v>10</v>
      </c>
      <c r="AZ30">
        <v>30</v>
      </c>
      <c r="BB30">
        <v>15</v>
      </c>
      <c r="BF30">
        <v>20</v>
      </c>
      <c r="BI30">
        <v>30</v>
      </c>
    </row>
    <row r="31" spans="1:18">
      <c r="A31" s="20">
        <v>29</v>
      </c>
      <c r="B31" s="3" t="s">
        <v>124</v>
      </c>
      <c r="C31" s="3">
        <f t="shared" si="0"/>
        <v>1000</v>
      </c>
      <c r="D31" s="11">
        <f t="shared" si="1"/>
        <v>0</v>
      </c>
      <c r="G31" s="12"/>
      <c r="H31" s="12"/>
      <c r="I31" s="12"/>
      <c r="Q31">
        <v>0</v>
      </c>
      <c r="R31" s="6">
        <v>1000</v>
      </c>
    </row>
    <row r="32" spans="1:18">
      <c r="A32" s="20">
        <v>30</v>
      </c>
      <c r="B32" s="3" t="s">
        <v>125</v>
      </c>
      <c r="C32" s="3">
        <f t="shared" si="0"/>
        <v>1500</v>
      </c>
      <c r="D32" s="11">
        <f t="shared" si="1"/>
        <v>0</v>
      </c>
      <c r="G32" s="12"/>
      <c r="H32" s="12"/>
      <c r="I32" s="12"/>
      <c r="Q32">
        <v>0</v>
      </c>
      <c r="R32" s="6">
        <v>1500</v>
      </c>
    </row>
    <row r="33" spans="1:23">
      <c r="A33" s="20">
        <v>31</v>
      </c>
      <c r="B33" s="3" t="s">
        <v>126</v>
      </c>
      <c r="C33" s="3">
        <f t="shared" si="0"/>
        <v>89</v>
      </c>
      <c r="D33" s="11">
        <f t="shared" si="1"/>
        <v>0</v>
      </c>
      <c r="G33" s="12"/>
      <c r="H33" s="12"/>
      <c r="I33" s="12"/>
      <c r="Q33">
        <v>10</v>
      </c>
      <c r="R33" s="6">
        <v>80</v>
      </c>
      <c r="W33">
        <v>1</v>
      </c>
    </row>
    <row r="34" spans="1:62">
      <c r="A34" s="20">
        <v>32</v>
      </c>
      <c r="B34" s="3" t="s">
        <v>127</v>
      </c>
      <c r="C34" s="3">
        <f t="shared" si="0"/>
        <v>1364</v>
      </c>
      <c r="D34" s="11">
        <f t="shared" si="1"/>
        <v>1680</v>
      </c>
      <c r="E34">
        <v>180</v>
      </c>
      <c r="G34" s="12"/>
      <c r="H34" s="12">
        <v>1200</v>
      </c>
      <c r="I34" s="12"/>
      <c r="P34">
        <v>300</v>
      </c>
      <c r="Q34">
        <v>6</v>
      </c>
      <c r="R34" s="6">
        <v>2001</v>
      </c>
      <c r="S34">
        <v>6</v>
      </c>
      <c r="W34">
        <v>12</v>
      </c>
      <c r="Y34">
        <v>24</v>
      </c>
      <c r="Z34">
        <v>9</v>
      </c>
      <c r="AA34">
        <v>15</v>
      </c>
      <c r="AB34">
        <v>9</v>
      </c>
      <c r="AC34">
        <v>3</v>
      </c>
      <c r="AD34">
        <v>24</v>
      </c>
      <c r="AE34">
        <v>35</v>
      </c>
      <c r="AF34">
        <v>5</v>
      </c>
      <c r="AG34">
        <v>18</v>
      </c>
      <c r="AH34">
        <v>15</v>
      </c>
      <c r="AI34">
        <v>12</v>
      </c>
      <c r="AJ34">
        <v>3</v>
      </c>
      <c r="AK34">
        <v>21</v>
      </c>
      <c r="AL34">
        <v>27</v>
      </c>
      <c r="AM34">
        <v>9</v>
      </c>
      <c r="AN34">
        <v>33</v>
      </c>
      <c r="AO34">
        <v>15</v>
      </c>
      <c r="AP34">
        <v>15</v>
      </c>
      <c r="AR34">
        <v>21</v>
      </c>
      <c r="AS34">
        <v>15</v>
      </c>
      <c r="AT34">
        <v>18</v>
      </c>
      <c r="AU34">
        <v>3</v>
      </c>
      <c r="AV34">
        <v>9</v>
      </c>
      <c r="AW34">
        <v>6</v>
      </c>
      <c r="AX34">
        <v>12</v>
      </c>
      <c r="AY34">
        <v>24</v>
      </c>
      <c r="AZ34">
        <v>12</v>
      </c>
      <c r="BA34">
        <v>30</v>
      </c>
      <c r="BB34">
        <v>29</v>
      </c>
      <c r="BC34">
        <v>18</v>
      </c>
      <c r="BD34">
        <v>48</v>
      </c>
      <c r="BE34">
        <v>6</v>
      </c>
      <c r="BF34">
        <v>4</v>
      </c>
      <c r="BG34">
        <v>15</v>
      </c>
      <c r="BH34">
        <v>21</v>
      </c>
      <c r="BI34">
        <v>15</v>
      </c>
      <c r="BJ34">
        <v>27</v>
      </c>
    </row>
    <row r="35" spans="1:56">
      <c r="A35" s="20">
        <v>33</v>
      </c>
      <c r="B35" s="3" t="s">
        <v>128</v>
      </c>
      <c r="C35" s="3">
        <f t="shared" si="0"/>
        <v>287</v>
      </c>
      <c r="D35" s="11">
        <f t="shared" si="1"/>
        <v>30</v>
      </c>
      <c r="G35" s="12">
        <v>30</v>
      </c>
      <c r="H35" s="12"/>
      <c r="I35" s="12"/>
      <c r="Q35">
        <v>93</v>
      </c>
      <c r="R35" s="6">
        <v>200</v>
      </c>
      <c r="V35">
        <v>1</v>
      </c>
      <c r="AB35">
        <v>1</v>
      </c>
      <c r="AL35">
        <v>1</v>
      </c>
      <c r="AZ35">
        <v>1</v>
      </c>
      <c r="BB35">
        <v>1</v>
      </c>
      <c r="BD35">
        <v>1</v>
      </c>
    </row>
    <row r="36" spans="1:38">
      <c r="A36" s="20">
        <v>34</v>
      </c>
      <c r="B36" s="3" t="s">
        <v>129</v>
      </c>
      <c r="C36" s="3">
        <f t="shared" si="0"/>
        <v>0</v>
      </c>
      <c r="D36" s="11">
        <f t="shared" si="1"/>
        <v>0</v>
      </c>
      <c r="G36" s="12"/>
      <c r="H36" s="12"/>
      <c r="I36" s="12"/>
      <c r="Q36">
        <v>17</v>
      </c>
      <c r="R36" s="6"/>
      <c r="W36">
        <v>12</v>
      </c>
      <c r="AL36">
        <v>5</v>
      </c>
    </row>
    <row r="37" spans="1:62">
      <c r="A37" s="20">
        <v>35</v>
      </c>
      <c r="B37" s="3" t="s">
        <v>130</v>
      </c>
      <c r="C37" s="3">
        <f t="shared" si="0"/>
        <v>383</v>
      </c>
      <c r="D37" s="11">
        <f t="shared" si="1"/>
        <v>400</v>
      </c>
      <c r="G37" s="12"/>
      <c r="H37" s="12">
        <v>200</v>
      </c>
      <c r="I37" s="12"/>
      <c r="M37">
        <v>200</v>
      </c>
      <c r="Q37">
        <v>0</v>
      </c>
      <c r="R37" s="6">
        <v>500</v>
      </c>
      <c r="Y37">
        <v>1</v>
      </c>
      <c r="AA37">
        <v>3</v>
      </c>
      <c r="AB37">
        <v>1</v>
      </c>
      <c r="AC37">
        <v>2</v>
      </c>
      <c r="AD37">
        <v>3</v>
      </c>
      <c r="AE37">
        <v>2</v>
      </c>
      <c r="AF37">
        <v>4</v>
      </c>
      <c r="AG37">
        <v>1</v>
      </c>
      <c r="AH37">
        <v>2</v>
      </c>
      <c r="AJ37">
        <v>2</v>
      </c>
      <c r="AK37">
        <v>2</v>
      </c>
      <c r="AL37">
        <v>2</v>
      </c>
      <c r="AM37">
        <v>6</v>
      </c>
      <c r="AN37">
        <v>2</v>
      </c>
      <c r="AO37">
        <v>4</v>
      </c>
      <c r="AP37">
        <v>6</v>
      </c>
      <c r="AQ37">
        <v>6</v>
      </c>
      <c r="AR37">
        <v>8</v>
      </c>
      <c r="AS37">
        <v>9</v>
      </c>
      <c r="AT37">
        <v>2</v>
      </c>
      <c r="AU37">
        <v>12</v>
      </c>
      <c r="AV37">
        <v>1</v>
      </c>
      <c r="AW37">
        <v>3</v>
      </c>
      <c r="AZ37">
        <v>2</v>
      </c>
      <c r="BB37">
        <v>2</v>
      </c>
      <c r="BC37">
        <v>5</v>
      </c>
      <c r="BE37">
        <v>5</v>
      </c>
      <c r="BF37">
        <v>2</v>
      </c>
      <c r="BG37">
        <v>3</v>
      </c>
      <c r="BH37">
        <v>7</v>
      </c>
      <c r="BI37">
        <v>2</v>
      </c>
      <c r="BJ37">
        <v>5</v>
      </c>
    </row>
    <row r="38" spans="1:18">
      <c r="A38" s="20">
        <v>36</v>
      </c>
      <c r="B38" s="3" t="s">
        <v>131</v>
      </c>
      <c r="C38" s="3">
        <f t="shared" si="0"/>
        <v>40</v>
      </c>
      <c r="D38" s="11">
        <f t="shared" si="1"/>
        <v>0</v>
      </c>
      <c r="G38" s="12"/>
      <c r="H38" s="12"/>
      <c r="I38" s="12"/>
      <c r="Q38">
        <v>40</v>
      </c>
      <c r="R38" s="6"/>
    </row>
    <row r="39" spans="1:18">
      <c r="A39" s="20">
        <v>37</v>
      </c>
      <c r="B39" s="3" t="s">
        <v>132</v>
      </c>
      <c r="C39" s="3">
        <f t="shared" si="0"/>
        <v>3000</v>
      </c>
      <c r="D39" s="11">
        <f t="shared" si="1"/>
        <v>800</v>
      </c>
      <c r="G39" s="12"/>
      <c r="H39" s="12">
        <v>800</v>
      </c>
      <c r="I39" s="12"/>
      <c r="Q39">
        <v>0</v>
      </c>
      <c r="R39" s="6">
        <v>3000</v>
      </c>
    </row>
    <row r="40" spans="1:61">
      <c r="A40" s="20">
        <v>38</v>
      </c>
      <c r="B40" s="3" t="s">
        <v>133</v>
      </c>
      <c r="C40" s="3">
        <f t="shared" si="0"/>
        <v>600</v>
      </c>
      <c r="D40" s="11">
        <f t="shared" si="1"/>
        <v>0</v>
      </c>
      <c r="G40" s="12"/>
      <c r="H40" s="12"/>
      <c r="I40" s="12"/>
      <c r="Q40">
        <v>140</v>
      </c>
      <c r="R40" s="6">
        <v>500</v>
      </c>
      <c r="S40">
        <v>1</v>
      </c>
      <c r="T40">
        <v>1</v>
      </c>
      <c r="U40">
        <v>3</v>
      </c>
      <c r="V40">
        <v>2</v>
      </c>
      <c r="W40">
        <v>2</v>
      </c>
      <c r="X40">
        <v>2</v>
      </c>
      <c r="Y40">
        <v>1</v>
      </c>
      <c r="AA40">
        <v>2</v>
      </c>
      <c r="AE40">
        <v>4</v>
      </c>
      <c r="AI40">
        <v>1</v>
      </c>
      <c r="AM40">
        <v>1</v>
      </c>
      <c r="AN40">
        <v>1</v>
      </c>
      <c r="AP40">
        <v>2</v>
      </c>
      <c r="AS40">
        <v>1</v>
      </c>
      <c r="AT40">
        <v>1</v>
      </c>
      <c r="AV40">
        <v>1</v>
      </c>
      <c r="AY40">
        <v>2</v>
      </c>
      <c r="AZ40">
        <v>4</v>
      </c>
      <c r="BA40">
        <v>1</v>
      </c>
      <c r="BB40">
        <v>3</v>
      </c>
      <c r="BC40">
        <v>2</v>
      </c>
      <c r="BF40">
        <v>1</v>
      </c>
      <c r="BI40">
        <v>1</v>
      </c>
    </row>
    <row r="41" spans="1:19">
      <c r="A41" s="20">
        <v>39</v>
      </c>
      <c r="B41" s="3" t="s">
        <v>134</v>
      </c>
      <c r="C41" s="3">
        <f t="shared" si="0"/>
        <v>0</v>
      </c>
      <c r="D41" s="11">
        <f t="shared" si="1"/>
        <v>20</v>
      </c>
      <c r="F41">
        <v>20</v>
      </c>
      <c r="G41" s="12"/>
      <c r="H41" s="12"/>
      <c r="I41" s="12"/>
      <c r="Q41">
        <v>2</v>
      </c>
      <c r="R41" s="6"/>
      <c r="S41">
        <v>2</v>
      </c>
    </row>
    <row r="42" spans="1:18">
      <c r="A42" s="20">
        <v>40</v>
      </c>
      <c r="B42" s="3" t="s">
        <v>135</v>
      </c>
      <c r="C42" s="3">
        <f t="shared" si="0"/>
        <v>1132</v>
      </c>
      <c r="D42" s="11">
        <f t="shared" si="1"/>
        <v>0</v>
      </c>
      <c r="G42" s="12"/>
      <c r="H42" s="12"/>
      <c r="I42" s="12"/>
      <c r="Q42">
        <v>132</v>
      </c>
      <c r="R42" s="6">
        <v>1000</v>
      </c>
    </row>
    <row r="43" spans="1:31">
      <c r="A43" s="20">
        <v>41</v>
      </c>
      <c r="B43" s="3" t="s">
        <v>136</v>
      </c>
      <c r="C43" s="3">
        <f t="shared" si="0"/>
        <v>689</v>
      </c>
      <c r="D43" s="11">
        <f t="shared" si="1"/>
        <v>0</v>
      </c>
      <c r="G43" s="12"/>
      <c r="H43" s="12"/>
      <c r="I43" s="12"/>
      <c r="Q43">
        <v>390</v>
      </c>
      <c r="R43" s="6">
        <v>300</v>
      </c>
      <c r="AE43">
        <v>1</v>
      </c>
    </row>
    <row r="44" spans="1:18">
      <c r="A44" s="20">
        <v>42</v>
      </c>
      <c r="B44" s="3" t="s">
        <v>137</v>
      </c>
      <c r="C44" s="3">
        <f t="shared" si="0"/>
        <v>100</v>
      </c>
      <c r="D44" s="11">
        <f t="shared" si="1"/>
        <v>0</v>
      </c>
      <c r="G44" s="12"/>
      <c r="H44" s="12"/>
      <c r="I44" s="12"/>
      <c r="Q44">
        <v>0</v>
      </c>
      <c r="R44" s="6">
        <v>100</v>
      </c>
    </row>
    <row r="45" spans="1:18">
      <c r="A45" s="20">
        <v>43</v>
      </c>
      <c r="B45" s="3" t="s">
        <v>138</v>
      </c>
      <c r="C45" s="3">
        <f t="shared" si="0"/>
        <v>510</v>
      </c>
      <c r="D45" s="11">
        <f t="shared" si="1"/>
        <v>500</v>
      </c>
      <c r="G45" s="12"/>
      <c r="H45" s="12"/>
      <c r="I45" s="12"/>
      <c r="K45">
        <v>500</v>
      </c>
      <c r="Q45">
        <v>10</v>
      </c>
      <c r="R45" s="6">
        <v>500</v>
      </c>
    </row>
    <row r="46" spans="1:18">
      <c r="A46" s="20">
        <v>44</v>
      </c>
      <c r="B46" s="3" t="s">
        <v>139</v>
      </c>
      <c r="C46" s="3">
        <f t="shared" si="0"/>
        <v>147</v>
      </c>
      <c r="D46" s="11">
        <f t="shared" si="1"/>
        <v>0</v>
      </c>
      <c r="G46" s="12"/>
      <c r="H46" s="12"/>
      <c r="I46" s="12"/>
      <c r="Q46">
        <v>97</v>
      </c>
      <c r="R46" s="6">
        <v>50</v>
      </c>
    </row>
    <row r="47" spans="1:61">
      <c r="A47" s="20">
        <v>45</v>
      </c>
      <c r="B47" s="3" t="s">
        <v>140</v>
      </c>
      <c r="C47" s="3">
        <f t="shared" si="0"/>
        <v>4758</v>
      </c>
      <c r="D47" s="11">
        <f t="shared" si="1"/>
        <v>2000</v>
      </c>
      <c r="G47" s="12"/>
      <c r="H47" s="12">
        <v>1000</v>
      </c>
      <c r="I47" s="12"/>
      <c r="M47">
        <v>1000</v>
      </c>
      <c r="Q47">
        <v>144</v>
      </c>
      <c r="R47" s="6">
        <v>5000</v>
      </c>
      <c r="T47">
        <v>15</v>
      </c>
      <c r="U47">
        <v>15</v>
      </c>
      <c r="V47">
        <v>15</v>
      </c>
      <c r="X47">
        <v>1</v>
      </c>
      <c r="Y47">
        <v>25</v>
      </c>
      <c r="Z47">
        <v>15</v>
      </c>
      <c r="AB47">
        <v>10</v>
      </c>
      <c r="AD47">
        <v>30</v>
      </c>
      <c r="AF47">
        <v>20</v>
      </c>
      <c r="AG47">
        <v>20</v>
      </c>
      <c r="AL47">
        <v>21</v>
      </c>
      <c r="AM47">
        <v>40</v>
      </c>
      <c r="AQ47">
        <v>30</v>
      </c>
      <c r="AR47">
        <v>32</v>
      </c>
      <c r="AS47">
        <v>10</v>
      </c>
      <c r="AX47">
        <v>10</v>
      </c>
      <c r="AY47">
        <v>20</v>
      </c>
      <c r="AZ47">
        <v>31</v>
      </c>
      <c r="BB47">
        <v>5</v>
      </c>
      <c r="BC47">
        <v>10</v>
      </c>
      <c r="BF47">
        <v>10</v>
      </c>
      <c r="BI47">
        <v>1</v>
      </c>
    </row>
    <row r="48" spans="1:62">
      <c r="A48" s="20">
        <v>46</v>
      </c>
      <c r="B48" s="3" t="s">
        <v>141</v>
      </c>
      <c r="C48" s="3">
        <f t="shared" si="0"/>
        <v>5792</v>
      </c>
      <c r="D48" s="11">
        <f t="shared" si="1"/>
        <v>12000</v>
      </c>
      <c r="F48">
        <v>3000</v>
      </c>
      <c r="G48" s="12">
        <v>9000</v>
      </c>
      <c r="H48" s="12"/>
      <c r="I48" s="12"/>
      <c r="Q48">
        <v>7160</v>
      </c>
      <c r="R48" s="6">
        <v>0</v>
      </c>
      <c r="S48">
        <v>20</v>
      </c>
      <c r="T48">
        <v>90</v>
      </c>
      <c r="U48">
        <v>50</v>
      </c>
      <c r="V48">
        <v>40</v>
      </c>
      <c r="W48">
        <v>30</v>
      </c>
      <c r="X48">
        <v>40</v>
      </c>
      <c r="Y48">
        <v>40</v>
      </c>
      <c r="Z48">
        <v>20</v>
      </c>
      <c r="AA48">
        <v>60</v>
      </c>
      <c r="AB48">
        <v>45</v>
      </c>
      <c r="AC48">
        <v>3</v>
      </c>
      <c r="AE48">
        <v>20</v>
      </c>
      <c r="AF48">
        <v>40</v>
      </c>
      <c r="AG48">
        <v>10</v>
      </c>
      <c r="AH48">
        <v>40</v>
      </c>
      <c r="AI48">
        <v>90</v>
      </c>
      <c r="AJ48">
        <v>10</v>
      </c>
      <c r="AK48">
        <v>34</v>
      </c>
      <c r="AL48">
        <v>80</v>
      </c>
      <c r="AM48">
        <v>17</v>
      </c>
      <c r="AN48">
        <v>50</v>
      </c>
      <c r="AO48">
        <v>30</v>
      </c>
      <c r="AP48">
        <v>20</v>
      </c>
      <c r="AQ48">
        <v>15</v>
      </c>
      <c r="AR48">
        <v>20</v>
      </c>
      <c r="AS48">
        <v>25</v>
      </c>
      <c r="AT48">
        <v>10</v>
      </c>
      <c r="AU48">
        <v>30</v>
      </c>
      <c r="AV48">
        <v>10</v>
      </c>
      <c r="AW48">
        <v>40</v>
      </c>
      <c r="AX48">
        <v>30</v>
      </c>
      <c r="AY48">
        <v>10</v>
      </c>
      <c r="AZ48">
        <v>10</v>
      </c>
      <c r="BA48">
        <v>34</v>
      </c>
      <c r="BB48">
        <v>40</v>
      </c>
      <c r="BC48">
        <v>10</v>
      </c>
      <c r="BD48">
        <v>25</v>
      </c>
      <c r="BE48">
        <v>50</v>
      </c>
      <c r="BF48">
        <v>20</v>
      </c>
      <c r="BG48">
        <v>60</v>
      </c>
      <c r="BH48">
        <v>10</v>
      </c>
      <c r="BI48">
        <v>20</v>
      </c>
      <c r="BJ48">
        <v>20</v>
      </c>
    </row>
    <row r="49" spans="1:18">
      <c r="A49" s="20">
        <v>47</v>
      </c>
      <c r="B49" s="3" t="s">
        <v>142</v>
      </c>
      <c r="C49" s="3">
        <f t="shared" si="0"/>
        <v>132</v>
      </c>
      <c r="D49" s="11">
        <f t="shared" si="1"/>
        <v>50</v>
      </c>
      <c r="F49">
        <v>50</v>
      </c>
      <c r="G49" s="12"/>
      <c r="H49" s="12"/>
      <c r="I49" s="12"/>
      <c r="Q49">
        <v>61</v>
      </c>
      <c r="R49" s="6">
        <v>71</v>
      </c>
    </row>
    <row r="50" spans="1:18">
      <c r="A50" s="20">
        <v>48</v>
      </c>
      <c r="B50" s="3" t="s">
        <v>143</v>
      </c>
      <c r="C50" s="3">
        <f t="shared" si="0"/>
        <v>23</v>
      </c>
      <c r="D50" s="11">
        <f t="shared" si="1"/>
        <v>0</v>
      </c>
      <c r="G50" s="12"/>
      <c r="H50" s="12"/>
      <c r="I50" s="12"/>
      <c r="Q50">
        <v>23</v>
      </c>
      <c r="R50" s="6"/>
    </row>
    <row r="51" spans="1:18">
      <c r="A51" s="20">
        <v>49</v>
      </c>
      <c r="B51" s="3" t="s">
        <v>144</v>
      </c>
      <c r="C51" s="3">
        <f t="shared" si="0"/>
        <v>19</v>
      </c>
      <c r="D51" s="11">
        <f t="shared" si="1"/>
        <v>19</v>
      </c>
      <c r="G51" s="12"/>
      <c r="H51" s="12"/>
      <c r="I51" s="12"/>
      <c r="O51">
        <v>19</v>
      </c>
      <c r="Q51">
        <v>0</v>
      </c>
      <c r="R51" s="6">
        <v>19</v>
      </c>
    </row>
    <row r="52" spans="1:18">
      <c r="A52" s="20">
        <v>50</v>
      </c>
      <c r="B52" s="3" t="s">
        <v>145</v>
      </c>
      <c r="C52" s="3">
        <f t="shared" si="0"/>
        <v>2000</v>
      </c>
      <c r="D52" s="11">
        <f t="shared" si="1"/>
        <v>1000</v>
      </c>
      <c r="G52" s="12"/>
      <c r="H52" s="12"/>
      <c r="I52" s="12"/>
      <c r="M52">
        <v>1000</v>
      </c>
      <c r="Q52">
        <v>0</v>
      </c>
      <c r="R52" s="6">
        <v>2000</v>
      </c>
    </row>
    <row r="53" spans="1:62">
      <c r="A53" s="20">
        <v>51</v>
      </c>
      <c r="B53" s="3" t="s">
        <v>146</v>
      </c>
      <c r="C53" s="3">
        <f t="shared" si="0"/>
        <v>1077</v>
      </c>
      <c r="D53" s="11">
        <f t="shared" si="1"/>
        <v>765</v>
      </c>
      <c r="F53">
        <v>105</v>
      </c>
      <c r="G53" s="12">
        <v>210</v>
      </c>
      <c r="H53" s="12">
        <v>400</v>
      </c>
      <c r="I53" s="12"/>
      <c r="M53">
        <v>50</v>
      </c>
      <c r="Q53">
        <v>288</v>
      </c>
      <c r="R53" s="6">
        <v>1463</v>
      </c>
      <c r="S53">
        <v>2</v>
      </c>
      <c r="T53">
        <v>3</v>
      </c>
      <c r="U53">
        <v>3</v>
      </c>
      <c r="V53">
        <v>3</v>
      </c>
      <c r="W53">
        <v>7</v>
      </c>
      <c r="Y53">
        <v>15</v>
      </c>
      <c r="Z53">
        <v>11</v>
      </c>
      <c r="AA53">
        <v>9</v>
      </c>
      <c r="AB53">
        <v>3</v>
      </c>
      <c r="AC53">
        <v>5</v>
      </c>
      <c r="AD53">
        <v>12</v>
      </c>
      <c r="AE53">
        <v>4</v>
      </c>
      <c r="AF53">
        <v>6</v>
      </c>
      <c r="AG53">
        <v>8</v>
      </c>
      <c r="AH53">
        <v>7</v>
      </c>
      <c r="AI53">
        <v>8</v>
      </c>
      <c r="AJ53">
        <v>6</v>
      </c>
      <c r="AK53">
        <v>17</v>
      </c>
      <c r="AL53">
        <v>4</v>
      </c>
      <c r="AM53">
        <v>6</v>
      </c>
      <c r="AN53">
        <v>9</v>
      </c>
      <c r="AO53">
        <v>7</v>
      </c>
      <c r="AP53">
        <v>12</v>
      </c>
      <c r="AQ53">
        <v>6</v>
      </c>
      <c r="AR53">
        <v>11</v>
      </c>
      <c r="AS53">
        <v>13</v>
      </c>
      <c r="AT53">
        <v>23</v>
      </c>
      <c r="AU53">
        <v>8</v>
      </c>
      <c r="AV53">
        <v>15</v>
      </c>
      <c r="AW53">
        <v>14</v>
      </c>
      <c r="AX53">
        <v>5</v>
      </c>
      <c r="AY53">
        <v>15</v>
      </c>
      <c r="AZ53">
        <v>17</v>
      </c>
      <c r="BA53">
        <v>17</v>
      </c>
      <c r="BB53">
        <v>24</v>
      </c>
      <c r="BC53">
        <v>13</v>
      </c>
      <c r="BD53">
        <v>5</v>
      </c>
      <c r="BE53">
        <v>5</v>
      </c>
      <c r="BF53">
        <v>232</v>
      </c>
      <c r="BG53">
        <v>8</v>
      </c>
      <c r="BH53">
        <v>19</v>
      </c>
      <c r="BI53">
        <v>39</v>
      </c>
      <c r="BJ53">
        <v>18</v>
      </c>
    </row>
    <row r="54" spans="1:18">
      <c r="A54" s="20">
        <v>52</v>
      </c>
      <c r="B54" s="3" t="s">
        <v>147</v>
      </c>
      <c r="C54" s="3">
        <f t="shared" si="0"/>
        <v>20000</v>
      </c>
      <c r="D54" s="11">
        <f t="shared" si="1"/>
        <v>3000</v>
      </c>
      <c r="G54" s="12"/>
      <c r="H54" s="12"/>
      <c r="I54" s="12"/>
      <c r="M54">
        <v>3000</v>
      </c>
      <c r="Q54">
        <v>0</v>
      </c>
      <c r="R54" s="6">
        <v>20000</v>
      </c>
    </row>
    <row r="55" spans="1:61">
      <c r="A55" s="20">
        <v>53</v>
      </c>
      <c r="B55" s="3" t="s">
        <v>148</v>
      </c>
      <c r="C55" s="3">
        <f t="shared" si="0"/>
        <v>319</v>
      </c>
      <c r="D55" s="11">
        <f t="shared" si="1"/>
        <v>0</v>
      </c>
      <c r="G55" s="12"/>
      <c r="H55" s="12"/>
      <c r="I55" s="12"/>
      <c r="Q55">
        <v>37</v>
      </c>
      <c r="R55" s="6">
        <v>300</v>
      </c>
      <c r="V55">
        <v>1</v>
      </c>
      <c r="AH55">
        <v>1</v>
      </c>
      <c r="AI55">
        <v>1</v>
      </c>
      <c r="AK55">
        <v>2</v>
      </c>
      <c r="AL55">
        <v>1</v>
      </c>
      <c r="AN55">
        <v>1</v>
      </c>
      <c r="AQ55">
        <v>2</v>
      </c>
      <c r="AS55">
        <v>1</v>
      </c>
      <c r="AW55">
        <v>1</v>
      </c>
      <c r="AZ55">
        <v>2</v>
      </c>
      <c r="BC55">
        <v>2</v>
      </c>
      <c r="BE55">
        <v>1</v>
      </c>
      <c r="BG55">
        <v>1</v>
      </c>
      <c r="BI55">
        <v>1</v>
      </c>
    </row>
    <row r="56" spans="1:18">
      <c r="A56" s="20">
        <v>54</v>
      </c>
      <c r="B56" s="3" t="s">
        <v>149</v>
      </c>
      <c r="C56" s="3">
        <f t="shared" si="0"/>
        <v>50</v>
      </c>
      <c r="D56" s="11">
        <f t="shared" si="1"/>
        <v>10</v>
      </c>
      <c r="G56" s="12"/>
      <c r="H56" s="12">
        <v>10</v>
      </c>
      <c r="I56" s="12"/>
      <c r="Q56">
        <v>0</v>
      </c>
      <c r="R56" s="6">
        <v>50</v>
      </c>
    </row>
    <row r="57" spans="1:18">
      <c r="A57" s="20">
        <v>55</v>
      </c>
      <c r="B57" s="3" t="s">
        <v>150</v>
      </c>
      <c r="C57" s="3">
        <f t="shared" si="0"/>
        <v>50</v>
      </c>
      <c r="D57" s="11">
        <f t="shared" si="1"/>
        <v>10</v>
      </c>
      <c r="G57" s="12"/>
      <c r="H57" s="12">
        <v>10</v>
      </c>
      <c r="I57" s="12"/>
      <c r="Q57">
        <v>0</v>
      </c>
      <c r="R57" s="6">
        <v>50</v>
      </c>
    </row>
    <row r="58" spans="1:62">
      <c r="A58" s="20">
        <v>56</v>
      </c>
      <c r="B58" s="3" t="s">
        <v>151</v>
      </c>
      <c r="C58" s="3">
        <f t="shared" si="0"/>
        <v>246</v>
      </c>
      <c r="D58" s="11">
        <f t="shared" si="1"/>
        <v>0</v>
      </c>
      <c r="G58" s="12"/>
      <c r="H58" s="12"/>
      <c r="I58" s="12"/>
      <c r="Q58">
        <v>1588</v>
      </c>
      <c r="R58" s="6"/>
      <c r="S58">
        <v>40</v>
      </c>
      <c r="T58">
        <v>100</v>
      </c>
      <c r="U58">
        <v>25</v>
      </c>
      <c r="V58">
        <v>55</v>
      </c>
      <c r="W58">
        <v>135</v>
      </c>
      <c r="X58">
        <v>30</v>
      </c>
      <c r="Y58">
        <v>30</v>
      </c>
      <c r="Z58">
        <v>7</v>
      </c>
      <c r="AA58">
        <v>10</v>
      </c>
      <c r="AB58">
        <v>40</v>
      </c>
      <c r="AC58">
        <v>45</v>
      </c>
      <c r="AD58">
        <v>15</v>
      </c>
      <c r="AE58">
        <v>35</v>
      </c>
      <c r="AF58">
        <v>25</v>
      </c>
      <c r="AG58">
        <v>60</v>
      </c>
      <c r="AH58">
        <v>35</v>
      </c>
      <c r="AI58">
        <v>85</v>
      </c>
      <c r="AJ58">
        <v>65</v>
      </c>
      <c r="AK58">
        <v>90</v>
      </c>
      <c r="AL58">
        <v>120</v>
      </c>
      <c r="AM58">
        <v>105</v>
      </c>
      <c r="AN58">
        <v>40</v>
      </c>
      <c r="AQ58">
        <v>30</v>
      </c>
      <c r="AR58">
        <v>10</v>
      </c>
      <c r="AS58">
        <v>10</v>
      </c>
      <c r="AU58">
        <v>4</v>
      </c>
      <c r="BA58">
        <v>5</v>
      </c>
      <c r="BB58">
        <v>5</v>
      </c>
      <c r="BC58">
        <v>5</v>
      </c>
      <c r="BF58">
        <v>16</v>
      </c>
      <c r="BG58">
        <v>20</v>
      </c>
      <c r="BH58">
        <v>15</v>
      </c>
      <c r="BI58">
        <v>10</v>
      </c>
      <c r="BJ58">
        <v>20</v>
      </c>
    </row>
    <row r="59" spans="1:61">
      <c r="A59" s="20">
        <v>57</v>
      </c>
      <c r="B59" s="3" t="s">
        <v>152</v>
      </c>
      <c r="C59" s="3">
        <f t="shared" si="0"/>
        <v>589</v>
      </c>
      <c r="D59" s="11">
        <f t="shared" si="1"/>
        <v>400</v>
      </c>
      <c r="G59" s="12"/>
      <c r="H59" s="12">
        <v>400</v>
      </c>
      <c r="I59" s="12"/>
      <c r="Q59">
        <v>0</v>
      </c>
      <c r="R59" s="6">
        <v>600</v>
      </c>
      <c r="Y59">
        <v>1</v>
      </c>
      <c r="AA59">
        <v>1</v>
      </c>
      <c r="AM59">
        <v>1</v>
      </c>
      <c r="AN59">
        <v>1</v>
      </c>
      <c r="AP59">
        <v>1</v>
      </c>
      <c r="AT59">
        <v>1</v>
      </c>
      <c r="AV59">
        <v>2</v>
      </c>
      <c r="AY59">
        <v>1</v>
      </c>
      <c r="BI59">
        <v>2</v>
      </c>
    </row>
    <row r="60" spans="1:62">
      <c r="A60" s="20">
        <v>58</v>
      </c>
      <c r="B60" s="3" t="s">
        <v>153</v>
      </c>
      <c r="C60" s="3">
        <f t="shared" si="0"/>
        <v>817</v>
      </c>
      <c r="D60" s="11">
        <f t="shared" si="1"/>
        <v>0</v>
      </c>
      <c r="G60" s="12"/>
      <c r="H60" s="12"/>
      <c r="I60" s="12"/>
      <c r="Q60">
        <v>198</v>
      </c>
      <c r="R60" s="6">
        <v>692</v>
      </c>
      <c r="U60">
        <v>10</v>
      </c>
      <c r="AM60">
        <v>1</v>
      </c>
      <c r="AO60">
        <v>10</v>
      </c>
      <c r="AR60">
        <v>1</v>
      </c>
      <c r="AT60">
        <v>2</v>
      </c>
      <c r="AX60">
        <v>1</v>
      </c>
      <c r="BF60">
        <v>2</v>
      </c>
      <c r="BG60">
        <v>12</v>
      </c>
      <c r="BH60">
        <v>2</v>
      </c>
      <c r="BI60">
        <v>2</v>
      </c>
      <c r="BJ60">
        <v>30</v>
      </c>
    </row>
    <row r="61" spans="1:62">
      <c r="A61" s="20">
        <v>59</v>
      </c>
      <c r="B61" s="3" t="s">
        <v>154</v>
      </c>
      <c r="C61" s="3">
        <f t="shared" si="0"/>
        <v>7181</v>
      </c>
      <c r="D61" s="11">
        <f t="shared" si="1"/>
        <v>9000</v>
      </c>
      <c r="E61">
        <v>2000</v>
      </c>
      <c r="F61">
        <v>7000</v>
      </c>
      <c r="G61" s="12"/>
      <c r="H61" s="12"/>
      <c r="I61" s="12"/>
      <c r="Q61">
        <v>9969</v>
      </c>
      <c r="R61" s="6"/>
      <c r="S61">
        <v>160</v>
      </c>
      <c r="T61">
        <v>230</v>
      </c>
      <c r="U61">
        <v>140</v>
      </c>
      <c r="V61">
        <v>185</v>
      </c>
      <c r="W61">
        <v>260</v>
      </c>
      <c r="X61">
        <v>96</v>
      </c>
      <c r="Y61">
        <v>126</v>
      </c>
      <c r="Z61">
        <v>82</v>
      </c>
      <c r="AA61">
        <v>80</v>
      </c>
      <c r="AB61">
        <v>60</v>
      </c>
      <c r="AC61">
        <v>120</v>
      </c>
      <c r="AD61">
        <v>128</v>
      </c>
      <c r="AE61">
        <v>30</v>
      </c>
      <c r="AF61">
        <v>30</v>
      </c>
      <c r="AG61">
        <v>60</v>
      </c>
      <c r="AH61">
        <v>34</v>
      </c>
      <c r="AI61">
        <v>44</v>
      </c>
      <c r="AJ61">
        <v>35</v>
      </c>
      <c r="AK61">
        <v>54</v>
      </c>
      <c r="AL61">
        <v>70</v>
      </c>
      <c r="AM61">
        <v>40</v>
      </c>
      <c r="AN61">
        <v>60</v>
      </c>
      <c r="AO61">
        <v>20</v>
      </c>
      <c r="AP61">
        <v>20</v>
      </c>
      <c r="AQ61">
        <v>20</v>
      </c>
      <c r="AR61">
        <v>65</v>
      </c>
      <c r="AT61">
        <v>20</v>
      </c>
      <c r="AU61">
        <v>30</v>
      </c>
      <c r="AV61">
        <v>40</v>
      </c>
      <c r="AW61">
        <v>4</v>
      </c>
      <c r="AX61">
        <v>10</v>
      </c>
      <c r="AY61">
        <v>15</v>
      </c>
      <c r="AZ61">
        <v>30</v>
      </c>
      <c r="BA61">
        <v>70</v>
      </c>
      <c r="BB61">
        <v>50</v>
      </c>
      <c r="BC61">
        <v>58</v>
      </c>
      <c r="BD61">
        <v>20</v>
      </c>
      <c r="BF61">
        <v>26</v>
      </c>
      <c r="BG61">
        <v>50</v>
      </c>
      <c r="BH61">
        <v>40</v>
      </c>
      <c r="BI61">
        <v>40</v>
      </c>
      <c r="BJ61">
        <v>36</v>
      </c>
    </row>
    <row r="62" spans="1:18">
      <c r="A62" s="20">
        <v>60</v>
      </c>
      <c r="B62" s="3" t="s">
        <v>155</v>
      </c>
      <c r="C62" s="3">
        <f t="shared" si="0"/>
        <v>920</v>
      </c>
      <c r="D62" s="11">
        <f t="shared" si="1"/>
        <v>0</v>
      </c>
      <c r="G62" s="12"/>
      <c r="H62" s="12"/>
      <c r="I62" s="12"/>
      <c r="Q62">
        <v>0</v>
      </c>
      <c r="R62" s="6">
        <v>920</v>
      </c>
    </row>
    <row r="63" spans="1:62">
      <c r="A63" s="20">
        <v>61</v>
      </c>
      <c r="B63" s="3" t="s">
        <v>156</v>
      </c>
      <c r="C63" s="3">
        <f t="shared" si="0"/>
        <v>854</v>
      </c>
      <c r="D63" s="11">
        <f t="shared" si="1"/>
        <v>2200</v>
      </c>
      <c r="G63" s="12">
        <v>2200</v>
      </c>
      <c r="H63" s="12"/>
      <c r="I63" s="12"/>
      <c r="Q63">
        <v>2268</v>
      </c>
      <c r="R63" s="6">
        <v>0</v>
      </c>
      <c r="S63">
        <v>10</v>
      </c>
      <c r="T63">
        <v>20</v>
      </c>
      <c r="U63">
        <v>130</v>
      </c>
      <c r="V63">
        <v>95</v>
      </c>
      <c r="W63">
        <v>180</v>
      </c>
      <c r="X63">
        <v>103</v>
      </c>
      <c r="Y63">
        <v>100</v>
      </c>
      <c r="Z63">
        <v>30</v>
      </c>
      <c r="AA63">
        <v>100</v>
      </c>
      <c r="AB63">
        <v>20</v>
      </c>
      <c r="AC63">
        <v>48</v>
      </c>
      <c r="AD63">
        <v>20</v>
      </c>
      <c r="AF63">
        <v>30</v>
      </c>
      <c r="AG63">
        <v>20</v>
      </c>
      <c r="AH63">
        <v>10</v>
      </c>
      <c r="AI63">
        <v>10</v>
      </c>
      <c r="AJ63">
        <v>28</v>
      </c>
      <c r="AK63">
        <v>10</v>
      </c>
      <c r="AL63">
        <v>10</v>
      </c>
      <c r="AN63">
        <v>20</v>
      </c>
      <c r="AP63">
        <v>10</v>
      </c>
      <c r="AR63">
        <v>20</v>
      </c>
      <c r="AT63">
        <v>40</v>
      </c>
      <c r="AU63">
        <v>30</v>
      </c>
      <c r="AV63">
        <v>30</v>
      </c>
      <c r="AX63">
        <v>10</v>
      </c>
      <c r="AY63">
        <v>30</v>
      </c>
      <c r="AZ63">
        <v>2</v>
      </c>
      <c r="BA63">
        <v>10</v>
      </c>
      <c r="BB63">
        <v>75</v>
      </c>
      <c r="BC63">
        <v>10</v>
      </c>
      <c r="BD63">
        <v>30</v>
      </c>
      <c r="BE63">
        <v>30</v>
      </c>
      <c r="BF63">
        <v>15</v>
      </c>
      <c r="BG63">
        <v>10</v>
      </c>
      <c r="BI63">
        <v>43</v>
      </c>
      <c r="BJ63">
        <v>25</v>
      </c>
    </row>
    <row r="64" spans="1:62">
      <c r="A64" s="20">
        <v>62</v>
      </c>
      <c r="B64" s="3" t="s">
        <v>157</v>
      </c>
      <c r="C64" s="3">
        <f t="shared" si="0"/>
        <v>553</v>
      </c>
      <c r="D64" s="11">
        <f t="shared" si="1"/>
        <v>200</v>
      </c>
      <c r="G64" s="12">
        <v>200</v>
      </c>
      <c r="H64" s="12"/>
      <c r="I64" s="12"/>
      <c r="Q64">
        <v>451</v>
      </c>
      <c r="R64" s="6">
        <v>220</v>
      </c>
      <c r="S64">
        <v>2</v>
      </c>
      <c r="T64">
        <v>7</v>
      </c>
      <c r="U64">
        <v>6</v>
      </c>
      <c r="V64">
        <v>3</v>
      </c>
      <c r="W64">
        <v>9</v>
      </c>
      <c r="X64">
        <v>5</v>
      </c>
      <c r="Y64">
        <v>3</v>
      </c>
      <c r="Z64">
        <v>1</v>
      </c>
      <c r="AB64">
        <v>3</v>
      </c>
      <c r="AC64">
        <v>34</v>
      </c>
      <c r="AD64">
        <v>1</v>
      </c>
      <c r="AE64">
        <v>4</v>
      </c>
      <c r="AG64">
        <v>2</v>
      </c>
      <c r="AH64">
        <v>2</v>
      </c>
      <c r="AJ64">
        <v>2</v>
      </c>
      <c r="AK64">
        <v>1</v>
      </c>
      <c r="AL64">
        <v>2</v>
      </c>
      <c r="AM64">
        <v>3</v>
      </c>
      <c r="AN64">
        <v>3</v>
      </c>
      <c r="AP64">
        <v>1</v>
      </c>
      <c r="AT64">
        <v>3</v>
      </c>
      <c r="AU64">
        <v>1</v>
      </c>
      <c r="AV64">
        <v>1</v>
      </c>
      <c r="AX64">
        <v>1</v>
      </c>
      <c r="AY64">
        <v>1</v>
      </c>
      <c r="AZ64">
        <v>2</v>
      </c>
      <c r="BB64">
        <v>2</v>
      </c>
      <c r="BC64">
        <v>3</v>
      </c>
      <c r="BD64">
        <v>1</v>
      </c>
      <c r="BE64">
        <v>3</v>
      </c>
      <c r="BG64">
        <v>2</v>
      </c>
      <c r="BH64">
        <v>2</v>
      </c>
      <c r="BI64">
        <v>1</v>
      </c>
      <c r="BJ64">
        <v>1</v>
      </c>
    </row>
    <row r="65" spans="1:18">
      <c r="A65" s="20">
        <v>63</v>
      </c>
      <c r="B65" s="3" t="s">
        <v>158</v>
      </c>
      <c r="C65" s="3">
        <f t="shared" si="0"/>
        <v>1397</v>
      </c>
      <c r="D65" s="11">
        <f t="shared" si="1"/>
        <v>0</v>
      </c>
      <c r="G65" s="12"/>
      <c r="H65" s="12"/>
      <c r="I65" s="12"/>
      <c r="Q65">
        <v>1397</v>
      </c>
      <c r="R65" s="6"/>
    </row>
    <row r="66" spans="1:62">
      <c r="A66" s="20">
        <v>64</v>
      </c>
      <c r="B66" s="3" t="s">
        <v>159</v>
      </c>
      <c r="C66" s="3">
        <f t="shared" si="0"/>
        <v>302</v>
      </c>
      <c r="D66" s="11">
        <f t="shared" si="1"/>
        <v>500</v>
      </c>
      <c r="G66" s="12"/>
      <c r="H66" s="12">
        <v>500</v>
      </c>
      <c r="I66" s="12"/>
      <c r="Q66">
        <v>0</v>
      </c>
      <c r="R66" s="6">
        <v>500</v>
      </c>
      <c r="Y66">
        <v>4</v>
      </c>
      <c r="Z66">
        <v>3</v>
      </c>
      <c r="AA66">
        <v>1</v>
      </c>
      <c r="AB66">
        <v>1</v>
      </c>
      <c r="AC66">
        <v>1</v>
      </c>
      <c r="AD66">
        <v>2</v>
      </c>
      <c r="AE66">
        <v>3</v>
      </c>
      <c r="AF66">
        <v>3</v>
      </c>
      <c r="AG66">
        <v>1</v>
      </c>
      <c r="AI66">
        <v>7</v>
      </c>
      <c r="AJ66">
        <v>4</v>
      </c>
      <c r="AK66">
        <v>5</v>
      </c>
      <c r="AL66">
        <v>11</v>
      </c>
      <c r="AM66">
        <v>2</v>
      </c>
      <c r="AN66">
        <v>9</v>
      </c>
      <c r="AO66">
        <v>3</v>
      </c>
      <c r="AP66">
        <v>11</v>
      </c>
      <c r="AQ66">
        <v>10</v>
      </c>
      <c r="AR66">
        <v>11</v>
      </c>
      <c r="AS66">
        <v>12</v>
      </c>
      <c r="AT66">
        <v>7</v>
      </c>
      <c r="AU66">
        <v>9</v>
      </c>
      <c r="AV66">
        <v>7</v>
      </c>
      <c r="AW66">
        <v>4</v>
      </c>
      <c r="AX66">
        <v>2</v>
      </c>
      <c r="AY66">
        <v>7</v>
      </c>
      <c r="AZ66">
        <v>8</v>
      </c>
      <c r="BA66">
        <v>9</v>
      </c>
      <c r="BB66">
        <v>7</v>
      </c>
      <c r="BC66">
        <v>11</v>
      </c>
      <c r="BD66">
        <v>7</v>
      </c>
      <c r="BE66">
        <v>5</v>
      </c>
      <c r="BF66">
        <v>2</v>
      </c>
      <c r="BG66">
        <v>1</v>
      </c>
      <c r="BH66">
        <v>2</v>
      </c>
      <c r="BI66">
        <v>5</v>
      </c>
      <c r="BJ66">
        <v>1</v>
      </c>
    </row>
    <row r="67" spans="1:61">
      <c r="A67" s="20">
        <v>65</v>
      </c>
      <c r="B67" s="3" t="s">
        <v>160</v>
      </c>
      <c r="C67" s="3">
        <f t="shared" ref="C67:C130" si="2">SUM(Q67:R67)-SUM(S67:DC67)</f>
        <v>304</v>
      </c>
      <c r="D67" s="11">
        <f t="shared" ref="D67:D130" si="3">SUM(E67:P67)</f>
        <v>50</v>
      </c>
      <c r="G67" s="12"/>
      <c r="H67" s="12"/>
      <c r="I67" s="12"/>
      <c r="N67">
        <v>50</v>
      </c>
      <c r="Q67">
        <v>51</v>
      </c>
      <c r="R67" s="6">
        <v>272</v>
      </c>
      <c r="S67">
        <v>1</v>
      </c>
      <c r="T67">
        <v>1</v>
      </c>
      <c r="AB67">
        <v>1</v>
      </c>
      <c r="AD67">
        <v>1</v>
      </c>
      <c r="AG67">
        <v>1</v>
      </c>
      <c r="AL67">
        <v>6</v>
      </c>
      <c r="AO67">
        <v>1</v>
      </c>
      <c r="AT67">
        <v>1</v>
      </c>
      <c r="AW67">
        <v>1</v>
      </c>
      <c r="AX67">
        <v>1</v>
      </c>
      <c r="AY67">
        <v>2</v>
      </c>
      <c r="BA67">
        <v>1</v>
      </c>
      <c r="BI67">
        <v>1</v>
      </c>
    </row>
    <row r="68" spans="1:18">
      <c r="A68" s="20">
        <v>66</v>
      </c>
      <c r="B68" s="3" t="s">
        <v>161</v>
      </c>
      <c r="C68" s="3">
        <f t="shared" si="2"/>
        <v>1</v>
      </c>
      <c r="D68" s="11">
        <f t="shared" si="3"/>
        <v>0</v>
      </c>
      <c r="G68" s="12"/>
      <c r="H68" s="12"/>
      <c r="I68" s="12"/>
      <c r="Q68">
        <v>1</v>
      </c>
      <c r="R68" s="6"/>
    </row>
    <row r="69" spans="1:45">
      <c r="A69" s="20">
        <v>67</v>
      </c>
      <c r="B69" s="3" t="s">
        <v>162</v>
      </c>
      <c r="C69" s="3">
        <f t="shared" si="2"/>
        <v>375</v>
      </c>
      <c r="D69" s="11">
        <f t="shared" si="3"/>
        <v>1000</v>
      </c>
      <c r="G69" s="12">
        <v>1000</v>
      </c>
      <c r="H69" s="12"/>
      <c r="I69" s="12"/>
      <c r="Q69">
        <v>315</v>
      </c>
      <c r="R69" s="6">
        <v>210</v>
      </c>
      <c r="Y69">
        <v>10</v>
      </c>
      <c r="AD69">
        <v>30</v>
      </c>
      <c r="AF69">
        <v>10</v>
      </c>
      <c r="AG69">
        <v>10</v>
      </c>
      <c r="AK69">
        <v>20</v>
      </c>
      <c r="AL69">
        <v>30</v>
      </c>
      <c r="AO69">
        <v>20</v>
      </c>
      <c r="AS69">
        <v>20</v>
      </c>
    </row>
    <row r="70" spans="1:54">
      <c r="A70" s="20">
        <v>68</v>
      </c>
      <c r="B70" s="3" t="s">
        <v>163</v>
      </c>
      <c r="C70" s="3">
        <f t="shared" si="2"/>
        <v>1698</v>
      </c>
      <c r="D70" s="11">
        <f t="shared" si="3"/>
        <v>600</v>
      </c>
      <c r="E70">
        <v>600</v>
      </c>
      <c r="G70" s="12"/>
      <c r="H70" s="12"/>
      <c r="I70" s="12"/>
      <c r="Q70">
        <v>2070</v>
      </c>
      <c r="R70" s="6"/>
      <c r="S70">
        <v>30</v>
      </c>
      <c r="T70">
        <v>40</v>
      </c>
      <c r="U70">
        <v>60</v>
      </c>
      <c r="V70">
        <v>20</v>
      </c>
      <c r="W70">
        <v>30</v>
      </c>
      <c r="X70">
        <v>50</v>
      </c>
      <c r="Y70">
        <v>10</v>
      </c>
      <c r="Z70">
        <v>10</v>
      </c>
      <c r="AA70">
        <v>12</v>
      </c>
      <c r="AB70">
        <v>10</v>
      </c>
      <c r="AL70">
        <v>10</v>
      </c>
      <c r="AP70">
        <v>20</v>
      </c>
      <c r="AQ70">
        <v>10</v>
      </c>
      <c r="AS70">
        <v>10</v>
      </c>
      <c r="AV70">
        <v>20</v>
      </c>
      <c r="AY70">
        <v>10</v>
      </c>
      <c r="BB70">
        <v>20</v>
      </c>
    </row>
    <row r="71" spans="1:18">
      <c r="A71" s="20">
        <v>69</v>
      </c>
      <c r="B71" s="3" t="s">
        <v>164</v>
      </c>
      <c r="C71" s="3">
        <f t="shared" si="2"/>
        <v>4</v>
      </c>
      <c r="D71" s="11">
        <f t="shared" si="3"/>
        <v>0</v>
      </c>
      <c r="G71" s="12"/>
      <c r="H71" s="12"/>
      <c r="I71" s="12"/>
      <c r="Q71">
        <v>4</v>
      </c>
      <c r="R71" s="6"/>
    </row>
    <row r="72" spans="1:18">
      <c r="A72" s="20">
        <v>70</v>
      </c>
      <c r="B72" s="3" t="s">
        <v>165</v>
      </c>
      <c r="C72" s="3">
        <f t="shared" si="2"/>
        <v>0</v>
      </c>
      <c r="D72" s="11">
        <f t="shared" si="3"/>
        <v>0</v>
      </c>
      <c r="G72" s="12"/>
      <c r="H72" s="12"/>
      <c r="I72" s="12"/>
      <c r="Q72">
        <v>0</v>
      </c>
      <c r="R72" s="6">
        <v>0</v>
      </c>
    </row>
    <row r="73" spans="1:18">
      <c r="A73" s="20">
        <v>71</v>
      </c>
      <c r="B73" s="3" t="s">
        <v>166</v>
      </c>
      <c r="C73" s="3">
        <f t="shared" si="2"/>
        <v>119</v>
      </c>
      <c r="D73" s="11">
        <f t="shared" si="3"/>
        <v>20</v>
      </c>
      <c r="G73" s="12">
        <v>10</v>
      </c>
      <c r="H73" s="12"/>
      <c r="I73" s="12"/>
      <c r="O73">
        <v>10</v>
      </c>
      <c r="Q73">
        <v>10</v>
      </c>
      <c r="R73" s="6">
        <v>109</v>
      </c>
    </row>
    <row r="74" spans="1:18">
      <c r="A74" s="20">
        <v>72</v>
      </c>
      <c r="B74" s="3" t="s">
        <v>167</v>
      </c>
      <c r="C74" s="3">
        <f t="shared" si="2"/>
        <v>0</v>
      </c>
      <c r="D74" s="11">
        <f t="shared" si="3"/>
        <v>0</v>
      </c>
      <c r="G74" s="12"/>
      <c r="H74" s="12"/>
      <c r="I74" s="12"/>
      <c r="Q74">
        <v>0</v>
      </c>
      <c r="R74" s="6"/>
    </row>
    <row r="75" spans="1:62">
      <c r="A75" s="20">
        <v>73</v>
      </c>
      <c r="B75" s="3" t="s">
        <v>168</v>
      </c>
      <c r="C75" s="3">
        <f t="shared" si="2"/>
        <v>202</v>
      </c>
      <c r="D75" s="11">
        <f t="shared" si="3"/>
        <v>123</v>
      </c>
      <c r="G75" s="12">
        <v>3</v>
      </c>
      <c r="H75" s="12"/>
      <c r="I75" s="12"/>
      <c r="J75">
        <v>60</v>
      </c>
      <c r="P75">
        <v>60</v>
      </c>
      <c r="Q75">
        <v>24</v>
      </c>
      <c r="R75" s="6">
        <v>200</v>
      </c>
      <c r="S75">
        <v>1</v>
      </c>
      <c r="T75">
        <v>2</v>
      </c>
      <c r="W75">
        <v>2</v>
      </c>
      <c r="AG75">
        <v>1</v>
      </c>
      <c r="AM75">
        <v>1</v>
      </c>
      <c r="AN75">
        <v>1</v>
      </c>
      <c r="AQ75">
        <v>1</v>
      </c>
      <c r="AS75">
        <v>1</v>
      </c>
      <c r="AT75">
        <v>2</v>
      </c>
      <c r="AW75">
        <v>1</v>
      </c>
      <c r="AY75">
        <v>1</v>
      </c>
      <c r="AZ75">
        <v>1</v>
      </c>
      <c r="BA75">
        <v>1</v>
      </c>
      <c r="BF75">
        <v>1</v>
      </c>
      <c r="BG75">
        <v>2</v>
      </c>
      <c r="BI75">
        <v>1</v>
      </c>
      <c r="BJ75">
        <v>2</v>
      </c>
    </row>
    <row r="76" spans="1:18">
      <c r="A76" s="20">
        <v>74</v>
      </c>
      <c r="B76" s="3" t="s">
        <v>169</v>
      </c>
      <c r="C76" s="3">
        <f t="shared" si="2"/>
        <v>0</v>
      </c>
      <c r="D76" s="11">
        <f t="shared" si="3"/>
        <v>0</v>
      </c>
      <c r="G76" s="12"/>
      <c r="H76" s="12"/>
      <c r="I76" s="12"/>
      <c r="Q76">
        <v>0</v>
      </c>
      <c r="R76" s="6"/>
    </row>
    <row r="77" spans="1:62">
      <c r="A77" s="20">
        <v>75</v>
      </c>
      <c r="B77" s="3" t="s">
        <v>170</v>
      </c>
      <c r="C77" s="3">
        <f t="shared" si="2"/>
        <v>265</v>
      </c>
      <c r="D77" s="11">
        <f t="shared" si="3"/>
        <v>98</v>
      </c>
      <c r="E77">
        <v>50</v>
      </c>
      <c r="G77" s="12">
        <v>48</v>
      </c>
      <c r="H77" s="12"/>
      <c r="I77" s="12"/>
      <c r="Q77">
        <v>85</v>
      </c>
      <c r="R77" s="6">
        <v>200</v>
      </c>
      <c r="S77">
        <v>1</v>
      </c>
      <c r="T77">
        <v>4</v>
      </c>
      <c r="Z77">
        <v>2</v>
      </c>
      <c r="AC77">
        <v>1</v>
      </c>
      <c r="AD77">
        <v>1</v>
      </c>
      <c r="AL77">
        <v>1</v>
      </c>
      <c r="AO77">
        <v>1</v>
      </c>
      <c r="AR77">
        <v>1</v>
      </c>
      <c r="AS77">
        <v>1</v>
      </c>
      <c r="AU77">
        <v>1</v>
      </c>
      <c r="AY77">
        <v>1</v>
      </c>
      <c r="BC77">
        <v>1</v>
      </c>
      <c r="BF77">
        <v>1</v>
      </c>
      <c r="BG77">
        <v>1</v>
      </c>
      <c r="BJ77">
        <v>2</v>
      </c>
    </row>
    <row r="78" spans="1:62">
      <c r="A78" s="20">
        <v>76</v>
      </c>
      <c r="B78" s="3" t="s">
        <v>171</v>
      </c>
      <c r="C78" s="3">
        <f t="shared" si="2"/>
        <v>224</v>
      </c>
      <c r="D78" s="11">
        <f t="shared" si="3"/>
        <v>100</v>
      </c>
      <c r="G78" s="12">
        <v>100</v>
      </c>
      <c r="H78" s="12"/>
      <c r="I78" s="12"/>
      <c r="Q78">
        <v>217</v>
      </c>
      <c r="R78" s="6">
        <v>130</v>
      </c>
      <c r="S78">
        <v>1</v>
      </c>
      <c r="T78">
        <v>6</v>
      </c>
      <c r="U78">
        <v>7</v>
      </c>
      <c r="V78">
        <v>3</v>
      </c>
      <c r="W78">
        <v>5</v>
      </c>
      <c r="X78">
        <v>4</v>
      </c>
      <c r="Y78">
        <v>8</v>
      </c>
      <c r="Z78">
        <v>2</v>
      </c>
      <c r="AA78">
        <v>3</v>
      </c>
      <c r="AB78">
        <v>1</v>
      </c>
      <c r="AC78">
        <v>4</v>
      </c>
      <c r="AD78">
        <v>1</v>
      </c>
      <c r="AE78">
        <v>4</v>
      </c>
      <c r="AF78">
        <v>1</v>
      </c>
      <c r="AG78">
        <v>4</v>
      </c>
      <c r="AH78">
        <v>5</v>
      </c>
      <c r="AI78">
        <v>5</v>
      </c>
      <c r="AJ78">
        <v>4</v>
      </c>
      <c r="AN78">
        <v>2</v>
      </c>
      <c r="AO78">
        <v>3</v>
      </c>
      <c r="AP78">
        <v>3</v>
      </c>
      <c r="AQ78">
        <v>5</v>
      </c>
      <c r="AR78">
        <v>2</v>
      </c>
      <c r="AS78">
        <v>1</v>
      </c>
      <c r="AT78">
        <v>4</v>
      </c>
      <c r="AU78">
        <v>3</v>
      </c>
      <c r="AV78">
        <v>2</v>
      </c>
      <c r="AW78">
        <v>1</v>
      </c>
      <c r="AX78">
        <v>5</v>
      </c>
      <c r="AY78">
        <v>2</v>
      </c>
      <c r="BA78">
        <v>3</v>
      </c>
      <c r="BB78">
        <v>1</v>
      </c>
      <c r="BC78">
        <v>2</v>
      </c>
      <c r="BD78">
        <v>1</v>
      </c>
      <c r="BE78">
        <v>1</v>
      </c>
      <c r="BF78">
        <v>1</v>
      </c>
      <c r="BH78">
        <v>2</v>
      </c>
      <c r="BI78">
        <v>5</v>
      </c>
      <c r="BJ78">
        <v>6</v>
      </c>
    </row>
    <row r="79" spans="1:18">
      <c r="A79" s="20">
        <v>77</v>
      </c>
      <c r="B79" s="3" t="s">
        <v>172</v>
      </c>
      <c r="C79" s="3">
        <f t="shared" si="2"/>
        <v>500</v>
      </c>
      <c r="D79" s="11">
        <f t="shared" si="3"/>
        <v>200</v>
      </c>
      <c r="G79" s="12"/>
      <c r="H79" s="12">
        <v>200</v>
      </c>
      <c r="I79" s="12"/>
      <c r="Q79">
        <v>0</v>
      </c>
      <c r="R79" s="6">
        <v>500</v>
      </c>
    </row>
    <row r="80" spans="1:62">
      <c r="A80" s="20">
        <v>78</v>
      </c>
      <c r="B80" s="3" t="s">
        <v>173</v>
      </c>
      <c r="C80" s="3">
        <f t="shared" si="2"/>
        <v>1128</v>
      </c>
      <c r="D80" s="11">
        <f t="shared" si="3"/>
        <v>405</v>
      </c>
      <c r="F80">
        <v>5</v>
      </c>
      <c r="G80" s="12"/>
      <c r="H80" s="12">
        <v>400</v>
      </c>
      <c r="I80" s="12"/>
      <c r="Q80">
        <v>37</v>
      </c>
      <c r="R80" s="6">
        <v>1200</v>
      </c>
      <c r="S80">
        <v>1</v>
      </c>
      <c r="T80">
        <v>2</v>
      </c>
      <c r="U80">
        <v>1</v>
      </c>
      <c r="W80">
        <v>4</v>
      </c>
      <c r="X80">
        <v>1</v>
      </c>
      <c r="Z80">
        <v>3</v>
      </c>
      <c r="AA80">
        <v>6</v>
      </c>
      <c r="AB80">
        <v>3</v>
      </c>
      <c r="AC80">
        <v>2</v>
      </c>
      <c r="AD80">
        <v>2</v>
      </c>
      <c r="AE80">
        <v>1</v>
      </c>
      <c r="AF80">
        <v>1</v>
      </c>
      <c r="AG80">
        <v>1</v>
      </c>
      <c r="AJ80">
        <v>2</v>
      </c>
      <c r="AK80">
        <v>4</v>
      </c>
      <c r="AL80">
        <v>4</v>
      </c>
      <c r="AM80">
        <v>4</v>
      </c>
      <c r="AN80">
        <v>2</v>
      </c>
      <c r="AO80">
        <v>4</v>
      </c>
      <c r="AP80">
        <v>2</v>
      </c>
      <c r="AQ80">
        <v>3</v>
      </c>
      <c r="AR80">
        <v>5</v>
      </c>
      <c r="AS80">
        <v>4</v>
      </c>
      <c r="AT80">
        <v>3</v>
      </c>
      <c r="AU80">
        <v>4</v>
      </c>
      <c r="AV80">
        <v>2</v>
      </c>
      <c r="AW80">
        <v>4</v>
      </c>
      <c r="AX80">
        <v>3</v>
      </c>
      <c r="AY80">
        <v>3</v>
      </c>
      <c r="AZ80">
        <v>3</v>
      </c>
      <c r="BA80">
        <v>4</v>
      </c>
      <c r="BB80">
        <v>5</v>
      </c>
      <c r="BC80">
        <v>4</v>
      </c>
      <c r="BD80">
        <v>1</v>
      </c>
      <c r="BE80">
        <v>1</v>
      </c>
      <c r="BF80">
        <v>2</v>
      </c>
      <c r="BG80">
        <v>3</v>
      </c>
      <c r="BH80">
        <v>2</v>
      </c>
      <c r="BJ80">
        <v>3</v>
      </c>
    </row>
    <row r="81" spans="1:48">
      <c r="A81" s="20">
        <v>79</v>
      </c>
      <c r="B81" s="3" t="s">
        <v>174</v>
      </c>
      <c r="C81" s="3">
        <f t="shared" si="2"/>
        <v>1598</v>
      </c>
      <c r="D81" s="11">
        <f t="shared" si="3"/>
        <v>30</v>
      </c>
      <c r="G81" s="12">
        <v>30</v>
      </c>
      <c r="H81" s="12"/>
      <c r="I81" s="12"/>
      <c r="Q81">
        <v>102</v>
      </c>
      <c r="R81" s="6">
        <v>1503</v>
      </c>
      <c r="AE81">
        <v>1</v>
      </c>
      <c r="AL81">
        <v>1</v>
      </c>
      <c r="AN81">
        <v>1</v>
      </c>
      <c r="AR81">
        <v>1</v>
      </c>
      <c r="AT81">
        <v>1</v>
      </c>
      <c r="AV81">
        <v>2</v>
      </c>
    </row>
    <row r="82" spans="1:18">
      <c r="A82" s="20">
        <v>80</v>
      </c>
      <c r="B82" s="3" t="s">
        <v>175</v>
      </c>
      <c r="C82" s="3">
        <f t="shared" si="2"/>
        <v>6</v>
      </c>
      <c r="D82" s="11">
        <f t="shared" si="3"/>
        <v>0</v>
      </c>
      <c r="G82" s="12"/>
      <c r="H82" s="12"/>
      <c r="I82" s="12"/>
      <c r="Q82">
        <v>6</v>
      </c>
      <c r="R82" s="6"/>
    </row>
    <row r="83" spans="1:18">
      <c r="A83" s="20">
        <v>81</v>
      </c>
      <c r="B83" s="3" t="s">
        <v>176</v>
      </c>
      <c r="C83" s="3">
        <f t="shared" si="2"/>
        <v>2000</v>
      </c>
      <c r="D83" s="11">
        <f t="shared" si="3"/>
        <v>0</v>
      </c>
      <c r="G83" s="12"/>
      <c r="H83" s="12"/>
      <c r="I83" s="12"/>
      <c r="Q83">
        <v>0</v>
      </c>
      <c r="R83" s="6">
        <v>2000</v>
      </c>
    </row>
    <row r="84" spans="1:53">
      <c r="A84" s="20">
        <v>82</v>
      </c>
      <c r="B84" s="3" t="s">
        <v>177</v>
      </c>
      <c r="C84" s="3">
        <f t="shared" si="2"/>
        <v>98</v>
      </c>
      <c r="D84" s="11">
        <f t="shared" si="3"/>
        <v>100</v>
      </c>
      <c r="G84" s="12"/>
      <c r="H84" s="12">
        <v>100</v>
      </c>
      <c r="I84" s="12"/>
      <c r="Q84">
        <v>0</v>
      </c>
      <c r="R84" s="6">
        <v>100</v>
      </c>
      <c r="BA84">
        <v>2</v>
      </c>
    </row>
    <row r="85" spans="1:62">
      <c r="A85" s="20">
        <v>83</v>
      </c>
      <c r="B85" s="3" t="s">
        <v>178</v>
      </c>
      <c r="C85" s="3">
        <f t="shared" si="2"/>
        <v>1953</v>
      </c>
      <c r="D85" s="11">
        <f t="shared" si="3"/>
        <v>5000</v>
      </c>
      <c r="G85" s="12"/>
      <c r="H85" s="12">
        <v>5000</v>
      </c>
      <c r="I85" s="12"/>
      <c r="Q85">
        <v>6</v>
      </c>
      <c r="R85" s="6">
        <v>5000</v>
      </c>
      <c r="Z85">
        <v>70</v>
      </c>
      <c r="AA85">
        <v>54</v>
      </c>
      <c r="AB85">
        <v>25</v>
      </c>
      <c r="AC85">
        <v>6</v>
      </c>
      <c r="AD85">
        <v>31</v>
      </c>
      <c r="AE85">
        <v>60</v>
      </c>
      <c r="AF85">
        <v>8</v>
      </c>
      <c r="AG85">
        <v>20</v>
      </c>
      <c r="AH85">
        <v>6</v>
      </c>
      <c r="AI85">
        <v>26</v>
      </c>
      <c r="AK85">
        <v>30</v>
      </c>
      <c r="AL85">
        <v>60</v>
      </c>
      <c r="AM85">
        <v>25</v>
      </c>
      <c r="AN85">
        <v>54</v>
      </c>
      <c r="AO85">
        <v>20</v>
      </c>
      <c r="AP85">
        <v>10</v>
      </c>
      <c r="AQ85">
        <v>10</v>
      </c>
      <c r="AR85">
        <v>75</v>
      </c>
      <c r="AS85">
        <v>58</v>
      </c>
      <c r="AT85">
        <v>72</v>
      </c>
      <c r="AU85">
        <v>76</v>
      </c>
      <c r="AV85">
        <v>72</v>
      </c>
      <c r="AW85">
        <v>152</v>
      </c>
      <c r="AX85">
        <v>40</v>
      </c>
      <c r="AY85">
        <v>80</v>
      </c>
      <c r="AZ85">
        <v>67</v>
      </c>
      <c r="BA85">
        <v>116</v>
      </c>
      <c r="BB85">
        <v>141</v>
      </c>
      <c r="BC85">
        <v>271</v>
      </c>
      <c r="BD85">
        <v>101</v>
      </c>
      <c r="BE85">
        <v>130</v>
      </c>
      <c r="BF85">
        <v>314</v>
      </c>
      <c r="BG85">
        <v>132</v>
      </c>
      <c r="BH85">
        <v>150</v>
      </c>
      <c r="BI85">
        <v>291</v>
      </c>
      <c r="BJ85">
        <v>200</v>
      </c>
    </row>
    <row r="86" spans="1:62">
      <c r="A86" s="20">
        <v>84</v>
      </c>
      <c r="B86" s="3" t="s">
        <v>179</v>
      </c>
      <c r="C86" s="3">
        <f t="shared" si="2"/>
        <v>1842</v>
      </c>
      <c r="D86" s="11">
        <f t="shared" si="3"/>
        <v>1200</v>
      </c>
      <c r="G86" s="12"/>
      <c r="H86" s="12">
        <v>400</v>
      </c>
      <c r="I86" s="12">
        <v>500</v>
      </c>
      <c r="M86">
        <v>300</v>
      </c>
      <c r="Q86">
        <v>1</v>
      </c>
      <c r="R86" s="6">
        <v>2000</v>
      </c>
      <c r="T86">
        <v>1</v>
      </c>
      <c r="W86">
        <v>1</v>
      </c>
      <c r="X86">
        <v>2</v>
      </c>
      <c r="Y86">
        <v>5</v>
      </c>
      <c r="Z86">
        <v>5</v>
      </c>
      <c r="AA86">
        <v>4</v>
      </c>
      <c r="AB86">
        <v>3</v>
      </c>
      <c r="AC86">
        <v>1</v>
      </c>
      <c r="AD86">
        <v>3</v>
      </c>
      <c r="AE86">
        <v>6</v>
      </c>
      <c r="AF86">
        <v>1</v>
      </c>
      <c r="AG86">
        <v>6</v>
      </c>
      <c r="AH86">
        <v>4</v>
      </c>
      <c r="AI86">
        <v>4</v>
      </c>
      <c r="AJ86">
        <v>3</v>
      </c>
      <c r="AK86">
        <v>2</v>
      </c>
      <c r="AL86">
        <v>3</v>
      </c>
      <c r="AM86">
        <v>3</v>
      </c>
      <c r="AN86">
        <v>3</v>
      </c>
      <c r="AO86">
        <v>4</v>
      </c>
      <c r="AP86">
        <v>6</v>
      </c>
      <c r="AQ86">
        <v>2</v>
      </c>
      <c r="AR86">
        <v>4</v>
      </c>
      <c r="AT86">
        <v>7</v>
      </c>
      <c r="AU86">
        <v>11</v>
      </c>
      <c r="AV86">
        <v>6</v>
      </c>
      <c r="AW86">
        <v>7</v>
      </c>
      <c r="AX86">
        <v>5</v>
      </c>
      <c r="AY86">
        <v>7</v>
      </c>
      <c r="AZ86">
        <v>5</v>
      </c>
      <c r="BA86">
        <v>2</v>
      </c>
      <c r="BB86">
        <v>5</v>
      </c>
      <c r="BC86">
        <v>4</v>
      </c>
      <c r="BD86">
        <v>2</v>
      </c>
      <c r="BE86">
        <v>2</v>
      </c>
      <c r="BF86">
        <v>8</v>
      </c>
      <c r="BG86">
        <v>1</v>
      </c>
      <c r="BH86">
        <v>2</v>
      </c>
      <c r="BI86">
        <v>5</v>
      </c>
      <c r="BJ86">
        <v>4</v>
      </c>
    </row>
    <row r="87" spans="1:62">
      <c r="A87" s="20">
        <v>85</v>
      </c>
      <c r="B87" s="3" t="s">
        <v>180</v>
      </c>
      <c r="C87" s="3">
        <f t="shared" si="2"/>
        <v>1569</v>
      </c>
      <c r="D87" s="11">
        <f t="shared" si="3"/>
        <v>864</v>
      </c>
      <c r="G87" s="12"/>
      <c r="H87" s="12">
        <v>576</v>
      </c>
      <c r="I87" s="12"/>
      <c r="M87">
        <v>288</v>
      </c>
      <c r="Q87">
        <v>1</v>
      </c>
      <c r="R87" s="6">
        <v>2000</v>
      </c>
      <c r="W87">
        <v>1</v>
      </c>
      <c r="Z87">
        <v>2</v>
      </c>
      <c r="AA87">
        <v>8</v>
      </c>
      <c r="AB87">
        <v>4</v>
      </c>
      <c r="AC87">
        <v>66</v>
      </c>
      <c r="AD87">
        <v>5</v>
      </c>
      <c r="AE87">
        <v>5</v>
      </c>
      <c r="AF87">
        <v>8</v>
      </c>
      <c r="AG87">
        <v>23</v>
      </c>
      <c r="AH87">
        <v>5</v>
      </c>
      <c r="AI87">
        <v>4</v>
      </c>
      <c r="AJ87">
        <v>10</v>
      </c>
      <c r="AK87">
        <v>10</v>
      </c>
      <c r="AL87">
        <v>7</v>
      </c>
      <c r="AM87">
        <v>14</v>
      </c>
      <c r="AN87">
        <v>17</v>
      </c>
      <c r="AO87">
        <v>8</v>
      </c>
      <c r="AP87">
        <v>14</v>
      </c>
      <c r="AQ87">
        <v>8</v>
      </c>
      <c r="AR87">
        <v>9</v>
      </c>
      <c r="AS87">
        <v>11</v>
      </c>
      <c r="AT87">
        <v>9</v>
      </c>
      <c r="AU87">
        <v>11</v>
      </c>
      <c r="AV87">
        <v>8</v>
      </c>
      <c r="AW87">
        <v>15</v>
      </c>
      <c r="AX87">
        <v>3</v>
      </c>
      <c r="AY87">
        <v>6</v>
      </c>
      <c r="AZ87">
        <v>7</v>
      </c>
      <c r="BA87">
        <v>10</v>
      </c>
      <c r="BB87">
        <v>14</v>
      </c>
      <c r="BC87">
        <v>16</v>
      </c>
      <c r="BD87">
        <v>9</v>
      </c>
      <c r="BE87">
        <v>11</v>
      </c>
      <c r="BF87">
        <v>36</v>
      </c>
      <c r="BG87">
        <v>10</v>
      </c>
      <c r="BH87">
        <v>5</v>
      </c>
      <c r="BI87">
        <v>13</v>
      </c>
      <c r="BJ87">
        <v>10</v>
      </c>
    </row>
    <row r="88" spans="1:53">
      <c r="A88" s="20">
        <v>86</v>
      </c>
      <c r="B88" s="3" t="s">
        <v>181</v>
      </c>
      <c r="C88" s="3">
        <f t="shared" si="2"/>
        <v>1064</v>
      </c>
      <c r="D88" s="11">
        <f t="shared" si="3"/>
        <v>30</v>
      </c>
      <c r="G88" s="12">
        <v>30</v>
      </c>
      <c r="H88" s="12"/>
      <c r="I88" s="12"/>
      <c r="Q88">
        <v>102</v>
      </c>
      <c r="R88" s="6">
        <v>990</v>
      </c>
      <c r="T88">
        <v>2</v>
      </c>
      <c r="U88">
        <v>2</v>
      </c>
      <c r="Y88">
        <v>2</v>
      </c>
      <c r="Z88">
        <v>1</v>
      </c>
      <c r="AB88">
        <v>1</v>
      </c>
      <c r="AD88">
        <v>1</v>
      </c>
      <c r="AE88">
        <v>1</v>
      </c>
      <c r="AF88">
        <v>1</v>
      </c>
      <c r="AI88">
        <v>2</v>
      </c>
      <c r="AJ88">
        <v>2</v>
      </c>
      <c r="AK88">
        <v>1</v>
      </c>
      <c r="AL88">
        <v>2</v>
      </c>
      <c r="AM88">
        <v>1</v>
      </c>
      <c r="AN88">
        <v>1</v>
      </c>
      <c r="AS88">
        <v>2</v>
      </c>
      <c r="AV88">
        <v>2</v>
      </c>
      <c r="AZ88">
        <v>2</v>
      </c>
      <c r="BA88">
        <v>2</v>
      </c>
    </row>
    <row r="89" spans="1:62">
      <c r="A89" s="20">
        <v>87</v>
      </c>
      <c r="B89" s="3" t="s">
        <v>182</v>
      </c>
      <c r="C89" s="3">
        <f t="shared" si="2"/>
        <v>9624</v>
      </c>
      <c r="D89" s="11">
        <f t="shared" si="3"/>
        <v>1000</v>
      </c>
      <c r="G89" s="12"/>
      <c r="H89" s="12">
        <v>500</v>
      </c>
      <c r="I89" s="12"/>
      <c r="M89">
        <v>500</v>
      </c>
      <c r="Q89">
        <v>0</v>
      </c>
      <c r="R89" s="6">
        <v>10000</v>
      </c>
      <c r="Y89">
        <v>30</v>
      </c>
      <c r="Z89">
        <v>10</v>
      </c>
      <c r="AB89">
        <v>10</v>
      </c>
      <c r="AG89">
        <v>20</v>
      </c>
      <c r="AI89">
        <v>10</v>
      </c>
      <c r="AK89">
        <v>15</v>
      </c>
      <c r="AQ89">
        <v>10</v>
      </c>
      <c r="AS89">
        <v>28</v>
      </c>
      <c r="AV89">
        <v>42</v>
      </c>
      <c r="AW89">
        <v>30</v>
      </c>
      <c r="AX89">
        <v>15</v>
      </c>
      <c r="BA89">
        <v>10</v>
      </c>
      <c r="BC89">
        <v>45</v>
      </c>
      <c r="BD89">
        <v>10</v>
      </c>
      <c r="BE89">
        <v>10</v>
      </c>
      <c r="BF89">
        <v>3</v>
      </c>
      <c r="BG89">
        <v>28</v>
      </c>
      <c r="BH89">
        <v>10</v>
      </c>
      <c r="BI89">
        <v>20</v>
      </c>
      <c r="BJ89">
        <v>20</v>
      </c>
    </row>
    <row r="90" spans="1:18">
      <c r="A90" s="20">
        <v>88</v>
      </c>
      <c r="B90" s="3" t="s">
        <v>183</v>
      </c>
      <c r="C90" s="3">
        <f t="shared" si="2"/>
        <v>208</v>
      </c>
      <c r="D90" s="11">
        <f t="shared" si="3"/>
        <v>0</v>
      </c>
      <c r="G90" s="12"/>
      <c r="H90" s="12"/>
      <c r="I90" s="12"/>
      <c r="Q90">
        <v>89</v>
      </c>
      <c r="R90" s="6">
        <v>119</v>
      </c>
    </row>
    <row r="91" spans="1:60">
      <c r="A91" s="20">
        <v>89</v>
      </c>
      <c r="B91" s="3" t="s">
        <v>184</v>
      </c>
      <c r="C91" s="3">
        <f t="shared" si="2"/>
        <v>131</v>
      </c>
      <c r="D91" s="11">
        <f t="shared" si="3"/>
        <v>10</v>
      </c>
      <c r="G91" s="12"/>
      <c r="H91" s="12"/>
      <c r="I91" s="12"/>
      <c r="L91">
        <v>10</v>
      </c>
      <c r="Q91">
        <v>0</v>
      </c>
      <c r="R91" s="6">
        <v>133</v>
      </c>
      <c r="BH91">
        <v>2</v>
      </c>
    </row>
    <row r="92" spans="1:38">
      <c r="A92" s="20">
        <v>90</v>
      </c>
      <c r="B92" s="3" t="s">
        <v>185</v>
      </c>
      <c r="C92" s="3">
        <f t="shared" si="2"/>
        <v>44</v>
      </c>
      <c r="D92" s="11">
        <f t="shared" si="3"/>
        <v>40</v>
      </c>
      <c r="G92" s="12">
        <v>40</v>
      </c>
      <c r="H92" s="12"/>
      <c r="I92" s="12"/>
      <c r="Q92">
        <v>59</v>
      </c>
      <c r="R92" s="6">
        <v>0</v>
      </c>
      <c r="Y92">
        <v>5</v>
      </c>
      <c r="AD92">
        <v>2</v>
      </c>
      <c r="AG92">
        <v>5</v>
      </c>
      <c r="AL92">
        <v>3</v>
      </c>
    </row>
    <row r="93" spans="1:18">
      <c r="A93" s="20">
        <v>91</v>
      </c>
      <c r="B93" s="3" t="s">
        <v>186</v>
      </c>
      <c r="C93" s="3">
        <f t="shared" si="2"/>
        <v>500</v>
      </c>
      <c r="D93" s="11">
        <f t="shared" si="3"/>
        <v>100</v>
      </c>
      <c r="G93" s="12"/>
      <c r="H93" s="12"/>
      <c r="I93" s="12"/>
      <c r="L93">
        <v>100</v>
      </c>
      <c r="Q93">
        <v>0</v>
      </c>
      <c r="R93" s="6">
        <v>500</v>
      </c>
    </row>
    <row r="94" spans="1:60">
      <c r="A94" s="20">
        <v>92</v>
      </c>
      <c r="B94" s="3" t="s">
        <v>187</v>
      </c>
      <c r="C94" s="3">
        <f t="shared" si="2"/>
        <v>4790</v>
      </c>
      <c r="D94" s="11">
        <f t="shared" si="3"/>
        <v>1000</v>
      </c>
      <c r="G94" s="12"/>
      <c r="H94" s="12"/>
      <c r="I94" s="12">
        <v>1000</v>
      </c>
      <c r="Q94">
        <v>0</v>
      </c>
      <c r="R94" s="6">
        <v>5000</v>
      </c>
      <c r="AK94">
        <v>10</v>
      </c>
      <c r="AM94">
        <v>10</v>
      </c>
      <c r="AZ94">
        <v>50</v>
      </c>
      <c r="BB94">
        <v>30</v>
      </c>
      <c r="BC94">
        <v>30</v>
      </c>
      <c r="BD94">
        <v>20</v>
      </c>
      <c r="BG94">
        <v>30</v>
      </c>
      <c r="BH94">
        <v>30</v>
      </c>
    </row>
    <row r="95" spans="1:18">
      <c r="A95" s="20">
        <v>93</v>
      </c>
      <c r="B95" s="3" t="s">
        <v>188</v>
      </c>
      <c r="C95" s="3">
        <f t="shared" si="2"/>
        <v>1</v>
      </c>
      <c r="D95" s="11">
        <f t="shared" si="3"/>
        <v>0</v>
      </c>
      <c r="G95" s="12"/>
      <c r="H95" s="12"/>
      <c r="I95" s="12"/>
      <c r="Q95">
        <v>1</v>
      </c>
      <c r="R95" s="6"/>
    </row>
    <row r="96" spans="1:18">
      <c r="A96" s="20">
        <v>94</v>
      </c>
      <c r="B96" s="3" t="s">
        <v>189</v>
      </c>
      <c r="C96" s="3">
        <f t="shared" si="2"/>
        <v>78</v>
      </c>
      <c r="D96" s="11">
        <f t="shared" si="3"/>
        <v>0</v>
      </c>
      <c r="G96" s="12"/>
      <c r="H96" s="12"/>
      <c r="I96" s="12"/>
      <c r="Q96">
        <v>78</v>
      </c>
      <c r="R96" s="6"/>
    </row>
    <row r="97" spans="1:18">
      <c r="A97" s="20">
        <v>95</v>
      </c>
      <c r="B97" s="3" t="s">
        <v>190</v>
      </c>
      <c r="C97" s="3">
        <f t="shared" si="2"/>
        <v>570</v>
      </c>
      <c r="D97" s="11">
        <f t="shared" si="3"/>
        <v>0</v>
      </c>
      <c r="G97" s="12"/>
      <c r="H97" s="12"/>
      <c r="I97" s="12"/>
      <c r="Q97">
        <v>570</v>
      </c>
      <c r="R97" s="6"/>
    </row>
    <row r="98" spans="1:59">
      <c r="A98" s="20">
        <v>96</v>
      </c>
      <c r="B98" s="3" t="s">
        <v>191</v>
      </c>
      <c r="C98" s="3">
        <f t="shared" si="2"/>
        <v>975</v>
      </c>
      <c r="D98" s="11">
        <f t="shared" si="3"/>
        <v>300</v>
      </c>
      <c r="G98" s="12"/>
      <c r="H98" s="12">
        <v>300</v>
      </c>
      <c r="I98" s="12"/>
      <c r="Q98">
        <v>0</v>
      </c>
      <c r="R98" s="6">
        <v>1020</v>
      </c>
      <c r="AM98">
        <v>30</v>
      </c>
      <c r="BC98">
        <v>15</v>
      </c>
      <c r="BG98">
        <v>0</v>
      </c>
    </row>
    <row r="99" spans="1:62">
      <c r="A99" s="20">
        <v>97</v>
      </c>
      <c r="B99" s="3" t="s">
        <v>192</v>
      </c>
      <c r="C99" s="3">
        <f t="shared" si="2"/>
        <v>225</v>
      </c>
      <c r="D99" s="11">
        <f t="shared" si="3"/>
        <v>1000</v>
      </c>
      <c r="G99" s="12"/>
      <c r="H99" s="12">
        <v>1000</v>
      </c>
      <c r="I99" s="12"/>
      <c r="Q99">
        <v>0</v>
      </c>
      <c r="R99" s="6">
        <v>1000</v>
      </c>
      <c r="Y99">
        <v>6</v>
      </c>
      <c r="Z99">
        <v>42</v>
      </c>
      <c r="AA99">
        <v>22</v>
      </c>
      <c r="AB99">
        <v>10</v>
      </c>
      <c r="AD99">
        <v>40</v>
      </c>
      <c r="AE99">
        <v>16</v>
      </c>
      <c r="AF99">
        <v>10</v>
      </c>
      <c r="AG99">
        <v>6</v>
      </c>
      <c r="AI99">
        <v>44</v>
      </c>
      <c r="AL99">
        <v>40</v>
      </c>
      <c r="AM99">
        <v>40</v>
      </c>
      <c r="AN99">
        <v>25</v>
      </c>
      <c r="AO99">
        <v>70</v>
      </c>
      <c r="AP99">
        <v>32</v>
      </c>
      <c r="AQ99">
        <v>60</v>
      </c>
      <c r="AR99">
        <v>40</v>
      </c>
      <c r="AS99">
        <v>10</v>
      </c>
      <c r="AU99">
        <v>20</v>
      </c>
      <c r="AV99">
        <v>10</v>
      </c>
      <c r="AW99">
        <v>30</v>
      </c>
      <c r="AX99">
        <v>20</v>
      </c>
      <c r="AY99">
        <v>40</v>
      </c>
      <c r="AZ99">
        <v>30</v>
      </c>
      <c r="BA99">
        <v>30</v>
      </c>
      <c r="BB99">
        <v>20</v>
      </c>
      <c r="BC99">
        <v>10</v>
      </c>
      <c r="BD99">
        <v>30</v>
      </c>
      <c r="BE99">
        <v>10</v>
      </c>
      <c r="BF99">
        <v>10</v>
      </c>
      <c r="BJ99">
        <v>2</v>
      </c>
    </row>
    <row r="100" spans="1:62">
      <c r="A100" s="20">
        <v>98</v>
      </c>
      <c r="B100" s="3" t="s">
        <v>193</v>
      </c>
      <c r="C100" s="3">
        <f t="shared" si="2"/>
        <v>7738</v>
      </c>
      <c r="D100" s="11">
        <f t="shared" si="3"/>
        <v>1000</v>
      </c>
      <c r="G100" s="12"/>
      <c r="H100" s="12"/>
      <c r="I100" s="12">
        <v>1000</v>
      </c>
      <c r="Q100">
        <v>97</v>
      </c>
      <c r="R100" s="6">
        <v>8000</v>
      </c>
      <c r="S100">
        <v>5</v>
      </c>
      <c r="T100">
        <v>15</v>
      </c>
      <c r="Z100">
        <v>7</v>
      </c>
      <c r="AB100">
        <v>5</v>
      </c>
      <c r="AD100">
        <v>29</v>
      </c>
      <c r="AE100">
        <v>11</v>
      </c>
      <c r="AG100">
        <v>4</v>
      </c>
      <c r="AH100">
        <v>7</v>
      </c>
      <c r="AI100">
        <v>3</v>
      </c>
      <c r="AJ100">
        <v>8</v>
      </c>
      <c r="AK100">
        <v>3</v>
      </c>
      <c r="AL100">
        <v>20</v>
      </c>
      <c r="AM100">
        <v>4</v>
      </c>
      <c r="AN100">
        <v>3</v>
      </c>
      <c r="AO100">
        <v>3</v>
      </c>
      <c r="AP100">
        <v>6</v>
      </c>
      <c r="AQ100">
        <v>12</v>
      </c>
      <c r="AR100">
        <v>8</v>
      </c>
      <c r="AS100">
        <v>9</v>
      </c>
      <c r="AT100">
        <v>15</v>
      </c>
      <c r="AU100">
        <v>2</v>
      </c>
      <c r="AW100">
        <v>4</v>
      </c>
      <c r="AX100">
        <v>3</v>
      </c>
      <c r="AY100">
        <v>8</v>
      </c>
      <c r="AZ100">
        <v>29</v>
      </c>
      <c r="BA100">
        <v>24</v>
      </c>
      <c r="BB100">
        <v>13</v>
      </c>
      <c r="BC100">
        <v>21</v>
      </c>
      <c r="BD100">
        <v>5</v>
      </c>
      <c r="BE100">
        <v>5</v>
      </c>
      <c r="BF100">
        <v>5</v>
      </c>
      <c r="BG100">
        <v>15</v>
      </c>
      <c r="BH100">
        <v>5</v>
      </c>
      <c r="BI100">
        <v>35</v>
      </c>
      <c r="BJ100">
        <v>8</v>
      </c>
    </row>
    <row r="101" spans="1:18">
      <c r="A101" s="20">
        <v>99</v>
      </c>
      <c r="B101" s="3" t="s">
        <v>194</v>
      </c>
      <c r="C101" s="3">
        <f t="shared" si="2"/>
        <v>1</v>
      </c>
      <c r="D101" s="11">
        <f t="shared" si="3"/>
        <v>0</v>
      </c>
      <c r="G101" s="12"/>
      <c r="H101" s="12"/>
      <c r="I101" s="12"/>
      <c r="Q101">
        <v>1</v>
      </c>
      <c r="R101" s="6"/>
    </row>
    <row r="102" spans="1:18">
      <c r="A102" s="20">
        <v>100</v>
      </c>
      <c r="B102" s="3" t="s">
        <v>195</v>
      </c>
      <c r="C102" s="3">
        <f t="shared" si="2"/>
        <v>2000</v>
      </c>
      <c r="D102" s="11">
        <f t="shared" si="3"/>
        <v>0</v>
      </c>
      <c r="G102" s="12"/>
      <c r="H102" s="12"/>
      <c r="I102" s="12"/>
      <c r="Q102">
        <v>0</v>
      </c>
      <c r="R102" s="6">
        <v>2000</v>
      </c>
    </row>
    <row r="103" spans="1:18">
      <c r="A103" s="20">
        <v>101</v>
      </c>
      <c r="B103" s="3" t="s">
        <v>196</v>
      </c>
      <c r="C103" s="3">
        <f t="shared" si="2"/>
        <v>382</v>
      </c>
      <c r="D103" s="11">
        <f t="shared" si="3"/>
        <v>120</v>
      </c>
      <c r="E103">
        <v>20</v>
      </c>
      <c r="F103">
        <v>100</v>
      </c>
      <c r="G103" s="12"/>
      <c r="H103" s="12"/>
      <c r="I103" s="12"/>
      <c r="Q103">
        <v>232</v>
      </c>
      <c r="R103" s="6">
        <v>150</v>
      </c>
    </row>
    <row r="104" spans="1:57">
      <c r="A104" s="20">
        <v>102</v>
      </c>
      <c r="B104" s="3" t="s">
        <v>197</v>
      </c>
      <c r="C104" s="3">
        <f t="shared" si="2"/>
        <v>4362</v>
      </c>
      <c r="D104" s="11">
        <f t="shared" si="3"/>
        <v>200</v>
      </c>
      <c r="E104">
        <v>200</v>
      </c>
      <c r="G104" s="12"/>
      <c r="H104" s="12"/>
      <c r="I104" s="12"/>
      <c r="Q104">
        <v>406</v>
      </c>
      <c r="R104" s="6">
        <v>4000</v>
      </c>
      <c r="AB104">
        <v>10</v>
      </c>
      <c r="AN104">
        <v>14</v>
      </c>
      <c r="AV104">
        <v>10</v>
      </c>
      <c r="BE104">
        <v>10</v>
      </c>
    </row>
    <row r="105" spans="1:18">
      <c r="A105" s="20">
        <v>103</v>
      </c>
      <c r="B105" s="3" t="s">
        <v>198</v>
      </c>
      <c r="C105" s="3">
        <f t="shared" si="2"/>
        <v>2010</v>
      </c>
      <c r="D105" s="11">
        <f t="shared" si="3"/>
        <v>300</v>
      </c>
      <c r="G105" s="12"/>
      <c r="H105" s="12">
        <v>300</v>
      </c>
      <c r="I105" s="12"/>
      <c r="Q105">
        <v>0</v>
      </c>
      <c r="R105" s="6">
        <v>2010</v>
      </c>
    </row>
    <row r="106" spans="1:18">
      <c r="A106" s="20">
        <v>104</v>
      </c>
      <c r="B106" s="3" t="s">
        <v>199</v>
      </c>
      <c r="C106" s="3">
        <f t="shared" si="2"/>
        <v>1377</v>
      </c>
      <c r="D106" s="11">
        <f t="shared" si="3"/>
        <v>0</v>
      </c>
      <c r="G106" s="12"/>
      <c r="H106" s="12"/>
      <c r="I106" s="12"/>
      <c r="Q106">
        <v>777</v>
      </c>
      <c r="R106" s="6">
        <v>600</v>
      </c>
    </row>
    <row r="107" spans="1:18">
      <c r="A107" s="20">
        <v>105</v>
      </c>
      <c r="B107" s="3" t="s">
        <v>200</v>
      </c>
      <c r="C107" s="3">
        <f t="shared" si="2"/>
        <v>447</v>
      </c>
      <c r="D107" s="11">
        <f t="shared" si="3"/>
        <v>0</v>
      </c>
      <c r="G107" s="12"/>
      <c r="H107" s="12"/>
      <c r="I107" s="12"/>
      <c r="Q107">
        <v>17</v>
      </c>
      <c r="R107" s="6">
        <v>430</v>
      </c>
    </row>
    <row r="108" spans="1:59">
      <c r="A108" s="20">
        <v>106</v>
      </c>
      <c r="B108" s="3" t="s">
        <v>201</v>
      </c>
      <c r="C108" s="3">
        <f t="shared" si="2"/>
        <v>368</v>
      </c>
      <c r="D108" s="11">
        <f t="shared" si="3"/>
        <v>0</v>
      </c>
      <c r="G108" s="12"/>
      <c r="H108" s="12"/>
      <c r="I108" s="12"/>
      <c r="Q108">
        <v>170</v>
      </c>
      <c r="R108" s="6">
        <v>200</v>
      </c>
      <c r="BG108">
        <v>2</v>
      </c>
    </row>
    <row r="109" spans="1:31">
      <c r="A109" s="20">
        <v>107</v>
      </c>
      <c r="B109" s="3" t="s">
        <v>202</v>
      </c>
      <c r="C109" s="3">
        <f t="shared" si="2"/>
        <v>2179</v>
      </c>
      <c r="D109" s="11">
        <f t="shared" si="3"/>
        <v>450</v>
      </c>
      <c r="G109" s="12"/>
      <c r="H109" s="12"/>
      <c r="I109" s="12">
        <v>200</v>
      </c>
      <c r="N109">
        <v>250</v>
      </c>
      <c r="Q109">
        <v>156</v>
      </c>
      <c r="R109" s="6">
        <v>2025</v>
      </c>
      <c r="AE109">
        <v>2</v>
      </c>
    </row>
    <row r="110" spans="1:18">
      <c r="A110" s="20">
        <v>108</v>
      </c>
      <c r="B110" s="3" t="s">
        <v>203</v>
      </c>
      <c r="C110" s="3">
        <f t="shared" si="2"/>
        <v>6119</v>
      </c>
      <c r="D110" s="11">
        <f t="shared" si="3"/>
        <v>200</v>
      </c>
      <c r="F110">
        <v>50</v>
      </c>
      <c r="G110" s="12">
        <v>50</v>
      </c>
      <c r="H110" s="12"/>
      <c r="I110" s="12"/>
      <c r="O110">
        <v>100</v>
      </c>
      <c r="Q110">
        <v>5200</v>
      </c>
      <c r="R110" s="6">
        <v>919</v>
      </c>
    </row>
    <row r="111" spans="1:18">
      <c r="A111" s="20">
        <v>109</v>
      </c>
      <c r="B111" s="3" t="s">
        <v>204</v>
      </c>
      <c r="C111" s="3">
        <f t="shared" si="2"/>
        <v>1514</v>
      </c>
      <c r="D111" s="11">
        <f t="shared" si="3"/>
        <v>350</v>
      </c>
      <c r="G111" s="12">
        <v>100</v>
      </c>
      <c r="H111" s="12"/>
      <c r="I111" s="12"/>
      <c r="P111">
        <v>250</v>
      </c>
      <c r="Q111">
        <v>214</v>
      </c>
      <c r="R111" s="6">
        <v>1300</v>
      </c>
    </row>
    <row r="112" spans="1:18">
      <c r="A112" s="20">
        <v>110</v>
      </c>
      <c r="B112" s="3" t="s">
        <v>205</v>
      </c>
      <c r="C112" s="3">
        <f t="shared" si="2"/>
        <v>7</v>
      </c>
      <c r="D112" s="11">
        <f t="shared" si="3"/>
        <v>0</v>
      </c>
      <c r="G112" s="12"/>
      <c r="H112" s="12"/>
      <c r="I112" s="12"/>
      <c r="Q112">
        <v>7</v>
      </c>
      <c r="R112" s="6"/>
    </row>
    <row r="113" spans="1:18">
      <c r="A113" s="20">
        <v>111</v>
      </c>
      <c r="B113" s="3" t="s">
        <v>206</v>
      </c>
      <c r="C113" s="3">
        <f t="shared" si="2"/>
        <v>11</v>
      </c>
      <c r="D113" s="11">
        <f t="shared" si="3"/>
        <v>9</v>
      </c>
      <c r="F113">
        <v>9</v>
      </c>
      <c r="G113" s="12"/>
      <c r="H113" s="12"/>
      <c r="I113" s="12"/>
      <c r="Q113">
        <v>11</v>
      </c>
      <c r="R113" s="6"/>
    </row>
    <row r="114" spans="1:18">
      <c r="A114" s="20">
        <v>112</v>
      </c>
      <c r="B114" s="3" t="s">
        <v>207</v>
      </c>
      <c r="C114" s="3">
        <f t="shared" si="2"/>
        <v>0</v>
      </c>
      <c r="D114" s="11">
        <f t="shared" si="3"/>
        <v>0</v>
      </c>
      <c r="G114" s="12"/>
      <c r="H114" s="12"/>
      <c r="I114" s="12"/>
      <c r="Q114">
        <v>0</v>
      </c>
      <c r="R114" s="6"/>
    </row>
    <row r="115" spans="1:18">
      <c r="A115" s="20">
        <v>113</v>
      </c>
      <c r="B115" s="3" t="s">
        <v>208</v>
      </c>
      <c r="C115" s="3">
        <f t="shared" si="2"/>
        <v>500</v>
      </c>
      <c r="D115" s="11">
        <f t="shared" si="3"/>
        <v>500</v>
      </c>
      <c r="G115" s="12"/>
      <c r="H115" s="12"/>
      <c r="I115" s="12"/>
      <c r="M115">
        <v>500</v>
      </c>
      <c r="Q115">
        <v>0</v>
      </c>
      <c r="R115" s="6">
        <v>500</v>
      </c>
    </row>
    <row r="116" spans="1:53">
      <c r="A116" s="20">
        <v>114</v>
      </c>
      <c r="B116" s="3" t="s">
        <v>209</v>
      </c>
      <c r="C116" s="3">
        <f t="shared" si="2"/>
        <v>6</v>
      </c>
      <c r="D116" s="11">
        <f t="shared" si="3"/>
        <v>0</v>
      </c>
      <c r="G116" s="12"/>
      <c r="H116" s="12"/>
      <c r="I116" s="12"/>
      <c r="Q116">
        <v>8</v>
      </c>
      <c r="R116" s="6"/>
      <c r="U116">
        <v>1</v>
      </c>
      <c r="BA116">
        <v>1</v>
      </c>
    </row>
    <row r="117" spans="1:62">
      <c r="A117" s="20">
        <v>115</v>
      </c>
      <c r="B117" s="3" t="s">
        <v>210</v>
      </c>
      <c r="C117" s="3">
        <f t="shared" si="2"/>
        <v>819</v>
      </c>
      <c r="D117" s="11">
        <f t="shared" si="3"/>
        <v>760</v>
      </c>
      <c r="F117">
        <v>30</v>
      </c>
      <c r="G117" s="12">
        <v>30</v>
      </c>
      <c r="H117" s="12">
        <v>500</v>
      </c>
      <c r="I117" s="12"/>
      <c r="M117">
        <v>200</v>
      </c>
      <c r="Q117">
        <v>95</v>
      </c>
      <c r="R117" s="6">
        <v>1000</v>
      </c>
      <c r="T117">
        <v>2</v>
      </c>
      <c r="U117">
        <v>10</v>
      </c>
      <c r="V117">
        <v>1</v>
      </c>
      <c r="W117">
        <v>6</v>
      </c>
      <c r="Y117">
        <v>9</v>
      </c>
      <c r="AA117">
        <v>1</v>
      </c>
      <c r="AB117">
        <v>6</v>
      </c>
      <c r="AC117">
        <v>4</v>
      </c>
      <c r="AD117">
        <v>12</v>
      </c>
      <c r="AE117">
        <v>5</v>
      </c>
      <c r="AF117">
        <v>8</v>
      </c>
      <c r="AG117">
        <v>5</v>
      </c>
      <c r="AH117">
        <v>7</v>
      </c>
      <c r="AI117">
        <v>5</v>
      </c>
      <c r="AJ117">
        <v>5</v>
      </c>
      <c r="AK117">
        <v>12</v>
      </c>
      <c r="AL117">
        <v>1</v>
      </c>
      <c r="AM117">
        <v>6</v>
      </c>
      <c r="AN117">
        <v>2</v>
      </c>
      <c r="AO117">
        <v>2</v>
      </c>
      <c r="AP117">
        <v>1</v>
      </c>
      <c r="AQ117">
        <v>4</v>
      </c>
      <c r="AR117">
        <v>16</v>
      </c>
      <c r="AS117">
        <v>5</v>
      </c>
      <c r="AT117">
        <v>6</v>
      </c>
      <c r="AU117">
        <v>5</v>
      </c>
      <c r="AV117">
        <v>14</v>
      </c>
      <c r="AW117">
        <v>7</v>
      </c>
      <c r="AY117">
        <v>9</v>
      </c>
      <c r="AZ117">
        <v>22</v>
      </c>
      <c r="BA117">
        <v>4</v>
      </c>
      <c r="BB117">
        <v>7</v>
      </c>
      <c r="BC117">
        <v>6</v>
      </c>
      <c r="BD117">
        <v>2</v>
      </c>
      <c r="BE117">
        <v>8</v>
      </c>
      <c r="BF117">
        <v>7</v>
      </c>
      <c r="BG117">
        <v>2</v>
      </c>
      <c r="BH117">
        <v>17</v>
      </c>
      <c r="BI117">
        <v>18</v>
      </c>
      <c r="BJ117">
        <v>7</v>
      </c>
    </row>
    <row r="118" spans="1:62">
      <c r="A118" s="20">
        <v>116</v>
      </c>
      <c r="B118" s="3" t="s">
        <v>211</v>
      </c>
      <c r="C118" s="3">
        <f t="shared" si="2"/>
        <v>488</v>
      </c>
      <c r="D118" s="11">
        <f t="shared" si="3"/>
        <v>300</v>
      </c>
      <c r="G118" s="12"/>
      <c r="H118" s="12"/>
      <c r="I118" s="12"/>
      <c r="M118">
        <v>300</v>
      </c>
      <c r="Q118">
        <v>0</v>
      </c>
      <c r="R118" s="6">
        <v>500</v>
      </c>
      <c r="BC118">
        <v>1</v>
      </c>
      <c r="BE118">
        <v>1</v>
      </c>
      <c r="BF118">
        <v>1</v>
      </c>
      <c r="BG118">
        <v>2</v>
      </c>
      <c r="BH118">
        <v>3</v>
      </c>
      <c r="BI118">
        <v>3</v>
      </c>
      <c r="BJ118">
        <v>1</v>
      </c>
    </row>
    <row r="119" spans="1:62">
      <c r="A119" s="20">
        <v>117</v>
      </c>
      <c r="B119" s="3" t="s">
        <v>212</v>
      </c>
      <c r="C119" s="3">
        <f t="shared" si="2"/>
        <v>1480</v>
      </c>
      <c r="D119" s="11">
        <f t="shared" si="3"/>
        <v>300</v>
      </c>
      <c r="F119">
        <v>200</v>
      </c>
      <c r="G119" s="12">
        <v>100</v>
      </c>
      <c r="H119" s="12"/>
      <c r="I119" s="12"/>
      <c r="Q119">
        <v>394</v>
      </c>
      <c r="R119" s="6">
        <v>1200</v>
      </c>
      <c r="S119">
        <v>3</v>
      </c>
      <c r="T119">
        <v>7</v>
      </c>
      <c r="U119">
        <v>3</v>
      </c>
      <c r="V119">
        <v>1</v>
      </c>
      <c r="W119">
        <v>10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5</v>
      </c>
      <c r="AF119">
        <v>1</v>
      </c>
      <c r="AG119">
        <v>2</v>
      </c>
      <c r="AH119">
        <v>4</v>
      </c>
      <c r="AI119">
        <v>4</v>
      </c>
      <c r="AK119">
        <v>6</v>
      </c>
      <c r="AL119">
        <v>5</v>
      </c>
      <c r="AM119">
        <v>2</v>
      </c>
      <c r="AN119">
        <v>2</v>
      </c>
      <c r="AO119">
        <v>2</v>
      </c>
      <c r="AP119">
        <v>2</v>
      </c>
      <c r="AQ119">
        <v>5</v>
      </c>
      <c r="AR119">
        <v>4</v>
      </c>
      <c r="AS119">
        <v>3</v>
      </c>
      <c r="AT119">
        <v>5</v>
      </c>
      <c r="AU119">
        <v>4</v>
      </c>
      <c r="AV119">
        <v>2</v>
      </c>
      <c r="AW119">
        <v>1</v>
      </c>
      <c r="AX119">
        <v>1</v>
      </c>
      <c r="AY119">
        <v>1</v>
      </c>
      <c r="AZ119">
        <v>2</v>
      </c>
      <c r="BA119">
        <v>2</v>
      </c>
      <c r="BC119">
        <v>2</v>
      </c>
      <c r="BD119">
        <v>1</v>
      </c>
      <c r="BF119">
        <v>4</v>
      </c>
      <c r="BG119">
        <v>3</v>
      </c>
      <c r="BH119">
        <v>3</v>
      </c>
      <c r="BI119">
        <v>4</v>
      </c>
      <c r="BJ119">
        <v>1</v>
      </c>
    </row>
    <row r="120" spans="1:18">
      <c r="A120" s="20">
        <v>118</v>
      </c>
      <c r="B120" s="3" t="s">
        <v>213</v>
      </c>
      <c r="C120" s="3">
        <f t="shared" si="2"/>
        <v>42</v>
      </c>
      <c r="D120" s="11">
        <f t="shared" si="3"/>
        <v>0</v>
      </c>
      <c r="G120" s="12"/>
      <c r="H120" s="12"/>
      <c r="I120" s="12"/>
      <c r="Q120">
        <v>42</v>
      </c>
      <c r="R120" s="6"/>
    </row>
    <row r="121" spans="1:18">
      <c r="A121" s="20">
        <v>119</v>
      </c>
      <c r="B121" s="3" t="s">
        <v>214</v>
      </c>
      <c r="C121" s="3">
        <f t="shared" si="2"/>
        <v>510</v>
      </c>
      <c r="D121" s="11">
        <f t="shared" si="3"/>
        <v>150</v>
      </c>
      <c r="G121" s="12"/>
      <c r="H121" s="12"/>
      <c r="I121" s="12"/>
      <c r="M121">
        <v>150</v>
      </c>
      <c r="Q121">
        <v>0</v>
      </c>
      <c r="R121" s="6">
        <v>510</v>
      </c>
    </row>
    <row r="122" spans="1:60">
      <c r="A122" s="20">
        <v>120</v>
      </c>
      <c r="B122" s="3" t="s">
        <v>215</v>
      </c>
      <c r="C122" s="3">
        <f t="shared" si="2"/>
        <v>16780</v>
      </c>
      <c r="D122" s="11">
        <f t="shared" si="3"/>
        <v>2400</v>
      </c>
      <c r="G122" s="12"/>
      <c r="H122" s="12"/>
      <c r="I122" s="12"/>
      <c r="L122">
        <v>2400</v>
      </c>
      <c r="Q122">
        <v>0</v>
      </c>
      <c r="R122" s="6">
        <v>16800</v>
      </c>
      <c r="BH122">
        <v>20</v>
      </c>
    </row>
    <row r="123" spans="1:62">
      <c r="A123" s="20">
        <v>121</v>
      </c>
      <c r="B123" s="3" t="s">
        <v>216</v>
      </c>
      <c r="C123" s="3">
        <f t="shared" si="2"/>
        <v>796</v>
      </c>
      <c r="D123" s="11">
        <f t="shared" si="3"/>
        <v>5000</v>
      </c>
      <c r="G123" s="12"/>
      <c r="H123" s="12">
        <v>5000</v>
      </c>
      <c r="I123" s="12"/>
      <c r="Q123">
        <v>0</v>
      </c>
      <c r="R123" s="6">
        <v>5000</v>
      </c>
      <c r="W123">
        <v>40</v>
      </c>
      <c r="Y123">
        <v>422</v>
      </c>
      <c r="Z123">
        <v>106</v>
      </c>
      <c r="AA123">
        <v>142</v>
      </c>
      <c r="AB123">
        <v>104</v>
      </c>
      <c r="AC123">
        <v>130</v>
      </c>
      <c r="AD123">
        <v>162</v>
      </c>
      <c r="AE123">
        <v>136</v>
      </c>
      <c r="AF123">
        <v>116</v>
      </c>
      <c r="AG123">
        <v>76</v>
      </c>
      <c r="AH123">
        <v>170</v>
      </c>
      <c r="AI123">
        <v>140</v>
      </c>
      <c r="AJ123">
        <v>120</v>
      </c>
      <c r="AK123">
        <v>88</v>
      </c>
      <c r="AL123">
        <v>116</v>
      </c>
      <c r="AM123">
        <v>162</v>
      </c>
      <c r="AN123">
        <v>140</v>
      </c>
      <c r="AO123">
        <v>228</v>
      </c>
      <c r="AP123">
        <v>178</v>
      </c>
      <c r="AQ123">
        <v>76</v>
      </c>
      <c r="AR123">
        <v>198</v>
      </c>
      <c r="AS123">
        <v>230</v>
      </c>
      <c r="AT123">
        <v>132</v>
      </c>
      <c r="AU123">
        <v>200</v>
      </c>
      <c r="AV123">
        <v>102</v>
      </c>
      <c r="AW123">
        <v>66</v>
      </c>
      <c r="AX123">
        <v>10</v>
      </c>
      <c r="AY123">
        <v>76</v>
      </c>
      <c r="AZ123">
        <v>40</v>
      </c>
      <c r="BA123">
        <v>10</v>
      </c>
      <c r="BB123">
        <v>30</v>
      </c>
      <c r="BC123">
        <v>6</v>
      </c>
      <c r="BD123">
        <v>40</v>
      </c>
      <c r="BE123">
        <v>10</v>
      </c>
      <c r="BF123">
        <v>30</v>
      </c>
      <c r="BG123">
        <v>30</v>
      </c>
      <c r="BH123">
        <v>54</v>
      </c>
      <c r="BI123">
        <v>38</v>
      </c>
      <c r="BJ123">
        <v>50</v>
      </c>
    </row>
    <row r="124" spans="1:62">
      <c r="A124" s="20">
        <v>122</v>
      </c>
      <c r="B124" s="3" t="s">
        <v>217</v>
      </c>
      <c r="C124" s="3">
        <f t="shared" si="2"/>
        <v>5046</v>
      </c>
      <c r="D124" s="11">
        <f t="shared" si="3"/>
        <v>5760</v>
      </c>
      <c r="G124" s="12"/>
      <c r="H124" s="12">
        <v>5760</v>
      </c>
      <c r="I124" s="12"/>
      <c r="Q124">
        <v>0</v>
      </c>
      <c r="R124" s="6">
        <v>6000</v>
      </c>
      <c r="AC124">
        <v>30</v>
      </c>
      <c r="AD124">
        <v>27</v>
      </c>
      <c r="AE124">
        <v>15</v>
      </c>
      <c r="AF124">
        <v>14</v>
      </c>
      <c r="AG124">
        <v>10</v>
      </c>
      <c r="AH124">
        <v>26</v>
      </c>
      <c r="AK124">
        <v>30</v>
      </c>
      <c r="AL124">
        <v>54</v>
      </c>
      <c r="AM124">
        <v>36</v>
      </c>
      <c r="AN124">
        <v>42</v>
      </c>
      <c r="AR124">
        <v>10</v>
      </c>
      <c r="AU124">
        <v>10</v>
      </c>
      <c r="AV124">
        <v>10</v>
      </c>
      <c r="AX124">
        <v>10</v>
      </c>
      <c r="AZ124">
        <v>6</v>
      </c>
      <c r="BA124">
        <v>126</v>
      </c>
      <c r="BB124">
        <v>90</v>
      </c>
      <c r="BC124">
        <v>86</v>
      </c>
      <c r="BD124">
        <v>50</v>
      </c>
      <c r="BE124">
        <v>126</v>
      </c>
      <c r="BF124">
        <v>26</v>
      </c>
      <c r="BG124">
        <v>38</v>
      </c>
      <c r="BH124">
        <v>20</v>
      </c>
      <c r="BI124">
        <v>50</v>
      </c>
      <c r="BJ124">
        <v>12</v>
      </c>
    </row>
    <row r="125" spans="1:18">
      <c r="A125" s="20">
        <v>123</v>
      </c>
      <c r="B125" s="3" t="s">
        <v>218</v>
      </c>
      <c r="C125" s="3">
        <f t="shared" si="2"/>
        <v>3</v>
      </c>
      <c r="D125" s="11">
        <f t="shared" si="3"/>
        <v>0</v>
      </c>
      <c r="G125" s="12"/>
      <c r="H125" s="12"/>
      <c r="I125" s="12"/>
      <c r="Q125">
        <v>3</v>
      </c>
      <c r="R125" s="6"/>
    </row>
    <row r="126" spans="1:18">
      <c r="A126" s="20">
        <v>124</v>
      </c>
      <c r="B126" s="3" t="s">
        <v>219</v>
      </c>
      <c r="C126" s="3">
        <f t="shared" si="2"/>
        <v>10</v>
      </c>
      <c r="D126" s="11">
        <f t="shared" si="3"/>
        <v>10</v>
      </c>
      <c r="G126" s="12"/>
      <c r="H126" s="12">
        <v>10</v>
      </c>
      <c r="I126" s="12"/>
      <c r="Q126">
        <v>0</v>
      </c>
      <c r="R126" s="6">
        <v>10</v>
      </c>
    </row>
    <row r="127" spans="1:18">
      <c r="A127" s="20">
        <v>125</v>
      </c>
      <c r="B127" s="3" t="s">
        <v>220</v>
      </c>
      <c r="C127" s="3">
        <f t="shared" si="2"/>
        <v>0</v>
      </c>
      <c r="D127" s="11">
        <f t="shared" si="3"/>
        <v>0</v>
      </c>
      <c r="G127" s="12"/>
      <c r="H127" s="12"/>
      <c r="I127" s="12"/>
      <c r="Q127">
        <v>0</v>
      </c>
      <c r="R127" s="6"/>
    </row>
    <row r="128" spans="1:36">
      <c r="A128" s="20">
        <v>126</v>
      </c>
      <c r="B128" s="3" t="s">
        <v>221</v>
      </c>
      <c r="C128" s="3">
        <f t="shared" si="2"/>
        <v>56</v>
      </c>
      <c r="D128" s="11">
        <f t="shared" si="3"/>
        <v>0</v>
      </c>
      <c r="G128" s="12"/>
      <c r="H128" s="12"/>
      <c r="I128" s="12"/>
      <c r="Q128">
        <v>60</v>
      </c>
      <c r="R128" s="6"/>
      <c r="Y128">
        <v>2</v>
      </c>
      <c r="Z128">
        <v>1</v>
      </c>
      <c r="AJ128">
        <v>1</v>
      </c>
    </row>
    <row r="129" spans="1:18">
      <c r="A129" s="20">
        <v>127</v>
      </c>
      <c r="B129" s="3" t="s">
        <v>222</v>
      </c>
      <c r="C129" s="3">
        <f t="shared" si="2"/>
        <v>50</v>
      </c>
      <c r="D129" s="11">
        <f t="shared" si="3"/>
        <v>0</v>
      </c>
      <c r="G129" s="12"/>
      <c r="H129" s="12"/>
      <c r="I129" s="12"/>
      <c r="Q129">
        <v>50</v>
      </c>
      <c r="R129" s="6"/>
    </row>
    <row r="130" spans="1:18">
      <c r="A130" s="20">
        <v>128</v>
      </c>
      <c r="B130" s="3" t="s">
        <v>223</v>
      </c>
      <c r="C130" s="3">
        <f t="shared" si="2"/>
        <v>1000</v>
      </c>
      <c r="D130" s="11">
        <f t="shared" si="3"/>
        <v>200</v>
      </c>
      <c r="G130" s="12"/>
      <c r="H130" s="12"/>
      <c r="I130" s="12"/>
      <c r="L130">
        <v>200</v>
      </c>
      <c r="Q130">
        <v>0</v>
      </c>
      <c r="R130" s="6">
        <v>1000</v>
      </c>
    </row>
    <row r="131" spans="1:62">
      <c r="A131" s="20">
        <v>129</v>
      </c>
      <c r="B131" s="3" t="s">
        <v>224</v>
      </c>
      <c r="C131" s="3">
        <f t="shared" ref="C131:C194" si="4">SUM(Q131:R131)-SUM(S131:DC131)</f>
        <v>2700</v>
      </c>
      <c r="D131" s="11">
        <f t="shared" ref="D131:D194" si="5">SUM(E131:P131)</f>
        <v>900</v>
      </c>
      <c r="G131" s="12"/>
      <c r="H131" s="12">
        <v>900</v>
      </c>
      <c r="I131" s="12"/>
      <c r="Q131">
        <v>39</v>
      </c>
      <c r="R131" s="6">
        <v>3000</v>
      </c>
      <c r="X131">
        <v>30</v>
      </c>
      <c r="AE131">
        <v>30</v>
      </c>
      <c r="AK131">
        <v>14</v>
      </c>
      <c r="AM131">
        <v>30</v>
      </c>
      <c r="AN131">
        <v>16</v>
      </c>
      <c r="AO131">
        <v>30</v>
      </c>
      <c r="AQ131">
        <v>60</v>
      </c>
      <c r="AX131">
        <v>25</v>
      </c>
      <c r="AY131">
        <v>10</v>
      </c>
      <c r="BC131">
        <v>44</v>
      </c>
      <c r="BF131">
        <v>10</v>
      </c>
      <c r="BG131">
        <v>10</v>
      </c>
      <c r="BJ131">
        <v>30</v>
      </c>
    </row>
    <row r="132" spans="1:62">
      <c r="A132" s="20">
        <v>130</v>
      </c>
      <c r="B132" s="3" t="s">
        <v>225</v>
      </c>
      <c r="C132" s="3">
        <f t="shared" si="4"/>
        <v>-24</v>
      </c>
      <c r="D132" s="11">
        <f t="shared" si="5"/>
        <v>200</v>
      </c>
      <c r="F132">
        <v>200</v>
      </c>
      <c r="G132" s="12"/>
      <c r="H132" s="12"/>
      <c r="I132" s="12"/>
      <c r="Q132">
        <v>85</v>
      </c>
      <c r="R132" s="6"/>
      <c r="S132">
        <v>10</v>
      </c>
      <c r="T132">
        <v>8</v>
      </c>
      <c r="U132">
        <v>11</v>
      </c>
      <c r="V132">
        <v>8</v>
      </c>
      <c r="W132">
        <v>9</v>
      </c>
      <c r="X132">
        <v>11</v>
      </c>
      <c r="Y132">
        <v>11</v>
      </c>
      <c r="Z132">
        <v>2</v>
      </c>
      <c r="AA132">
        <v>9</v>
      </c>
      <c r="AB132">
        <v>5</v>
      </c>
      <c r="AC132">
        <v>2</v>
      </c>
      <c r="AD132">
        <v>2</v>
      </c>
      <c r="AE132">
        <v>4</v>
      </c>
      <c r="AF132">
        <v>1</v>
      </c>
      <c r="AG132">
        <v>1</v>
      </c>
      <c r="AH132">
        <v>2</v>
      </c>
      <c r="AI132">
        <v>2</v>
      </c>
      <c r="AJ132">
        <v>1</v>
      </c>
      <c r="AM132">
        <v>1</v>
      </c>
      <c r="AN132">
        <v>2</v>
      </c>
      <c r="AO132">
        <v>1</v>
      </c>
      <c r="BJ132">
        <v>6</v>
      </c>
    </row>
    <row r="133" spans="1:62">
      <c r="A133" s="20">
        <v>131</v>
      </c>
      <c r="B133" s="3" t="s">
        <v>226</v>
      </c>
      <c r="C133" s="3">
        <f t="shared" si="4"/>
        <v>1836</v>
      </c>
      <c r="D133" s="11">
        <f t="shared" si="5"/>
        <v>960</v>
      </c>
      <c r="G133" s="12"/>
      <c r="H133" s="12">
        <v>960</v>
      </c>
      <c r="I133" s="12"/>
      <c r="Q133">
        <v>0</v>
      </c>
      <c r="R133" s="6">
        <v>2000</v>
      </c>
      <c r="Y133">
        <v>4</v>
      </c>
      <c r="AB133">
        <v>2</v>
      </c>
      <c r="AC133">
        <v>4</v>
      </c>
      <c r="AD133">
        <v>6</v>
      </c>
      <c r="AE133">
        <v>2</v>
      </c>
      <c r="AF133">
        <v>3</v>
      </c>
      <c r="AG133">
        <v>5</v>
      </c>
      <c r="AH133">
        <v>5</v>
      </c>
      <c r="AI133">
        <v>6</v>
      </c>
      <c r="AJ133">
        <v>9</v>
      </c>
      <c r="AK133">
        <v>4</v>
      </c>
      <c r="AL133">
        <v>4</v>
      </c>
      <c r="AM133">
        <v>2</v>
      </c>
      <c r="AP133">
        <v>6</v>
      </c>
      <c r="AQ133">
        <v>3</v>
      </c>
      <c r="AR133">
        <v>6</v>
      </c>
      <c r="AS133">
        <v>2</v>
      </c>
      <c r="AT133">
        <v>2</v>
      </c>
      <c r="AU133">
        <v>1</v>
      </c>
      <c r="AW133">
        <v>1</v>
      </c>
      <c r="AX133">
        <v>3</v>
      </c>
      <c r="AY133">
        <v>3</v>
      </c>
      <c r="AZ133">
        <v>5</v>
      </c>
      <c r="BA133">
        <v>6</v>
      </c>
      <c r="BB133">
        <v>2</v>
      </c>
      <c r="BC133">
        <v>5</v>
      </c>
      <c r="BD133">
        <v>3</v>
      </c>
      <c r="BE133">
        <v>8</v>
      </c>
      <c r="BF133">
        <v>5</v>
      </c>
      <c r="BG133">
        <v>7</v>
      </c>
      <c r="BH133">
        <v>8</v>
      </c>
      <c r="BI133">
        <v>20</v>
      </c>
      <c r="BJ133">
        <v>12</v>
      </c>
    </row>
    <row r="134" spans="1:18">
      <c r="A134" s="20">
        <v>132</v>
      </c>
      <c r="B134" s="3" t="s">
        <v>227</v>
      </c>
      <c r="C134" s="3">
        <f t="shared" si="4"/>
        <v>0</v>
      </c>
      <c r="D134" s="11">
        <f t="shared" si="5"/>
        <v>0</v>
      </c>
      <c r="G134" s="12"/>
      <c r="H134" s="12"/>
      <c r="I134" s="12"/>
      <c r="Q134">
        <v>0</v>
      </c>
      <c r="R134" s="6"/>
    </row>
    <row r="135" spans="1:56">
      <c r="A135" s="20">
        <v>133</v>
      </c>
      <c r="B135" s="3" t="s">
        <v>228</v>
      </c>
      <c r="C135" s="3">
        <f t="shared" si="4"/>
        <v>-4</v>
      </c>
      <c r="D135" s="11">
        <f t="shared" si="5"/>
        <v>0</v>
      </c>
      <c r="G135" s="12"/>
      <c r="H135" s="12"/>
      <c r="I135" s="12"/>
      <c r="Q135">
        <v>1</v>
      </c>
      <c r="R135" s="6">
        <v>1</v>
      </c>
      <c r="T135">
        <v>1</v>
      </c>
      <c r="W135">
        <v>1</v>
      </c>
      <c r="AA135">
        <v>1</v>
      </c>
      <c r="AL135">
        <v>1</v>
      </c>
      <c r="AT135">
        <v>1</v>
      </c>
      <c r="BD135">
        <v>1</v>
      </c>
    </row>
    <row r="136" spans="1:18">
      <c r="A136" s="20">
        <v>134</v>
      </c>
      <c r="B136" s="3" t="s">
        <v>229</v>
      </c>
      <c r="C136" s="3">
        <f t="shared" si="4"/>
        <v>0</v>
      </c>
      <c r="D136" s="11">
        <f t="shared" si="5"/>
        <v>0</v>
      </c>
      <c r="G136" s="12"/>
      <c r="H136" s="12"/>
      <c r="I136" s="12"/>
      <c r="Q136">
        <v>0</v>
      </c>
      <c r="R136" s="6"/>
    </row>
    <row r="137" spans="1:18">
      <c r="A137" s="20">
        <v>135</v>
      </c>
      <c r="B137" s="3" t="s">
        <v>230</v>
      </c>
      <c r="C137" s="3">
        <f t="shared" si="4"/>
        <v>3</v>
      </c>
      <c r="D137" s="11">
        <f t="shared" si="5"/>
        <v>0</v>
      </c>
      <c r="G137" s="12"/>
      <c r="H137" s="12"/>
      <c r="I137" s="12"/>
      <c r="Q137">
        <v>3</v>
      </c>
      <c r="R137" s="6"/>
    </row>
    <row r="138" spans="1:62">
      <c r="A138" s="20">
        <v>136</v>
      </c>
      <c r="B138" s="3" t="s">
        <v>231</v>
      </c>
      <c r="C138" s="3">
        <f t="shared" si="4"/>
        <v>2899</v>
      </c>
      <c r="D138" s="11">
        <f t="shared" si="5"/>
        <v>336</v>
      </c>
      <c r="G138" s="12"/>
      <c r="H138" s="12">
        <v>240</v>
      </c>
      <c r="I138" s="12"/>
      <c r="M138">
        <v>96</v>
      </c>
      <c r="Q138">
        <v>0</v>
      </c>
      <c r="R138" s="6">
        <v>3000</v>
      </c>
      <c r="Y138">
        <v>1</v>
      </c>
      <c r="Z138">
        <v>1</v>
      </c>
      <c r="AA138">
        <v>1</v>
      </c>
      <c r="AB138">
        <v>1</v>
      </c>
      <c r="AG138">
        <v>1</v>
      </c>
      <c r="AH138">
        <v>1</v>
      </c>
      <c r="AI138">
        <v>3</v>
      </c>
      <c r="AJ138">
        <v>4</v>
      </c>
      <c r="AM138">
        <v>12</v>
      </c>
      <c r="AN138">
        <v>4</v>
      </c>
      <c r="AO138">
        <v>3</v>
      </c>
      <c r="AP138">
        <v>2</v>
      </c>
      <c r="AR138">
        <v>6</v>
      </c>
      <c r="AS138">
        <v>4</v>
      </c>
      <c r="AT138">
        <v>7</v>
      </c>
      <c r="AU138">
        <v>2</v>
      </c>
      <c r="AX138">
        <v>1</v>
      </c>
      <c r="AY138">
        <v>1</v>
      </c>
      <c r="AZ138">
        <v>3</v>
      </c>
      <c r="BA138">
        <v>3</v>
      </c>
      <c r="BB138">
        <v>7</v>
      </c>
      <c r="BC138">
        <v>4</v>
      </c>
      <c r="BD138">
        <v>4</v>
      </c>
      <c r="BE138">
        <v>4</v>
      </c>
      <c r="BF138">
        <v>2</v>
      </c>
      <c r="BG138">
        <v>6</v>
      </c>
      <c r="BH138">
        <v>5</v>
      </c>
      <c r="BI138">
        <v>6</v>
      </c>
      <c r="BJ138">
        <v>2</v>
      </c>
    </row>
    <row r="139" spans="1:18">
      <c r="A139" s="20">
        <v>137</v>
      </c>
      <c r="B139" s="3" t="s">
        <v>232</v>
      </c>
      <c r="C139" s="3">
        <f t="shared" si="4"/>
        <v>96</v>
      </c>
      <c r="D139" s="11">
        <f t="shared" si="5"/>
        <v>0</v>
      </c>
      <c r="G139" s="12"/>
      <c r="H139" s="12"/>
      <c r="I139" s="12"/>
      <c r="Q139">
        <v>5</v>
      </c>
      <c r="R139" s="6">
        <v>91</v>
      </c>
    </row>
    <row r="140" spans="1:62">
      <c r="A140" s="20">
        <v>138</v>
      </c>
      <c r="B140" s="3" t="s">
        <v>233</v>
      </c>
      <c r="C140" s="3">
        <f t="shared" si="4"/>
        <v>429</v>
      </c>
      <c r="D140" s="11">
        <f t="shared" si="5"/>
        <v>158</v>
      </c>
      <c r="E140">
        <v>18</v>
      </c>
      <c r="G140" s="12"/>
      <c r="H140" s="12">
        <v>140</v>
      </c>
      <c r="I140" s="12"/>
      <c r="Q140">
        <v>1</v>
      </c>
      <c r="R140" s="6">
        <v>500</v>
      </c>
      <c r="S140">
        <v>1</v>
      </c>
      <c r="T140">
        <v>1</v>
      </c>
      <c r="U140">
        <v>1</v>
      </c>
      <c r="W140">
        <v>2</v>
      </c>
      <c r="AB140">
        <v>1</v>
      </c>
      <c r="AC140">
        <v>2</v>
      </c>
      <c r="AF140">
        <v>2</v>
      </c>
      <c r="AG140">
        <v>2</v>
      </c>
      <c r="AH140">
        <v>4</v>
      </c>
      <c r="AK140">
        <v>1</v>
      </c>
      <c r="AL140">
        <v>3</v>
      </c>
      <c r="AM140">
        <v>1</v>
      </c>
      <c r="AN140">
        <v>5</v>
      </c>
      <c r="AO140">
        <v>1</v>
      </c>
      <c r="AQ140">
        <v>2</v>
      </c>
      <c r="AR140">
        <v>3</v>
      </c>
      <c r="AS140">
        <v>2</v>
      </c>
      <c r="AT140">
        <v>2</v>
      </c>
      <c r="AU140">
        <v>2</v>
      </c>
      <c r="AV140">
        <v>3</v>
      </c>
      <c r="AW140">
        <v>4</v>
      </c>
      <c r="AX140">
        <v>1</v>
      </c>
      <c r="AY140">
        <v>3</v>
      </c>
      <c r="BA140">
        <v>5</v>
      </c>
      <c r="BB140">
        <v>1</v>
      </c>
      <c r="BC140">
        <v>3</v>
      </c>
      <c r="BD140">
        <v>1</v>
      </c>
      <c r="BE140">
        <v>2</v>
      </c>
      <c r="BF140">
        <v>2</v>
      </c>
      <c r="BG140">
        <v>2</v>
      </c>
      <c r="BI140">
        <v>5</v>
      </c>
      <c r="BJ140">
        <v>2</v>
      </c>
    </row>
    <row r="141" spans="1:19">
      <c r="A141" s="20">
        <v>139</v>
      </c>
      <c r="B141" s="3" t="s">
        <v>234</v>
      </c>
      <c r="C141" s="3">
        <f t="shared" si="4"/>
        <v>10</v>
      </c>
      <c r="D141" s="11">
        <f t="shared" si="5"/>
        <v>0</v>
      </c>
      <c r="G141" s="12"/>
      <c r="H141" s="12"/>
      <c r="I141" s="12"/>
      <c r="Q141">
        <v>15</v>
      </c>
      <c r="R141" s="6"/>
      <c r="S141">
        <v>5</v>
      </c>
    </row>
    <row r="142" spans="1:18">
      <c r="A142" s="20">
        <v>140</v>
      </c>
      <c r="B142" s="3" t="s">
        <v>235</v>
      </c>
      <c r="C142" s="3">
        <f t="shared" si="4"/>
        <v>20</v>
      </c>
      <c r="D142" s="11">
        <f t="shared" si="5"/>
        <v>0</v>
      </c>
      <c r="G142" s="12"/>
      <c r="H142" s="12"/>
      <c r="I142" s="12"/>
      <c r="Q142">
        <v>20</v>
      </c>
      <c r="R142" s="6"/>
    </row>
    <row r="143" spans="1:59">
      <c r="A143" s="20">
        <v>141</v>
      </c>
      <c r="B143" s="3" t="s">
        <v>236</v>
      </c>
      <c r="C143" s="3">
        <f t="shared" si="4"/>
        <v>20</v>
      </c>
      <c r="D143" s="11">
        <f t="shared" si="5"/>
        <v>0</v>
      </c>
      <c r="G143" s="12"/>
      <c r="H143" s="12"/>
      <c r="I143" s="12"/>
      <c r="Q143">
        <v>22</v>
      </c>
      <c r="R143" s="6"/>
      <c r="BF143">
        <v>1</v>
      </c>
      <c r="BG143">
        <v>1</v>
      </c>
    </row>
    <row r="144" spans="1:18">
      <c r="A144" s="20">
        <v>142</v>
      </c>
      <c r="B144" s="3" t="s">
        <v>237</v>
      </c>
      <c r="C144" s="3">
        <f t="shared" si="4"/>
        <v>96</v>
      </c>
      <c r="D144" s="11">
        <f t="shared" si="5"/>
        <v>0</v>
      </c>
      <c r="G144" s="12"/>
      <c r="H144" s="12"/>
      <c r="I144" s="12"/>
      <c r="Q144">
        <v>46</v>
      </c>
      <c r="R144" s="6">
        <v>50</v>
      </c>
    </row>
    <row r="145" spans="1:18">
      <c r="A145" s="20">
        <v>143</v>
      </c>
      <c r="B145" s="3" t="s">
        <v>238</v>
      </c>
      <c r="C145" s="3">
        <f t="shared" si="4"/>
        <v>20</v>
      </c>
      <c r="D145" s="11">
        <f t="shared" si="5"/>
        <v>0</v>
      </c>
      <c r="G145" s="12"/>
      <c r="H145" s="12"/>
      <c r="I145" s="12"/>
      <c r="Q145">
        <v>0</v>
      </c>
      <c r="R145" s="6">
        <v>20</v>
      </c>
    </row>
    <row r="146" spans="1:18">
      <c r="A146" s="20">
        <v>144</v>
      </c>
      <c r="B146" s="3" t="s">
        <v>239</v>
      </c>
      <c r="C146" s="3">
        <f t="shared" si="4"/>
        <v>1400</v>
      </c>
      <c r="D146" s="11">
        <f t="shared" si="5"/>
        <v>280</v>
      </c>
      <c r="G146" s="12"/>
      <c r="H146" s="12">
        <v>280</v>
      </c>
      <c r="I146" s="12"/>
      <c r="Q146">
        <v>0</v>
      </c>
      <c r="R146" s="6">
        <v>1400</v>
      </c>
    </row>
    <row r="147" spans="1:62">
      <c r="A147" s="20">
        <v>145</v>
      </c>
      <c r="B147" s="3" t="s">
        <v>240</v>
      </c>
      <c r="C147" s="3">
        <f t="shared" si="4"/>
        <v>13184</v>
      </c>
      <c r="D147" s="11">
        <f t="shared" si="5"/>
        <v>0</v>
      </c>
      <c r="G147" s="12"/>
      <c r="H147" s="12"/>
      <c r="I147" s="12"/>
      <c r="Q147">
        <v>3522</v>
      </c>
      <c r="R147" s="6">
        <v>10240</v>
      </c>
      <c r="S147">
        <v>9</v>
      </c>
      <c r="T147">
        <v>16</v>
      </c>
      <c r="U147">
        <v>8</v>
      </c>
      <c r="V147">
        <v>40</v>
      </c>
      <c r="W147">
        <v>57</v>
      </c>
      <c r="X147">
        <v>8</v>
      </c>
      <c r="Y147">
        <v>28</v>
      </c>
      <c r="Z147">
        <v>30</v>
      </c>
      <c r="AA147">
        <v>4</v>
      </c>
      <c r="AB147">
        <v>13</v>
      </c>
      <c r="AC147">
        <v>10</v>
      </c>
      <c r="AD147">
        <v>15</v>
      </c>
      <c r="AE147">
        <v>12</v>
      </c>
      <c r="AF147">
        <v>10</v>
      </c>
      <c r="AG147">
        <v>16</v>
      </c>
      <c r="AH147">
        <v>12</v>
      </c>
      <c r="AI147">
        <v>24</v>
      </c>
      <c r="AJ147">
        <v>6</v>
      </c>
      <c r="AK147">
        <v>16</v>
      </c>
      <c r="AL147">
        <v>19</v>
      </c>
      <c r="AM147">
        <v>6</v>
      </c>
      <c r="AN147">
        <v>13</v>
      </c>
      <c r="AO147">
        <v>9</v>
      </c>
      <c r="AQ147">
        <v>4</v>
      </c>
      <c r="AR147">
        <v>32</v>
      </c>
      <c r="AS147">
        <v>12</v>
      </c>
      <c r="AT147">
        <v>6</v>
      </c>
      <c r="AU147">
        <v>14</v>
      </c>
      <c r="AV147">
        <v>6</v>
      </c>
      <c r="AW147">
        <v>4</v>
      </c>
      <c r="AY147">
        <v>2</v>
      </c>
      <c r="BA147">
        <v>10</v>
      </c>
      <c r="BC147">
        <v>12</v>
      </c>
      <c r="BD147">
        <v>8</v>
      </c>
      <c r="BE147">
        <v>8</v>
      </c>
      <c r="BF147">
        <v>7</v>
      </c>
      <c r="BG147">
        <v>14</v>
      </c>
      <c r="BH147">
        <v>29</v>
      </c>
      <c r="BI147">
        <v>11</v>
      </c>
      <c r="BJ147">
        <v>18</v>
      </c>
    </row>
    <row r="148" spans="1:62">
      <c r="A148" s="20">
        <v>146</v>
      </c>
      <c r="B148" s="3" t="s">
        <v>241</v>
      </c>
      <c r="C148" s="3">
        <f t="shared" si="4"/>
        <v>16492</v>
      </c>
      <c r="D148" s="11">
        <f t="shared" si="5"/>
        <v>7200</v>
      </c>
      <c r="E148">
        <v>3600</v>
      </c>
      <c r="G148" s="12">
        <v>3600</v>
      </c>
      <c r="H148" s="12"/>
      <c r="I148" s="12"/>
      <c r="Q148">
        <v>11190</v>
      </c>
      <c r="R148" s="6">
        <v>10000</v>
      </c>
      <c r="T148">
        <v>65</v>
      </c>
      <c r="U148">
        <v>140</v>
      </c>
      <c r="V148">
        <v>60</v>
      </c>
      <c r="W148">
        <v>110</v>
      </c>
      <c r="X148">
        <v>92</v>
      </c>
      <c r="Y148">
        <v>40</v>
      </c>
      <c r="Z148">
        <v>40</v>
      </c>
      <c r="AA148">
        <v>100</v>
      </c>
      <c r="AB148">
        <v>70</v>
      </c>
      <c r="AC148">
        <v>50</v>
      </c>
      <c r="AD148">
        <v>70</v>
      </c>
      <c r="AE148">
        <v>80</v>
      </c>
      <c r="AF148">
        <v>72</v>
      </c>
      <c r="AG148">
        <v>40</v>
      </c>
      <c r="AH148">
        <v>125</v>
      </c>
      <c r="AI148">
        <v>104</v>
      </c>
      <c r="AJ148">
        <v>75</v>
      </c>
      <c r="AK148">
        <v>110</v>
      </c>
      <c r="AL148">
        <v>120</v>
      </c>
      <c r="AM148">
        <v>100</v>
      </c>
      <c r="AN148">
        <v>175</v>
      </c>
      <c r="AO148">
        <v>125</v>
      </c>
      <c r="AP148">
        <v>140</v>
      </c>
      <c r="AQ148">
        <v>100</v>
      </c>
      <c r="AR148">
        <v>160</v>
      </c>
      <c r="AS148">
        <v>170</v>
      </c>
      <c r="AT148">
        <v>130</v>
      </c>
      <c r="AU148">
        <v>135</v>
      </c>
      <c r="AV148">
        <v>95</v>
      </c>
      <c r="AW148">
        <v>55</v>
      </c>
      <c r="AX148">
        <v>40</v>
      </c>
      <c r="AY148">
        <v>130</v>
      </c>
      <c r="AZ148">
        <v>105</v>
      </c>
      <c r="BA148">
        <v>145</v>
      </c>
      <c r="BB148">
        <v>135</v>
      </c>
      <c r="BC148">
        <v>220</v>
      </c>
      <c r="BD148">
        <v>120</v>
      </c>
      <c r="BE148">
        <v>75</v>
      </c>
      <c r="BF148">
        <v>130</v>
      </c>
      <c r="BG148">
        <v>140</v>
      </c>
      <c r="BH148">
        <v>190</v>
      </c>
      <c r="BI148">
        <v>175</v>
      </c>
      <c r="BJ148">
        <v>145</v>
      </c>
    </row>
    <row r="149" spans="1:18">
      <c r="A149" s="20">
        <v>147</v>
      </c>
      <c r="B149" s="3" t="s">
        <v>242</v>
      </c>
      <c r="C149" s="3">
        <f t="shared" si="4"/>
        <v>476</v>
      </c>
      <c r="D149" s="11">
        <f t="shared" si="5"/>
        <v>476</v>
      </c>
      <c r="G149" s="12"/>
      <c r="H149" s="12"/>
      <c r="I149" s="12"/>
      <c r="L149">
        <f>28*17</f>
        <v>476</v>
      </c>
      <c r="Q149">
        <v>0</v>
      </c>
      <c r="R149" s="6">
        <v>476</v>
      </c>
    </row>
    <row r="150" spans="1:62">
      <c r="A150" s="20">
        <v>148</v>
      </c>
      <c r="B150" s="3" t="s">
        <v>243</v>
      </c>
      <c r="C150" s="3">
        <f t="shared" si="4"/>
        <v>16</v>
      </c>
      <c r="D150" s="11">
        <f t="shared" si="5"/>
        <v>13</v>
      </c>
      <c r="G150" s="12"/>
      <c r="H150" s="12">
        <v>8</v>
      </c>
      <c r="I150" s="12">
        <v>5</v>
      </c>
      <c r="Q150">
        <v>0</v>
      </c>
      <c r="R150" s="6">
        <v>20</v>
      </c>
      <c r="AB150">
        <v>1</v>
      </c>
      <c r="AC150">
        <v>1</v>
      </c>
      <c r="BG150">
        <v>1</v>
      </c>
      <c r="BJ150">
        <v>1</v>
      </c>
    </row>
    <row r="151" spans="1:62">
      <c r="A151" s="20">
        <v>149</v>
      </c>
      <c r="B151" s="3" t="s">
        <v>244</v>
      </c>
      <c r="C151" s="3">
        <f t="shared" si="4"/>
        <v>79035</v>
      </c>
      <c r="D151" s="11">
        <f t="shared" si="5"/>
        <v>0</v>
      </c>
      <c r="G151" s="12"/>
      <c r="H151" s="12"/>
      <c r="I151" s="12"/>
      <c r="Q151">
        <v>22849</v>
      </c>
      <c r="R151" s="6">
        <v>58000</v>
      </c>
      <c r="S151">
        <v>60</v>
      </c>
      <c r="T151">
        <v>36</v>
      </c>
      <c r="U151">
        <v>80</v>
      </c>
      <c r="V151">
        <v>20</v>
      </c>
      <c r="W151">
        <v>110</v>
      </c>
      <c r="X151">
        <v>40</v>
      </c>
      <c r="Y151">
        <v>116</v>
      </c>
      <c r="Z151">
        <v>50</v>
      </c>
      <c r="AA151">
        <v>84</v>
      </c>
      <c r="AC151">
        <v>50</v>
      </c>
      <c r="AD151">
        <v>20</v>
      </c>
      <c r="AE151">
        <v>110</v>
      </c>
      <c r="AF151">
        <v>30</v>
      </c>
      <c r="AG151">
        <v>60</v>
      </c>
      <c r="AH151">
        <v>70</v>
      </c>
      <c r="AI151">
        <v>20</v>
      </c>
      <c r="AJ151">
        <v>10</v>
      </c>
      <c r="AK151">
        <v>10</v>
      </c>
      <c r="AL151">
        <v>10</v>
      </c>
      <c r="AM151">
        <v>46</v>
      </c>
      <c r="AN151">
        <v>30</v>
      </c>
      <c r="AO151">
        <v>20</v>
      </c>
      <c r="AP151">
        <v>104</v>
      </c>
      <c r="AQ151">
        <v>40</v>
      </c>
      <c r="AR151">
        <v>30</v>
      </c>
      <c r="AS151">
        <v>30</v>
      </c>
      <c r="AT151">
        <v>40</v>
      </c>
      <c r="AV151">
        <v>70</v>
      </c>
      <c r="AW151">
        <v>10</v>
      </c>
      <c r="AX151">
        <v>10</v>
      </c>
      <c r="AY151">
        <v>20</v>
      </c>
      <c r="BA151">
        <v>70</v>
      </c>
      <c r="BB151">
        <v>40</v>
      </c>
      <c r="BC151">
        <v>10</v>
      </c>
      <c r="BD151">
        <v>10</v>
      </c>
      <c r="BE151">
        <v>60</v>
      </c>
      <c r="BF151">
        <v>60</v>
      </c>
      <c r="BH151">
        <v>50</v>
      </c>
      <c r="BI151">
        <v>58</v>
      </c>
      <c r="BJ151">
        <v>20</v>
      </c>
    </row>
    <row r="152" spans="1:18">
      <c r="A152" s="20">
        <v>150</v>
      </c>
      <c r="B152" s="3" t="s">
        <v>245</v>
      </c>
      <c r="C152" s="3">
        <f t="shared" si="4"/>
        <v>55</v>
      </c>
      <c r="D152" s="11">
        <f t="shared" si="5"/>
        <v>0</v>
      </c>
      <c r="G152" s="12"/>
      <c r="H152" s="12"/>
      <c r="I152" s="12"/>
      <c r="Q152">
        <v>55</v>
      </c>
      <c r="R152" s="6"/>
    </row>
    <row r="153" spans="1:18">
      <c r="A153" s="20">
        <v>151</v>
      </c>
      <c r="B153" s="3" t="s">
        <v>246</v>
      </c>
      <c r="C153" s="3">
        <f t="shared" si="4"/>
        <v>20000</v>
      </c>
      <c r="D153" s="11">
        <f t="shared" si="5"/>
        <v>0</v>
      </c>
      <c r="G153" s="12"/>
      <c r="H153" s="12"/>
      <c r="I153" s="12"/>
      <c r="Q153">
        <v>0</v>
      </c>
      <c r="R153" s="6">
        <v>20000</v>
      </c>
    </row>
    <row r="154" spans="1:18">
      <c r="A154" s="20">
        <v>152</v>
      </c>
      <c r="B154" s="3" t="s">
        <v>247</v>
      </c>
      <c r="C154" s="3">
        <f t="shared" si="4"/>
        <v>115</v>
      </c>
      <c r="D154" s="11">
        <f t="shared" si="5"/>
        <v>0</v>
      </c>
      <c r="G154" s="12"/>
      <c r="H154" s="12"/>
      <c r="I154" s="12"/>
      <c r="Q154">
        <v>0</v>
      </c>
      <c r="R154" s="6">
        <v>115</v>
      </c>
    </row>
    <row r="155" spans="1:18">
      <c r="A155" s="20">
        <v>153</v>
      </c>
      <c r="B155" s="3" t="s">
        <v>248</v>
      </c>
      <c r="C155" s="3">
        <f t="shared" si="4"/>
        <v>1470</v>
      </c>
      <c r="D155" s="11">
        <f t="shared" si="5"/>
        <v>80</v>
      </c>
      <c r="G155" s="12">
        <v>80</v>
      </c>
      <c r="H155" s="12"/>
      <c r="I155" s="12"/>
      <c r="Q155">
        <v>110</v>
      </c>
      <c r="R155" s="6">
        <v>1360</v>
      </c>
    </row>
    <row r="156" spans="1:18">
      <c r="A156" s="20">
        <v>154</v>
      </c>
      <c r="B156" s="3" t="s">
        <v>249</v>
      </c>
      <c r="C156" s="3">
        <f t="shared" si="4"/>
        <v>846</v>
      </c>
      <c r="D156" s="11">
        <f t="shared" si="5"/>
        <v>0</v>
      </c>
      <c r="G156" s="12"/>
      <c r="H156" s="12"/>
      <c r="I156" s="12"/>
      <c r="Q156">
        <v>117</v>
      </c>
      <c r="R156" s="6">
        <v>729</v>
      </c>
    </row>
    <row r="157" spans="1:33">
      <c r="A157" s="20">
        <v>155</v>
      </c>
      <c r="B157" s="3" t="s">
        <v>250</v>
      </c>
      <c r="C157" s="3">
        <f t="shared" si="4"/>
        <v>20</v>
      </c>
      <c r="D157" s="11">
        <f t="shared" si="5"/>
        <v>0</v>
      </c>
      <c r="G157" s="12"/>
      <c r="H157" s="12"/>
      <c r="I157" s="12"/>
      <c r="Q157">
        <v>21</v>
      </c>
      <c r="R157" s="6"/>
      <c r="AG157">
        <v>1</v>
      </c>
    </row>
    <row r="158" spans="1:62">
      <c r="A158" s="20">
        <v>156</v>
      </c>
      <c r="B158" s="3" t="s">
        <v>251</v>
      </c>
      <c r="C158" s="3">
        <f t="shared" si="4"/>
        <v>470</v>
      </c>
      <c r="D158" s="11">
        <f t="shared" si="5"/>
        <v>240</v>
      </c>
      <c r="G158" s="12"/>
      <c r="H158" s="12">
        <v>240</v>
      </c>
      <c r="I158" s="12"/>
      <c r="Q158">
        <v>0</v>
      </c>
      <c r="R158" s="6">
        <v>500</v>
      </c>
      <c r="AA158">
        <v>2</v>
      </c>
      <c r="AD158">
        <v>1</v>
      </c>
      <c r="AG158">
        <v>1</v>
      </c>
      <c r="AK158">
        <v>2</v>
      </c>
      <c r="AL158">
        <v>1</v>
      </c>
      <c r="AM158">
        <v>1</v>
      </c>
      <c r="AO158">
        <v>2</v>
      </c>
      <c r="AP158">
        <v>2</v>
      </c>
      <c r="AR158">
        <v>2</v>
      </c>
      <c r="AT158">
        <v>1</v>
      </c>
      <c r="AU158">
        <v>2</v>
      </c>
      <c r="AW158">
        <v>2</v>
      </c>
      <c r="AX158">
        <v>1</v>
      </c>
      <c r="AY158">
        <v>1</v>
      </c>
      <c r="BA158">
        <v>1</v>
      </c>
      <c r="BB158">
        <v>1</v>
      </c>
      <c r="BD158">
        <v>2</v>
      </c>
      <c r="BE158">
        <v>3</v>
      </c>
      <c r="BG158">
        <v>1</v>
      </c>
      <c r="BJ158">
        <v>1</v>
      </c>
    </row>
    <row r="159" spans="1:62">
      <c r="A159" s="20">
        <v>157</v>
      </c>
      <c r="B159" s="3" t="s">
        <v>252</v>
      </c>
      <c r="C159" s="3">
        <f t="shared" si="4"/>
        <v>7412</v>
      </c>
      <c r="D159" s="11">
        <f t="shared" si="5"/>
        <v>10000</v>
      </c>
      <c r="G159" s="12"/>
      <c r="H159" s="12">
        <v>10000</v>
      </c>
      <c r="I159" s="12"/>
      <c r="Q159">
        <v>0</v>
      </c>
      <c r="R159" s="6">
        <v>10000</v>
      </c>
      <c r="Y159">
        <v>80</v>
      </c>
      <c r="Z159">
        <v>10</v>
      </c>
      <c r="AA159">
        <v>60</v>
      </c>
      <c r="AB159">
        <v>60</v>
      </c>
      <c r="AC159">
        <v>66</v>
      </c>
      <c r="AD159">
        <v>87</v>
      </c>
      <c r="AE159">
        <v>33</v>
      </c>
      <c r="AF159">
        <v>80</v>
      </c>
      <c r="AG159">
        <v>51</v>
      </c>
      <c r="AH159">
        <v>75</v>
      </c>
      <c r="AI159">
        <v>30</v>
      </c>
      <c r="AJ159">
        <v>53</v>
      </c>
      <c r="AK159">
        <v>20</v>
      </c>
      <c r="AL159">
        <v>145</v>
      </c>
      <c r="AM159">
        <v>71</v>
      </c>
      <c r="AN159">
        <v>77</v>
      </c>
      <c r="AO159">
        <v>112</v>
      </c>
      <c r="AP159">
        <v>61</v>
      </c>
      <c r="AQ159">
        <v>59</v>
      </c>
      <c r="AR159">
        <v>90</v>
      </c>
      <c r="AS159">
        <v>125</v>
      </c>
      <c r="AT159">
        <v>67</v>
      </c>
      <c r="AU159">
        <v>50</v>
      </c>
      <c r="AV159">
        <v>58</v>
      </c>
      <c r="AW159">
        <v>95</v>
      </c>
      <c r="AX159">
        <v>50</v>
      </c>
      <c r="AY159">
        <v>20</v>
      </c>
      <c r="AZ159">
        <v>50</v>
      </c>
      <c r="BA159">
        <v>57</v>
      </c>
      <c r="BB159">
        <v>60</v>
      </c>
      <c r="BC159">
        <v>231</v>
      </c>
      <c r="BD159">
        <v>25</v>
      </c>
      <c r="BE159">
        <v>45</v>
      </c>
      <c r="BF159">
        <v>96</v>
      </c>
      <c r="BG159">
        <v>79</v>
      </c>
      <c r="BH159">
        <v>40</v>
      </c>
      <c r="BI159">
        <v>55</v>
      </c>
      <c r="BJ159">
        <v>65</v>
      </c>
    </row>
    <row r="160" spans="1:18">
      <c r="A160" s="20">
        <v>158</v>
      </c>
      <c r="B160" s="3" t="s">
        <v>253</v>
      </c>
      <c r="C160" s="3">
        <f t="shared" si="4"/>
        <v>315</v>
      </c>
      <c r="D160" s="11">
        <f t="shared" si="5"/>
        <v>0</v>
      </c>
      <c r="G160" s="12"/>
      <c r="H160" s="12"/>
      <c r="I160" s="12"/>
      <c r="Q160">
        <v>15</v>
      </c>
      <c r="R160" s="6">
        <v>300</v>
      </c>
    </row>
    <row r="161" spans="1:61">
      <c r="A161" s="20">
        <v>159</v>
      </c>
      <c r="B161" s="3" t="s">
        <v>254</v>
      </c>
      <c r="C161" s="3">
        <f t="shared" si="4"/>
        <v>20071</v>
      </c>
      <c r="D161" s="11">
        <f t="shared" si="5"/>
        <v>1000</v>
      </c>
      <c r="G161" s="12"/>
      <c r="H161" s="12"/>
      <c r="I161" s="12">
        <v>1000</v>
      </c>
      <c r="Q161">
        <v>271</v>
      </c>
      <c r="R161" s="6">
        <v>20000</v>
      </c>
      <c r="V161">
        <v>10</v>
      </c>
      <c r="AM161">
        <v>10</v>
      </c>
      <c r="AO161">
        <v>60</v>
      </c>
      <c r="AY161">
        <v>60</v>
      </c>
      <c r="BI161">
        <v>60</v>
      </c>
    </row>
    <row r="162" spans="1:18">
      <c r="A162" s="20">
        <v>160</v>
      </c>
      <c r="B162" s="3" t="s">
        <v>255</v>
      </c>
      <c r="C162" s="3">
        <f t="shared" si="4"/>
        <v>0</v>
      </c>
      <c r="D162" s="11">
        <f t="shared" si="5"/>
        <v>0</v>
      </c>
      <c r="G162" s="12"/>
      <c r="H162" s="12"/>
      <c r="I162" s="12"/>
      <c r="Q162">
        <v>0</v>
      </c>
      <c r="R162" s="6"/>
    </row>
    <row r="163" spans="1:62">
      <c r="A163" s="20">
        <v>161</v>
      </c>
      <c r="B163" s="3" t="s">
        <v>256</v>
      </c>
      <c r="C163" s="3">
        <f t="shared" si="4"/>
        <v>25777</v>
      </c>
      <c r="D163" s="11">
        <f t="shared" si="5"/>
        <v>15700</v>
      </c>
      <c r="E163">
        <v>500</v>
      </c>
      <c r="G163" s="12"/>
      <c r="H163" s="12">
        <v>10200</v>
      </c>
      <c r="I163" s="12"/>
      <c r="M163">
        <v>5000</v>
      </c>
      <c r="Q163">
        <v>140</v>
      </c>
      <c r="R163" s="6">
        <v>30000</v>
      </c>
      <c r="W163">
        <v>70</v>
      </c>
      <c r="X163">
        <v>30</v>
      </c>
      <c r="Y163">
        <v>90</v>
      </c>
      <c r="Z163">
        <v>176</v>
      </c>
      <c r="AA163">
        <v>110</v>
      </c>
      <c r="AB163">
        <v>70</v>
      </c>
      <c r="AC163">
        <v>206</v>
      </c>
      <c r="AD163">
        <v>120</v>
      </c>
      <c r="AE163">
        <v>130</v>
      </c>
      <c r="AF163">
        <v>120</v>
      </c>
      <c r="AG163">
        <v>123</v>
      </c>
      <c r="AH163">
        <v>250</v>
      </c>
      <c r="AI163">
        <v>70</v>
      </c>
      <c r="AJ163">
        <v>60</v>
      </c>
      <c r="AK163">
        <v>50</v>
      </c>
      <c r="AL163">
        <v>70</v>
      </c>
      <c r="AM163">
        <v>90</v>
      </c>
      <c r="AN163">
        <v>60</v>
      </c>
      <c r="AO163">
        <v>70</v>
      </c>
      <c r="AP163">
        <v>70</v>
      </c>
      <c r="AQ163">
        <v>78</v>
      </c>
      <c r="AR163">
        <v>160</v>
      </c>
      <c r="AS163">
        <v>48</v>
      </c>
      <c r="AT163">
        <v>170</v>
      </c>
      <c r="AU163">
        <v>90</v>
      </c>
      <c r="AV163">
        <v>138</v>
      </c>
      <c r="AW163">
        <v>130</v>
      </c>
      <c r="AX163">
        <v>40</v>
      </c>
      <c r="AY163">
        <v>110</v>
      </c>
      <c r="AZ163">
        <v>39</v>
      </c>
      <c r="BA163">
        <v>125</v>
      </c>
      <c r="BB163">
        <v>218</v>
      </c>
      <c r="BC163">
        <v>150</v>
      </c>
      <c r="BD163">
        <v>32</v>
      </c>
      <c r="BE163">
        <v>190</v>
      </c>
      <c r="BF163">
        <v>24</v>
      </c>
      <c r="BG163">
        <v>110</v>
      </c>
      <c r="BH163">
        <v>122</v>
      </c>
      <c r="BI163">
        <v>191</v>
      </c>
      <c r="BJ163">
        <v>163</v>
      </c>
    </row>
    <row r="164" spans="1:62">
      <c r="A164" s="20">
        <v>162</v>
      </c>
      <c r="B164" s="3" t="s">
        <v>257</v>
      </c>
      <c r="C164" s="3">
        <f t="shared" si="4"/>
        <v>1295</v>
      </c>
      <c r="D164" s="11">
        <f t="shared" si="5"/>
        <v>100</v>
      </c>
      <c r="G164" s="12">
        <v>100</v>
      </c>
      <c r="H164" s="12"/>
      <c r="I164" s="12"/>
      <c r="Q164">
        <v>167</v>
      </c>
      <c r="R164" s="6">
        <v>1170</v>
      </c>
      <c r="U164">
        <v>1</v>
      </c>
      <c r="V164">
        <v>2</v>
      </c>
      <c r="W164">
        <v>3</v>
      </c>
      <c r="X164">
        <v>1</v>
      </c>
      <c r="Y164">
        <v>1</v>
      </c>
      <c r="AH164">
        <v>1</v>
      </c>
      <c r="AI164">
        <v>1</v>
      </c>
      <c r="AJ164">
        <v>1</v>
      </c>
      <c r="AK164">
        <v>2</v>
      </c>
      <c r="AM164">
        <v>2</v>
      </c>
      <c r="AN164">
        <v>1</v>
      </c>
      <c r="AR164">
        <v>3</v>
      </c>
      <c r="AT164">
        <v>2</v>
      </c>
      <c r="AU164">
        <v>1</v>
      </c>
      <c r="AW164">
        <v>1</v>
      </c>
      <c r="AX164">
        <v>1</v>
      </c>
      <c r="AZ164">
        <v>1</v>
      </c>
      <c r="BA164">
        <v>2</v>
      </c>
      <c r="BB164">
        <v>1</v>
      </c>
      <c r="BF164">
        <v>1</v>
      </c>
      <c r="BG164">
        <v>6</v>
      </c>
      <c r="BH164">
        <v>1</v>
      </c>
      <c r="BI164">
        <v>2</v>
      </c>
      <c r="BJ164">
        <v>4</v>
      </c>
    </row>
    <row r="165" spans="1:48">
      <c r="A165" s="20">
        <v>163</v>
      </c>
      <c r="B165" s="3" t="s">
        <v>258</v>
      </c>
      <c r="C165" s="3">
        <f t="shared" si="4"/>
        <v>-1</v>
      </c>
      <c r="D165" s="11">
        <f t="shared" si="5"/>
        <v>0</v>
      </c>
      <c r="G165" s="12"/>
      <c r="H165" s="12"/>
      <c r="I165" s="12"/>
      <c r="Q165">
        <v>0</v>
      </c>
      <c r="R165" s="6">
        <v>0</v>
      </c>
      <c r="AV165">
        <v>1</v>
      </c>
    </row>
    <row r="166" spans="1:59">
      <c r="A166" s="20">
        <v>164</v>
      </c>
      <c r="B166" s="3" t="s">
        <v>259</v>
      </c>
      <c r="C166" s="3">
        <f t="shared" si="4"/>
        <v>87</v>
      </c>
      <c r="D166" s="11">
        <f t="shared" si="5"/>
        <v>50</v>
      </c>
      <c r="G166" s="12"/>
      <c r="H166" s="12">
        <v>50</v>
      </c>
      <c r="I166" s="12"/>
      <c r="Q166">
        <v>0</v>
      </c>
      <c r="R166" s="6">
        <v>100</v>
      </c>
      <c r="AK166">
        <v>1</v>
      </c>
      <c r="AN166">
        <v>1</v>
      </c>
      <c r="AO166">
        <v>3</v>
      </c>
      <c r="AP166">
        <v>1</v>
      </c>
      <c r="AR166">
        <v>2</v>
      </c>
      <c r="AS166">
        <v>1</v>
      </c>
      <c r="AW166">
        <v>1</v>
      </c>
      <c r="BB166">
        <v>1</v>
      </c>
      <c r="BF166">
        <v>1</v>
      </c>
      <c r="BG166">
        <v>1</v>
      </c>
    </row>
    <row r="167" spans="1:18">
      <c r="A167" s="20">
        <v>165</v>
      </c>
      <c r="B167" s="3" t="s">
        <v>260</v>
      </c>
      <c r="C167" s="3">
        <f t="shared" si="4"/>
        <v>3960</v>
      </c>
      <c r="D167" s="11">
        <f t="shared" si="5"/>
        <v>0</v>
      </c>
      <c r="G167" s="12"/>
      <c r="H167" s="12"/>
      <c r="I167" s="12"/>
      <c r="Q167">
        <v>0</v>
      </c>
      <c r="R167" s="6">
        <v>3960</v>
      </c>
    </row>
    <row r="168" spans="1:18">
      <c r="A168" s="20">
        <v>166</v>
      </c>
      <c r="B168" s="3" t="s">
        <v>261</v>
      </c>
      <c r="C168" s="3">
        <f t="shared" si="4"/>
        <v>30</v>
      </c>
      <c r="D168" s="11">
        <f t="shared" si="5"/>
        <v>0</v>
      </c>
      <c r="G168" s="12"/>
      <c r="H168" s="12"/>
      <c r="I168" s="12"/>
      <c r="Q168">
        <v>10</v>
      </c>
      <c r="R168" s="6">
        <v>20</v>
      </c>
    </row>
    <row r="169" spans="1:18">
      <c r="A169" s="20">
        <v>167</v>
      </c>
      <c r="B169" s="3" t="s">
        <v>262</v>
      </c>
      <c r="C169" s="3">
        <f t="shared" si="4"/>
        <v>1</v>
      </c>
      <c r="D169" s="11">
        <f t="shared" si="5"/>
        <v>0</v>
      </c>
      <c r="G169" s="12"/>
      <c r="H169" s="12"/>
      <c r="I169" s="12"/>
      <c r="Q169">
        <v>1</v>
      </c>
      <c r="R169" s="6"/>
    </row>
    <row r="170" spans="1:18">
      <c r="A170" s="20">
        <v>168</v>
      </c>
      <c r="B170" s="3" t="s">
        <v>263</v>
      </c>
      <c r="C170" s="3">
        <f t="shared" si="4"/>
        <v>0</v>
      </c>
      <c r="D170" s="11">
        <f t="shared" si="5"/>
        <v>0</v>
      </c>
      <c r="G170" s="12"/>
      <c r="H170" s="12"/>
      <c r="I170" s="12"/>
      <c r="Q170">
        <v>0</v>
      </c>
      <c r="R170" s="6"/>
    </row>
    <row r="171" spans="1:62">
      <c r="A171" s="20">
        <v>169</v>
      </c>
      <c r="B171" s="3" t="s">
        <v>264</v>
      </c>
      <c r="C171" s="3">
        <f t="shared" si="4"/>
        <v>2748</v>
      </c>
      <c r="D171" s="11">
        <f t="shared" si="5"/>
        <v>336</v>
      </c>
      <c r="G171" s="12"/>
      <c r="H171" s="12">
        <v>240</v>
      </c>
      <c r="I171" s="12"/>
      <c r="M171">
        <v>96</v>
      </c>
      <c r="Q171">
        <v>0</v>
      </c>
      <c r="R171" s="6">
        <v>3000</v>
      </c>
      <c r="AA171">
        <v>4</v>
      </c>
      <c r="AB171">
        <v>1</v>
      </c>
      <c r="AC171">
        <v>7</v>
      </c>
      <c r="AD171">
        <v>6</v>
      </c>
      <c r="AE171">
        <v>1</v>
      </c>
      <c r="AF171">
        <v>1</v>
      </c>
      <c r="AG171">
        <v>3</v>
      </c>
      <c r="AH171">
        <v>4</v>
      </c>
      <c r="AI171">
        <v>1</v>
      </c>
      <c r="AK171">
        <v>1</v>
      </c>
      <c r="AL171">
        <v>4</v>
      </c>
      <c r="AM171">
        <v>8</v>
      </c>
      <c r="AN171">
        <v>8</v>
      </c>
      <c r="AO171">
        <v>11</v>
      </c>
      <c r="AP171">
        <v>7</v>
      </c>
      <c r="AQ171">
        <v>7</v>
      </c>
      <c r="AR171">
        <v>4</v>
      </c>
      <c r="AS171">
        <v>4</v>
      </c>
      <c r="AT171">
        <v>3</v>
      </c>
      <c r="AU171">
        <v>7</v>
      </c>
      <c r="AV171">
        <v>9</v>
      </c>
      <c r="AW171">
        <v>13</v>
      </c>
      <c r="AX171">
        <v>9</v>
      </c>
      <c r="AY171">
        <v>5</v>
      </c>
      <c r="AZ171">
        <v>5</v>
      </c>
      <c r="BA171">
        <v>8</v>
      </c>
      <c r="BB171">
        <v>4</v>
      </c>
      <c r="BC171">
        <v>10</v>
      </c>
      <c r="BD171">
        <v>10</v>
      </c>
      <c r="BE171">
        <v>9</v>
      </c>
      <c r="BF171">
        <v>10</v>
      </c>
      <c r="BG171">
        <v>24</v>
      </c>
      <c r="BH171">
        <v>16</v>
      </c>
      <c r="BI171">
        <v>8</v>
      </c>
      <c r="BJ171">
        <v>20</v>
      </c>
    </row>
    <row r="172" spans="1:62">
      <c r="A172" s="20">
        <v>170</v>
      </c>
      <c r="B172" s="3" t="s">
        <v>265</v>
      </c>
      <c r="C172" s="3">
        <f t="shared" si="4"/>
        <v>179</v>
      </c>
      <c r="D172" s="11">
        <f t="shared" si="5"/>
        <v>300</v>
      </c>
      <c r="G172" s="12"/>
      <c r="H172" s="12">
        <v>300</v>
      </c>
      <c r="I172" s="12"/>
      <c r="Q172">
        <v>0</v>
      </c>
      <c r="R172" s="6">
        <v>300</v>
      </c>
      <c r="Y172">
        <v>1</v>
      </c>
      <c r="Z172">
        <v>1</v>
      </c>
      <c r="AA172">
        <v>4</v>
      </c>
      <c r="AB172">
        <v>1</v>
      </c>
      <c r="AC172">
        <v>3</v>
      </c>
      <c r="AD172">
        <v>5</v>
      </c>
      <c r="AE172">
        <v>1</v>
      </c>
      <c r="AF172">
        <v>2</v>
      </c>
      <c r="AG172">
        <v>5</v>
      </c>
      <c r="AI172">
        <v>2</v>
      </c>
      <c r="AJ172">
        <v>4</v>
      </c>
      <c r="AK172">
        <v>8</v>
      </c>
      <c r="AN172">
        <v>2</v>
      </c>
      <c r="AP172">
        <v>1</v>
      </c>
      <c r="AQ172">
        <v>7</v>
      </c>
      <c r="AR172">
        <v>6</v>
      </c>
      <c r="AS172">
        <v>11</v>
      </c>
      <c r="AT172">
        <v>4</v>
      </c>
      <c r="AU172">
        <v>4</v>
      </c>
      <c r="AV172">
        <v>2</v>
      </c>
      <c r="AW172">
        <v>4</v>
      </c>
      <c r="AY172">
        <v>4</v>
      </c>
      <c r="AZ172">
        <v>2</v>
      </c>
      <c r="BA172">
        <v>2</v>
      </c>
      <c r="BB172">
        <v>4</v>
      </c>
      <c r="BC172">
        <v>5</v>
      </c>
      <c r="BD172">
        <v>4</v>
      </c>
      <c r="BE172">
        <v>2</v>
      </c>
      <c r="BF172">
        <v>4</v>
      </c>
      <c r="BG172">
        <v>6</v>
      </c>
      <c r="BH172">
        <v>5</v>
      </c>
      <c r="BI172">
        <v>2</v>
      </c>
      <c r="BJ172">
        <v>3</v>
      </c>
    </row>
    <row r="173" spans="1:26">
      <c r="A173" s="20">
        <v>171</v>
      </c>
      <c r="B173" s="3" t="s">
        <v>266</v>
      </c>
      <c r="C173" s="3">
        <f t="shared" si="4"/>
        <v>10</v>
      </c>
      <c r="D173" s="11">
        <f t="shared" si="5"/>
        <v>0</v>
      </c>
      <c r="G173" s="12"/>
      <c r="H173" s="12"/>
      <c r="I173" s="12"/>
      <c r="Q173">
        <v>15</v>
      </c>
      <c r="R173" s="6"/>
      <c r="Z173">
        <v>5</v>
      </c>
    </row>
    <row r="174" spans="1:18">
      <c r="A174" s="20">
        <v>172</v>
      </c>
      <c r="B174" s="3" t="s">
        <v>267</v>
      </c>
      <c r="C174" s="3">
        <f t="shared" si="4"/>
        <v>54</v>
      </c>
      <c r="D174" s="11">
        <f t="shared" si="5"/>
        <v>0</v>
      </c>
      <c r="G174" s="12"/>
      <c r="H174" s="12"/>
      <c r="I174" s="12"/>
      <c r="Q174">
        <v>18</v>
      </c>
      <c r="R174" s="6">
        <v>36</v>
      </c>
    </row>
    <row r="175" spans="1:62">
      <c r="A175" s="20">
        <v>173</v>
      </c>
      <c r="B175" s="3" t="s">
        <v>268</v>
      </c>
      <c r="C175" s="3">
        <f t="shared" si="4"/>
        <v>384</v>
      </c>
      <c r="D175" s="11">
        <f t="shared" si="5"/>
        <v>500</v>
      </c>
      <c r="G175" s="12"/>
      <c r="H175" s="12"/>
      <c r="I175" s="12"/>
      <c r="L175">
        <v>500</v>
      </c>
      <c r="Q175">
        <v>124</v>
      </c>
      <c r="R175" s="6">
        <v>500</v>
      </c>
      <c r="T175">
        <v>10</v>
      </c>
      <c r="U175">
        <v>6</v>
      </c>
      <c r="V175">
        <v>11</v>
      </c>
      <c r="W175">
        <v>10</v>
      </c>
      <c r="X175">
        <v>34</v>
      </c>
      <c r="Y175">
        <v>10</v>
      </c>
      <c r="Z175">
        <v>15</v>
      </c>
      <c r="AB175">
        <v>5</v>
      </c>
      <c r="AD175">
        <v>10</v>
      </c>
      <c r="AG175">
        <v>10</v>
      </c>
      <c r="AM175">
        <v>5</v>
      </c>
      <c r="AN175">
        <v>14</v>
      </c>
      <c r="AT175">
        <v>10</v>
      </c>
      <c r="AX175">
        <v>10</v>
      </c>
      <c r="AZ175">
        <v>30</v>
      </c>
      <c r="BA175">
        <v>17</v>
      </c>
      <c r="BB175">
        <v>11</v>
      </c>
      <c r="BC175">
        <v>11</v>
      </c>
      <c r="BD175">
        <v>3</v>
      </c>
      <c r="BF175">
        <v>5</v>
      </c>
      <c r="BJ175">
        <v>3</v>
      </c>
    </row>
    <row r="176" spans="1:18">
      <c r="A176" s="20">
        <v>174</v>
      </c>
      <c r="B176" s="3" t="s">
        <v>269</v>
      </c>
      <c r="C176" s="3">
        <f t="shared" si="4"/>
        <v>0</v>
      </c>
      <c r="D176" s="11">
        <f t="shared" si="5"/>
        <v>0</v>
      </c>
      <c r="G176" s="12"/>
      <c r="H176" s="12"/>
      <c r="I176" s="12"/>
      <c r="Q176">
        <v>0</v>
      </c>
      <c r="R176" s="6"/>
    </row>
    <row r="177" spans="1:58">
      <c r="A177" s="20">
        <v>175</v>
      </c>
      <c r="B177" s="3" t="s">
        <v>270</v>
      </c>
      <c r="C177" s="3">
        <f t="shared" si="4"/>
        <v>22</v>
      </c>
      <c r="D177" s="11">
        <f t="shared" si="5"/>
        <v>0</v>
      </c>
      <c r="G177" s="12"/>
      <c r="H177" s="12"/>
      <c r="I177" s="12"/>
      <c r="Q177">
        <v>72</v>
      </c>
      <c r="R177" s="6"/>
      <c r="S177">
        <v>20</v>
      </c>
      <c r="AF177">
        <v>10</v>
      </c>
      <c r="AI177">
        <v>10</v>
      </c>
      <c r="BF177">
        <v>10</v>
      </c>
    </row>
    <row r="178" spans="1:62">
      <c r="A178" s="20">
        <v>176</v>
      </c>
      <c r="B178" s="3" t="s">
        <v>271</v>
      </c>
      <c r="C178" s="3">
        <f t="shared" si="4"/>
        <v>3087</v>
      </c>
      <c r="D178" s="11">
        <f t="shared" si="5"/>
        <v>4800</v>
      </c>
      <c r="G178" s="12"/>
      <c r="H178" s="12">
        <v>4800</v>
      </c>
      <c r="I178" s="12"/>
      <c r="Q178">
        <v>0</v>
      </c>
      <c r="R178" s="6">
        <v>4800</v>
      </c>
      <c r="Y178">
        <v>20</v>
      </c>
      <c r="Z178">
        <v>40</v>
      </c>
      <c r="AA178">
        <v>42</v>
      </c>
      <c r="AB178">
        <v>30</v>
      </c>
      <c r="AC178">
        <v>21</v>
      </c>
      <c r="AD178">
        <v>40</v>
      </c>
      <c r="AE178">
        <v>50</v>
      </c>
      <c r="AF178">
        <v>10</v>
      </c>
      <c r="AG178">
        <v>76</v>
      </c>
      <c r="AH178">
        <v>56</v>
      </c>
      <c r="AI178">
        <v>60</v>
      </c>
      <c r="AJ178">
        <v>30</v>
      </c>
      <c r="AK178">
        <v>10</v>
      </c>
      <c r="AL178">
        <v>30</v>
      </c>
      <c r="AM178">
        <v>40</v>
      </c>
      <c r="AN178">
        <v>90</v>
      </c>
      <c r="AO178">
        <v>70</v>
      </c>
      <c r="AP178">
        <v>20</v>
      </c>
      <c r="AQ178">
        <v>56</v>
      </c>
      <c r="AR178">
        <v>80</v>
      </c>
      <c r="AS178">
        <v>110</v>
      </c>
      <c r="AT178">
        <v>10</v>
      </c>
      <c r="AU178">
        <v>36</v>
      </c>
      <c r="AV178">
        <v>46</v>
      </c>
      <c r="AW178">
        <v>64</v>
      </c>
      <c r="AX178">
        <v>90</v>
      </c>
      <c r="AY178">
        <v>20</v>
      </c>
      <c r="AZ178">
        <v>30</v>
      </c>
      <c r="BA178">
        <v>70</v>
      </c>
      <c r="BB178">
        <v>50</v>
      </c>
      <c r="BC178">
        <v>70</v>
      </c>
      <c r="BD178">
        <v>36</v>
      </c>
      <c r="BE178">
        <v>20</v>
      </c>
      <c r="BF178">
        <v>60</v>
      </c>
      <c r="BG178">
        <v>20</v>
      </c>
      <c r="BH178">
        <v>30</v>
      </c>
      <c r="BI178">
        <v>30</v>
      </c>
      <c r="BJ178">
        <v>50</v>
      </c>
    </row>
    <row r="179" spans="1:62">
      <c r="A179" s="20">
        <v>177</v>
      </c>
      <c r="B179" s="3" t="s">
        <v>272</v>
      </c>
      <c r="C179" s="3">
        <f t="shared" si="4"/>
        <v>1578</v>
      </c>
      <c r="D179" s="11">
        <f t="shared" si="5"/>
        <v>180</v>
      </c>
      <c r="G179" s="12">
        <v>90</v>
      </c>
      <c r="H179" s="12"/>
      <c r="I179" s="12"/>
      <c r="N179">
        <v>90</v>
      </c>
      <c r="Q179">
        <v>193</v>
      </c>
      <c r="R179" s="6">
        <v>1440</v>
      </c>
      <c r="U179">
        <v>1</v>
      </c>
      <c r="V179">
        <v>1</v>
      </c>
      <c r="W179">
        <v>1</v>
      </c>
      <c r="AE179">
        <v>1</v>
      </c>
      <c r="AF179">
        <v>1</v>
      </c>
      <c r="AG179">
        <v>6</v>
      </c>
      <c r="AH179">
        <v>2</v>
      </c>
      <c r="AI179">
        <v>1</v>
      </c>
      <c r="AJ179">
        <v>1</v>
      </c>
      <c r="AL179">
        <v>1</v>
      </c>
      <c r="AM179">
        <v>2</v>
      </c>
      <c r="AN179">
        <v>2</v>
      </c>
      <c r="AV179">
        <v>4</v>
      </c>
      <c r="AW179">
        <v>2</v>
      </c>
      <c r="AX179">
        <v>1</v>
      </c>
      <c r="AZ179">
        <v>12</v>
      </c>
      <c r="BA179">
        <v>1</v>
      </c>
      <c r="BD179">
        <v>7</v>
      </c>
      <c r="BH179">
        <v>4</v>
      </c>
      <c r="BI179">
        <v>1</v>
      </c>
      <c r="BJ179">
        <v>3</v>
      </c>
    </row>
    <row r="180" spans="1:18">
      <c r="A180" s="20">
        <v>178</v>
      </c>
      <c r="B180" s="3" t="s">
        <v>273</v>
      </c>
      <c r="C180" s="3">
        <f t="shared" si="4"/>
        <v>1020</v>
      </c>
      <c r="D180" s="11">
        <f t="shared" si="5"/>
        <v>0</v>
      </c>
      <c r="G180" s="12"/>
      <c r="H180" s="12"/>
      <c r="I180" s="12"/>
      <c r="Q180">
        <v>0</v>
      </c>
      <c r="R180" s="6">
        <v>1020</v>
      </c>
    </row>
    <row r="181" spans="1:18">
      <c r="A181" s="20">
        <v>179</v>
      </c>
      <c r="B181" s="3" t="s">
        <v>274</v>
      </c>
      <c r="C181" s="3">
        <f t="shared" si="4"/>
        <v>0</v>
      </c>
      <c r="D181" s="11">
        <f t="shared" si="5"/>
        <v>0</v>
      </c>
      <c r="G181" s="12"/>
      <c r="H181" s="12"/>
      <c r="I181" s="12"/>
      <c r="Q181">
        <v>0</v>
      </c>
      <c r="R181" s="6"/>
    </row>
    <row r="182" spans="1:62">
      <c r="A182" s="20">
        <v>180</v>
      </c>
      <c r="B182" s="3" t="s">
        <v>275</v>
      </c>
      <c r="C182" s="3">
        <f t="shared" si="4"/>
        <v>1073</v>
      </c>
      <c r="D182" s="11">
        <f t="shared" si="5"/>
        <v>0</v>
      </c>
      <c r="G182" s="12"/>
      <c r="H182" s="12"/>
      <c r="I182" s="12"/>
      <c r="Q182">
        <v>607</v>
      </c>
      <c r="R182" s="6">
        <v>500</v>
      </c>
      <c r="V182">
        <v>2</v>
      </c>
      <c r="W182">
        <v>3</v>
      </c>
      <c r="Z182">
        <v>1</v>
      </c>
      <c r="AA182">
        <v>1</v>
      </c>
      <c r="AD182">
        <v>1</v>
      </c>
      <c r="AE182">
        <v>1</v>
      </c>
      <c r="AF182">
        <v>1</v>
      </c>
      <c r="AH182">
        <v>6</v>
      </c>
      <c r="AK182">
        <v>1</v>
      </c>
      <c r="AM182">
        <v>1</v>
      </c>
      <c r="AN182">
        <v>1</v>
      </c>
      <c r="AO182">
        <v>2</v>
      </c>
      <c r="AR182">
        <v>1</v>
      </c>
      <c r="AW182">
        <v>2</v>
      </c>
      <c r="AZ182">
        <v>1</v>
      </c>
      <c r="BA182">
        <v>2</v>
      </c>
      <c r="BH182">
        <v>2</v>
      </c>
      <c r="BI182">
        <v>1</v>
      </c>
      <c r="BJ182">
        <v>4</v>
      </c>
    </row>
    <row r="183" spans="1:62">
      <c r="A183" s="20">
        <v>181</v>
      </c>
      <c r="B183" s="3" t="s">
        <v>276</v>
      </c>
      <c r="C183" s="3">
        <f t="shared" si="4"/>
        <v>944</v>
      </c>
      <c r="D183" s="11">
        <f t="shared" si="5"/>
        <v>1079</v>
      </c>
      <c r="E183">
        <v>79</v>
      </c>
      <c r="G183" s="12"/>
      <c r="H183" s="12">
        <v>1000</v>
      </c>
      <c r="I183" s="12"/>
      <c r="Q183">
        <v>21</v>
      </c>
      <c r="R183" s="6">
        <v>1000</v>
      </c>
      <c r="S183">
        <v>2</v>
      </c>
      <c r="T183">
        <v>2</v>
      </c>
      <c r="U183">
        <v>1</v>
      </c>
      <c r="V183">
        <v>7</v>
      </c>
      <c r="W183">
        <v>0</v>
      </c>
      <c r="Z183">
        <v>1</v>
      </c>
      <c r="AA183">
        <v>2</v>
      </c>
      <c r="AC183">
        <v>3</v>
      </c>
      <c r="AD183">
        <v>3</v>
      </c>
      <c r="AE183">
        <v>1</v>
      </c>
      <c r="AH183">
        <v>7</v>
      </c>
      <c r="AI183">
        <v>1</v>
      </c>
      <c r="AJ183">
        <v>2</v>
      </c>
      <c r="AK183">
        <v>2</v>
      </c>
      <c r="AL183">
        <v>2</v>
      </c>
      <c r="AM183">
        <v>5</v>
      </c>
      <c r="AN183">
        <v>4</v>
      </c>
      <c r="AP183">
        <v>1</v>
      </c>
      <c r="AR183">
        <v>4</v>
      </c>
      <c r="AS183">
        <v>3</v>
      </c>
      <c r="AT183">
        <v>1</v>
      </c>
      <c r="AU183">
        <v>2</v>
      </c>
      <c r="AV183">
        <v>3</v>
      </c>
      <c r="AW183">
        <v>1</v>
      </c>
      <c r="AX183">
        <v>1</v>
      </c>
      <c r="AZ183">
        <v>3</v>
      </c>
      <c r="BF183">
        <v>1</v>
      </c>
      <c r="BG183">
        <v>2</v>
      </c>
      <c r="BH183">
        <v>2</v>
      </c>
      <c r="BI183">
        <v>4</v>
      </c>
      <c r="BJ183">
        <v>4</v>
      </c>
    </row>
    <row r="184" spans="1:18">
      <c r="A184" s="20">
        <v>182</v>
      </c>
      <c r="B184" s="3" t="s">
        <v>277</v>
      </c>
      <c r="C184" s="3">
        <f t="shared" si="4"/>
        <v>45</v>
      </c>
      <c r="D184" s="11">
        <f t="shared" si="5"/>
        <v>0</v>
      </c>
      <c r="G184" s="12"/>
      <c r="H184" s="12"/>
      <c r="I184" s="12"/>
      <c r="Q184">
        <v>0</v>
      </c>
      <c r="R184" s="6">
        <v>45</v>
      </c>
    </row>
    <row r="185" spans="1:18">
      <c r="A185" s="20">
        <v>183</v>
      </c>
      <c r="B185" s="3" t="s">
        <v>278</v>
      </c>
      <c r="C185" s="3">
        <f t="shared" si="4"/>
        <v>1</v>
      </c>
      <c r="D185" s="11">
        <f t="shared" si="5"/>
        <v>0</v>
      </c>
      <c r="G185" s="12"/>
      <c r="H185" s="12"/>
      <c r="I185" s="12"/>
      <c r="Q185">
        <v>1</v>
      </c>
      <c r="R185" s="6"/>
    </row>
    <row r="186" spans="1:18">
      <c r="A186" s="20">
        <v>184</v>
      </c>
      <c r="B186" s="3" t="s">
        <v>279</v>
      </c>
      <c r="C186" s="3">
        <f t="shared" si="4"/>
        <v>20</v>
      </c>
      <c r="D186" s="11">
        <f t="shared" si="5"/>
        <v>3</v>
      </c>
      <c r="G186" s="12">
        <v>3</v>
      </c>
      <c r="H186" s="12"/>
      <c r="I186" s="12"/>
      <c r="Q186">
        <v>4</v>
      </c>
      <c r="R186" s="6">
        <v>16</v>
      </c>
    </row>
    <row r="187" spans="1:18">
      <c r="A187" s="20">
        <v>185</v>
      </c>
      <c r="B187" s="3" t="s">
        <v>280</v>
      </c>
      <c r="C187" s="3">
        <f t="shared" si="4"/>
        <v>398</v>
      </c>
      <c r="D187" s="11">
        <f t="shared" si="5"/>
        <v>0</v>
      </c>
      <c r="G187" s="12"/>
      <c r="H187" s="12"/>
      <c r="I187" s="12"/>
      <c r="Q187">
        <v>138</v>
      </c>
      <c r="R187" s="6">
        <v>260</v>
      </c>
    </row>
    <row r="188" spans="1:62">
      <c r="A188" s="20">
        <v>186</v>
      </c>
      <c r="B188" s="3" t="s">
        <v>281</v>
      </c>
      <c r="C188" s="3">
        <f t="shared" si="4"/>
        <v>937</v>
      </c>
      <c r="D188" s="11">
        <f t="shared" si="5"/>
        <v>2760</v>
      </c>
      <c r="E188">
        <v>990</v>
      </c>
      <c r="G188" s="12">
        <v>1770</v>
      </c>
      <c r="H188" s="12"/>
      <c r="I188" s="12"/>
      <c r="Q188">
        <v>3194</v>
      </c>
      <c r="R188" s="6">
        <v>0</v>
      </c>
      <c r="S188">
        <v>24</v>
      </c>
      <c r="T188">
        <v>30</v>
      </c>
      <c r="U188">
        <v>70</v>
      </c>
      <c r="V188">
        <v>10</v>
      </c>
      <c r="W188">
        <v>40</v>
      </c>
      <c r="X188">
        <v>55</v>
      </c>
      <c r="Y188">
        <v>110</v>
      </c>
      <c r="Z188">
        <v>35</v>
      </c>
      <c r="AA188">
        <v>70</v>
      </c>
      <c r="AB188">
        <v>5</v>
      </c>
      <c r="AC188">
        <v>86</v>
      </c>
      <c r="AD188">
        <v>20</v>
      </c>
      <c r="AE188">
        <v>77</v>
      </c>
      <c r="AF188">
        <v>40</v>
      </c>
      <c r="AG188">
        <v>64</v>
      </c>
      <c r="AH188">
        <v>61</v>
      </c>
      <c r="AI188">
        <v>84</v>
      </c>
      <c r="AJ188">
        <v>70</v>
      </c>
      <c r="AK188">
        <v>46</v>
      </c>
      <c r="AL188">
        <v>30</v>
      </c>
      <c r="AM188">
        <v>35</v>
      </c>
      <c r="AN188">
        <v>40</v>
      </c>
      <c r="AO188">
        <v>65</v>
      </c>
      <c r="AP188">
        <v>100</v>
      </c>
      <c r="AQ188">
        <v>20</v>
      </c>
      <c r="AR188">
        <v>65</v>
      </c>
      <c r="AS188">
        <v>30</v>
      </c>
      <c r="AT188">
        <v>109</v>
      </c>
      <c r="AU188">
        <v>30</v>
      </c>
      <c r="AV188">
        <v>50</v>
      </c>
      <c r="AW188">
        <v>10</v>
      </c>
      <c r="AX188">
        <v>10</v>
      </c>
      <c r="AY188">
        <v>109</v>
      </c>
      <c r="AZ188">
        <v>60</v>
      </c>
      <c r="BA188">
        <v>65</v>
      </c>
      <c r="BB188">
        <v>85</v>
      </c>
      <c r="BC188">
        <v>20</v>
      </c>
      <c r="BD188">
        <v>43</v>
      </c>
      <c r="BE188">
        <v>40</v>
      </c>
      <c r="BF188">
        <v>45</v>
      </c>
      <c r="BG188">
        <v>45</v>
      </c>
      <c r="BH188">
        <v>40</v>
      </c>
      <c r="BI188">
        <v>74</v>
      </c>
      <c r="BJ188">
        <v>40</v>
      </c>
    </row>
    <row r="189" spans="1:61">
      <c r="A189" s="20">
        <v>187</v>
      </c>
      <c r="B189" s="3" t="s">
        <v>282</v>
      </c>
      <c r="C189" s="3">
        <f t="shared" si="4"/>
        <v>886</v>
      </c>
      <c r="D189" s="11">
        <f t="shared" si="5"/>
        <v>100</v>
      </c>
      <c r="G189" s="12">
        <v>100</v>
      </c>
      <c r="H189" s="12"/>
      <c r="I189" s="12"/>
      <c r="Q189">
        <v>166</v>
      </c>
      <c r="R189" s="6">
        <v>750</v>
      </c>
      <c r="U189">
        <v>1</v>
      </c>
      <c r="Y189">
        <v>2</v>
      </c>
      <c r="Z189">
        <v>1</v>
      </c>
      <c r="AD189">
        <v>1</v>
      </c>
      <c r="AG189">
        <v>1</v>
      </c>
      <c r="AH189">
        <v>4</v>
      </c>
      <c r="AI189">
        <v>1</v>
      </c>
      <c r="AJ189">
        <v>1</v>
      </c>
      <c r="AK189">
        <v>2</v>
      </c>
      <c r="AM189">
        <v>3</v>
      </c>
      <c r="AN189">
        <v>2</v>
      </c>
      <c r="AR189">
        <v>2</v>
      </c>
      <c r="AT189">
        <v>2</v>
      </c>
      <c r="AX189">
        <v>1</v>
      </c>
      <c r="AZ189">
        <v>1</v>
      </c>
      <c r="BB189">
        <v>1</v>
      </c>
      <c r="BF189">
        <v>1</v>
      </c>
      <c r="BH189">
        <v>1</v>
      </c>
      <c r="BI189">
        <v>2</v>
      </c>
    </row>
    <row r="190" spans="1:62">
      <c r="A190" s="20">
        <v>188</v>
      </c>
      <c r="B190" s="3" t="s">
        <v>283</v>
      </c>
      <c r="C190" s="3">
        <f t="shared" si="4"/>
        <v>2522</v>
      </c>
      <c r="D190" s="11">
        <f t="shared" si="5"/>
        <v>200</v>
      </c>
      <c r="G190" s="12">
        <v>100</v>
      </c>
      <c r="H190" s="12"/>
      <c r="I190" s="12"/>
      <c r="M190">
        <v>100</v>
      </c>
      <c r="Q190">
        <v>136</v>
      </c>
      <c r="R190" s="6">
        <v>2540</v>
      </c>
      <c r="T190">
        <v>4</v>
      </c>
      <c r="U190">
        <v>4</v>
      </c>
      <c r="V190">
        <v>3</v>
      </c>
      <c r="W190">
        <v>10</v>
      </c>
      <c r="X190">
        <v>3</v>
      </c>
      <c r="Y190">
        <v>3</v>
      </c>
      <c r="Z190">
        <v>4</v>
      </c>
      <c r="AA190">
        <v>1</v>
      </c>
      <c r="AB190">
        <v>2</v>
      </c>
      <c r="AC190">
        <v>1</v>
      </c>
      <c r="AD190">
        <v>1</v>
      </c>
      <c r="AE190">
        <v>2</v>
      </c>
      <c r="AF190">
        <v>1</v>
      </c>
      <c r="AH190">
        <v>4</v>
      </c>
      <c r="AI190">
        <v>2</v>
      </c>
      <c r="AJ190">
        <v>2</v>
      </c>
      <c r="AK190">
        <v>2</v>
      </c>
      <c r="AL190">
        <v>1</v>
      </c>
      <c r="AM190">
        <v>2</v>
      </c>
      <c r="AN190">
        <v>1</v>
      </c>
      <c r="AO190">
        <v>2</v>
      </c>
      <c r="AP190">
        <v>1</v>
      </c>
      <c r="AQ190">
        <v>1</v>
      </c>
      <c r="AR190">
        <v>4</v>
      </c>
      <c r="AS190">
        <v>1</v>
      </c>
      <c r="AT190">
        <v>2</v>
      </c>
      <c r="AU190">
        <v>2</v>
      </c>
      <c r="AV190">
        <v>8</v>
      </c>
      <c r="AW190">
        <v>3</v>
      </c>
      <c r="AX190">
        <v>1</v>
      </c>
      <c r="AZ190">
        <v>1</v>
      </c>
      <c r="BA190">
        <v>3</v>
      </c>
      <c r="BB190">
        <v>1</v>
      </c>
      <c r="BF190">
        <v>1</v>
      </c>
      <c r="BH190">
        <v>2</v>
      </c>
      <c r="BI190">
        <v>5</v>
      </c>
      <c r="BJ190">
        <v>63</v>
      </c>
    </row>
    <row r="191" spans="1:62">
      <c r="A191" s="20">
        <v>189</v>
      </c>
      <c r="B191" s="3" t="s">
        <v>284</v>
      </c>
      <c r="C191" s="3">
        <f t="shared" si="4"/>
        <v>9247</v>
      </c>
      <c r="D191" s="11">
        <f t="shared" si="5"/>
        <v>20500</v>
      </c>
      <c r="E191">
        <v>500</v>
      </c>
      <c r="G191" s="12"/>
      <c r="H191" s="12">
        <v>20000</v>
      </c>
      <c r="I191" s="12"/>
      <c r="Q191">
        <v>0</v>
      </c>
      <c r="R191" s="6">
        <v>20000</v>
      </c>
      <c r="W191">
        <v>51</v>
      </c>
      <c r="Y191">
        <v>322</v>
      </c>
      <c r="Z191">
        <v>270</v>
      </c>
      <c r="AA191">
        <v>342</v>
      </c>
      <c r="AB191">
        <v>244</v>
      </c>
      <c r="AC191">
        <v>330</v>
      </c>
      <c r="AD191">
        <v>270</v>
      </c>
      <c r="AE191">
        <v>252</v>
      </c>
      <c r="AF191">
        <v>154</v>
      </c>
      <c r="AG191">
        <v>292</v>
      </c>
      <c r="AH191">
        <v>339</v>
      </c>
      <c r="AI191">
        <v>339</v>
      </c>
      <c r="AJ191">
        <v>318</v>
      </c>
      <c r="AK191">
        <v>336</v>
      </c>
      <c r="AL191">
        <v>262</v>
      </c>
      <c r="AM191">
        <v>350</v>
      </c>
      <c r="AN191">
        <v>336</v>
      </c>
      <c r="AO191">
        <v>244</v>
      </c>
      <c r="AP191">
        <v>234</v>
      </c>
      <c r="AQ191">
        <v>252</v>
      </c>
      <c r="AR191">
        <v>324</v>
      </c>
      <c r="AS191">
        <v>222</v>
      </c>
      <c r="AT191">
        <v>254</v>
      </c>
      <c r="AU191">
        <v>256</v>
      </c>
      <c r="AV191">
        <v>304</v>
      </c>
      <c r="AW191">
        <v>238</v>
      </c>
      <c r="AX191">
        <v>282</v>
      </c>
      <c r="AY191">
        <v>244</v>
      </c>
      <c r="AZ191">
        <v>274</v>
      </c>
      <c r="BA191">
        <v>306</v>
      </c>
      <c r="BB191">
        <v>284</v>
      </c>
      <c r="BC191">
        <v>260</v>
      </c>
      <c r="BD191">
        <v>260</v>
      </c>
      <c r="BE191">
        <v>232</v>
      </c>
      <c r="BF191">
        <v>226</v>
      </c>
      <c r="BG191">
        <v>402</v>
      </c>
      <c r="BH191">
        <v>352</v>
      </c>
      <c r="BI191">
        <v>226</v>
      </c>
      <c r="BJ191">
        <v>270</v>
      </c>
    </row>
    <row r="192" spans="1:18">
      <c r="A192" s="20">
        <v>190</v>
      </c>
      <c r="B192" s="3" t="s">
        <v>285</v>
      </c>
      <c r="C192" s="3">
        <f t="shared" si="4"/>
        <v>350</v>
      </c>
      <c r="D192" s="11">
        <f t="shared" si="5"/>
        <v>300</v>
      </c>
      <c r="F192">
        <v>150</v>
      </c>
      <c r="G192" s="12">
        <v>150</v>
      </c>
      <c r="H192" s="12"/>
      <c r="I192" s="12"/>
      <c r="Q192">
        <v>350</v>
      </c>
      <c r="R192" s="6">
        <v>0</v>
      </c>
    </row>
    <row r="193" spans="1:62">
      <c r="A193" s="20">
        <v>191</v>
      </c>
      <c r="B193" s="3" t="s">
        <v>286</v>
      </c>
      <c r="C193" s="3">
        <f t="shared" si="4"/>
        <v>51</v>
      </c>
      <c r="D193" s="11">
        <f t="shared" si="5"/>
        <v>0</v>
      </c>
      <c r="G193" s="12"/>
      <c r="H193" s="12"/>
      <c r="I193" s="12"/>
      <c r="Q193">
        <v>52</v>
      </c>
      <c r="R193" s="6"/>
      <c r="BJ193">
        <v>1</v>
      </c>
    </row>
    <row r="194" spans="1:18">
      <c r="A194" s="20">
        <v>192</v>
      </c>
      <c r="B194" s="3" t="s">
        <v>287</v>
      </c>
      <c r="C194" s="3">
        <f t="shared" si="4"/>
        <v>59</v>
      </c>
      <c r="D194" s="11">
        <f t="shared" si="5"/>
        <v>66</v>
      </c>
      <c r="E194">
        <v>30</v>
      </c>
      <c r="G194" s="12">
        <v>36</v>
      </c>
      <c r="H194" s="12"/>
      <c r="I194" s="12"/>
      <c r="Q194">
        <v>59</v>
      </c>
      <c r="R194" s="6">
        <v>0</v>
      </c>
    </row>
    <row r="195" spans="1:18">
      <c r="A195" s="20">
        <v>193</v>
      </c>
      <c r="B195" s="3" t="s">
        <v>288</v>
      </c>
      <c r="C195" s="3">
        <f t="shared" ref="C195:C258" si="6">SUM(Q195:R195)-SUM(S195:DC195)</f>
        <v>93</v>
      </c>
      <c r="D195" s="11">
        <f t="shared" ref="D195:D258" si="7">SUM(E195:P195)</f>
        <v>20</v>
      </c>
      <c r="G195" s="12">
        <v>20</v>
      </c>
      <c r="H195" s="12"/>
      <c r="I195" s="12"/>
      <c r="Q195">
        <v>33</v>
      </c>
      <c r="R195" s="6">
        <v>60</v>
      </c>
    </row>
    <row r="196" spans="1:62">
      <c r="A196" s="20">
        <v>194</v>
      </c>
      <c r="B196" s="3" t="s">
        <v>289</v>
      </c>
      <c r="C196" s="3">
        <f t="shared" si="6"/>
        <v>1202</v>
      </c>
      <c r="D196" s="11">
        <f t="shared" si="7"/>
        <v>2500</v>
      </c>
      <c r="F196">
        <v>500</v>
      </c>
      <c r="G196" s="12"/>
      <c r="H196" s="12">
        <v>2000</v>
      </c>
      <c r="I196" s="12"/>
      <c r="Q196">
        <v>1038</v>
      </c>
      <c r="R196" s="6">
        <v>2000</v>
      </c>
      <c r="S196">
        <v>10</v>
      </c>
      <c r="T196">
        <v>20</v>
      </c>
      <c r="U196">
        <v>70</v>
      </c>
      <c r="V196">
        <v>30</v>
      </c>
      <c r="W196">
        <v>31</v>
      </c>
      <c r="X196">
        <v>40</v>
      </c>
      <c r="Y196">
        <v>30</v>
      </c>
      <c r="Z196">
        <v>40</v>
      </c>
      <c r="AA196">
        <v>90</v>
      </c>
      <c r="AB196">
        <v>70</v>
      </c>
      <c r="AC196">
        <v>15</v>
      </c>
      <c r="AD196">
        <v>45</v>
      </c>
      <c r="AE196">
        <v>59</v>
      </c>
      <c r="AF196">
        <v>29</v>
      </c>
      <c r="AG196">
        <v>10</v>
      </c>
      <c r="AH196">
        <v>30</v>
      </c>
      <c r="AI196">
        <v>30</v>
      </c>
      <c r="AJ196">
        <v>35</v>
      </c>
      <c r="AK196">
        <v>75</v>
      </c>
      <c r="AL196">
        <v>60</v>
      </c>
      <c r="AM196">
        <v>60</v>
      </c>
      <c r="AN196">
        <v>42</v>
      </c>
      <c r="AO196">
        <v>30</v>
      </c>
      <c r="AP196">
        <v>40</v>
      </c>
      <c r="AQ196">
        <v>10</v>
      </c>
      <c r="AR196">
        <v>117</v>
      </c>
      <c r="AS196">
        <v>30</v>
      </c>
      <c r="AT196">
        <v>15</v>
      </c>
      <c r="AU196">
        <v>87</v>
      </c>
      <c r="AV196">
        <v>30</v>
      </c>
      <c r="AW196">
        <v>50</v>
      </c>
      <c r="AX196">
        <v>15</v>
      </c>
      <c r="AY196">
        <v>55</v>
      </c>
      <c r="AZ196">
        <v>80</v>
      </c>
      <c r="BA196">
        <v>14</v>
      </c>
      <c r="BB196">
        <v>45</v>
      </c>
      <c r="BC196">
        <v>25</v>
      </c>
      <c r="BD196">
        <v>27</v>
      </c>
      <c r="BE196">
        <v>10</v>
      </c>
      <c r="BF196">
        <v>60</v>
      </c>
      <c r="BG196">
        <v>50</v>
      </c>
      <c r="BH196">
        <v>20</v>
      </c>
      <c r="BI196">
        <v>85</v>
      </c>
      <c r="BJ196">
        <v>20</v>
      </c>
    </row>
    <row r="197" spans="1:62">
      <c r="A197" s="20">
        <v>195</v>
      </c>
      <c r="B197" s="3" t="s">
        <v>290</v>
      </c>
      <c r="C197" s="3">
        <f t="shared" si="6"/>
        <v>4529</v>
      </c>
      <c r="D197" s="11">
        <f t="shared" si="7"/>
        <v>5640</v>
      </c>
      <c r="F197">
        <v>960</v>
      </c>
      <c r="G197" s="12"/>
      <c r="H197" s="12">
        <v>4680</v>
      </c>
      <c r="I197" s="12"/>
      <c r="Q197">
        <v>484</v>
      </c>
      <c r="R197" s="6">
        <v>5100</v>
      </c>
      <c r="T197">
        <v>60</v>
      </c>
      <c r="U197">
        <v>40</v>
      </c>
      <c r="V197">
        <v>34</v>
      </c>
      <c r="W197">
        <v>130</v>
      </c>
      <c r="Y197">
        <v>104</v>
      </c>
      <c r="AA197">
        <v>10</v>
      </c>
      <c r="AD197">
        <v>40</v>
      </c>
      <c r="AE197">
        <v>30</v>
      </c>
      <c r="AF197">
        <v>15</v>
      </c>
      <c r="AG197">
        <v>10</v>
      </c>
      <c r="AH197">
        <v>10</v>
      </c>
      <c r="AJ197">
        <v>25</v>
      </c>
      <c r="AK197">
        <v>35</v>
      </c>
      <c r="AL197">
        <v>20</v>
      </c>
      <c r="AM197">
        <v>59</v>
      </c>
      <c r="AN197">
        <v>79</v>
      </c>
      <c r="AO197">
        <v>25</v>
      </c>
      <c r="AP197">
        <v>19</v>
      </c>
      <c r="AQ197">
        <v>15</v>
      </c>
      <c r="AR197">
        <v>30</v>
      </c>
      <c r="AS197">
        <v>20</v>
      </c>
      <c r="AU197">
        <v>10</v>
      </c>
      <c r="AW197">
        <v>30</v>
      </c>
      <c r="AY197">
        <v>35</v>
      </c>
      <c r="AZ197">
        <v>10</v>
      </c>
      <c r="BA197">
        <v>15</v>
      </c>
      <c r="BB197">
        <v>45</v>
      </c>
      <c r="BD197">
        <v>10</v>
      </c>
      <c r="BG197">
        <v>35</v>
      </c>
      <c r="BI197">
        <v>30</v>
      </c>
      <c r="BJ197">
        <v>25</v>
      </c>
    </row>
    <row r="198" spans="1:55">
      <c r="A198" s="20">
        <v>196</v>
      </c>
      <c r="B198" s="3" t="s">
        <v>291</v>
      </c>
      <c r="C198" s="3">
        <f t="shared" si="6"/>
        <v>-23</v>
      </c>
      <c r="D198" s="11">
        <f t="shared" si="7"/>
        <v>0</v>
      </c>
      <c r="G198" s="12"/>
      <c r="H198" s="12"/>
      <c r="I198" s="12"/>
      <c r="Q198">
        <v>0</v>
      </c>
      <c r="R198" s="6">
        <v>0</v>
      </c>
      <c r="V198">
        <v>5</v>
      </c>
      <c r="AA198">
        <v>6</v>
      </c>
      <c r="AV198">
        <v>6</v>
      </c>
      <c r="AW198">
        <v>5</v>
      </c>
      <c r="BC198">
        <v>1</v>
      </c>
    </row>
    <row r="199" spans="1:18">
      <c r="A199" s="20">
        <v>197</v>
      </c>
      <c r="B199" s="3" t="s">
        <v>292</v>
      </c>
      <c r="C199" s="3">
        <f t="shared" si="6"/>
        <v>1000</v>
      </c>
      <c r="D199" s="11">
        <f t="shared" si="7"/>
        <v>0</v>
      </c>
      <c r="G199" s="12"/>
      <c r="H199" s="12"/>
      <c r="I199" s="12"/>
      <c r="Q199">
        <v>0</v>
      </c>
      <c r="R199" s="6">
        <v>1000</v>
      </c>
    </row>
    <row r="200" spans="1:18">
      <c r="A200" s="20">
        <v>198</v>
      </c>
      <c r="B200" s="3" t="s">
        <v>293</v>
      </c>
      <c r="C200" s="3">
        <f t="shared" si="6"/>
        <v>19</v>
      </c>
      <c r="D200" s="11">
        <f t="shared" si="7"/>
        <v>0</v>
      </c>
      <c r="G200" s="12"/>
      <c r="H200" s="12"/>
      <c r="I200" s="12"/>
      <c r="Q200">
        <v>1</v>
      </c>
      <c r="R200" s="6">
        <v>18</v>
      </c>
    </row>
    <row r="201" spans="1:18">
      <c r="A201" s="20">
        <v>199</v>
      </c>
      <c r="B201" s="3" t="s">
        <v>294</v>
      </c>
      <c r="C201" s="3">
        <f t="shared" si="6"/>
        <v>36</v>
      </c>
      <c r="D201" s="11">
        <f t="shared" si="7"/>
        <v>0</v>
      </c>
      <c r="G201" s="12"/>
      <c r="H201" s="12"/>
      <c r="I201" s="12"/>
      <c r="Q201">
        <v>0</v>
      </c>
      <c r="R201" s="6">
        <v>36</v>
      </c>
    </row>
    <row r="202" spans="1:18">
      <c r="A202" s="20">
        <v>200</v>
      </c>
      <c r="B202" s="3" t="s">
        <v>295</v>
      </c>
      <c r="C202" s="3">
        <f t="shared" si="6"/>
        <v>0</v>
      </c>
      <c r="D202" s="11">
        <f t="shared" si="7"/>
        <v>0</v>
      </c>
      <c r="G202" s="12"/>
      <c r="H202" s="12"/>
      <c r="I202" s="12"/>
      <c r="Q202">
        <v>0</v>
      </c>
      <c r="R202" s="6"/>
    </row>
    <row r="203" spans="1:62">
      <c r="A203" s="20">
        <v>201</v>
      </c>
      <c r="B203" s="3" t="s">
        <v>296</v>
      </c>
      <c r="C203" s="3">
        <f t="shared" si="6"/>
        <v>3079</v>
      </c>
      <c r="D203" s="11">
        <f t="shared" si="7"/>
        <v>90</v>
      </c>
      <c r="G203" s="12">
        <v>90</v>
      </c>
      <c r="H203" s="12"/>
      <c r="I203" s="12"/>
      <c r="Q203">
        <v>236</v>
      </c>
      <c r="R203" s="6">
        <v>2876</v>
      </c>
      <c r="T203">
        <v>1</v>
      </c>
      <c r="W203">
        <v>4</v>
      </c>
      <c r="Z203">
        <v>1</v>
      </c>
      <c r="AE203">
        <v>1</v>
      </c>
      <c r="AH203">
        <v>1</v>
      </c>
      <c r="AL203">
        <v>1</v>
      </c>
      <c r="AM203">
        <v>2</v>
      </c>
      <c r="AN203">
        <v>2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3</v>
      </c>
      <c r="AV203">
        <v>1</v>
      </c>
      <c r="AW203">
        <v>2</v>
      </c>
      <c r="AZ203">
        <v>4</v>
      </c>
      <c r="BA203">
        <v>1</v>
      </c>
      <c r="BD203">
        <v>1</v>
      </c>
      <c r="BI203">
        <v>1</v>
      </c>
      <c r="BJ203">
        <v>2</v>
      </c>
    </row>
    <row r="204" spans="1:18">
      <c r="A204" s="20">
        <v>202</v>
      </c>
      <c r="B204" s="3" t="s">
        <v>297</v>
      </c>
      <c r="C204" s="3">
        <f t="shared" si="6"/>
        <v>20</v>
      </c>
      <c r="D204" s="11">
        <f t="shared" si="7"/>
        <v>10</v>
      </c>
      <c r="F204">
        <v>10</v>
      </c>
      <c r="G204" s="12"/>
      <c r="H204" s="12"/>
      <c r="I204" s="12"/>
      <c r="Q204">
        <v>20</v>
      </c>
      <c r="R204" s="6"/>
    </row>
    <row r="205" spans="1:18">
      <c r="A205" s="20">
        <v>203</v>
      </c>
      <c r="B205" s="3" t="s">
        <v>298</v>
      </c>
      <c r="C205" s="3">
        <f t="shared" si="6"/>
        <v>112</v>
      </c>
      <c r="D205" s="11">
        <f t="shared" si="7"/>
        <v>0</v>
      </c>
      <c r="G205" s="12"/>
      <c r="H205" s="12"/>
      <c r="I205" s="12"/>
      <c r="Q205">
        <v>0</v>
      </c>
      <c r="R205" s="6">
        <v>112</v>
      </c>
    </row>
    <row r="206" spans="1:37">
      <c r="A206" s="20">
        <v>204</v>
      </c>
      <c r="B206" s="3" t="s">
        <v>299</v>
      </c>
      <c r="C206" s="3">
        <f t="shared" si="6"/>
        <v>1722</v>
      </c>
      <c r="D206" s="11">
        <f t="shared" si="7"/>
        <v>0</v>
      </c>
      <c r="G206" s="12"/>
      <c r="H206" s="12"/>
      <c r="I206" s="12"/>
      <c r="Q206">
        <v>1764</v>
      </c>
      <c r="R206" s="6"/>
      <c r="AF206">
        <v>28</v>
      </c>
      <c r="AK206">
        <v>14</v>
      </c>
    </row>
    <row r="207" spans="1:59">
      <c r="A207" s="20">
        <v>205</v>
      </c>
      <c r="B207" s="3" t="s">
        <v>300</v>
      </c>
      <c r="C207" s="3">
        <f t="shared" si="6"/>
        <v>3560</v>
      </c>
      <c r="D207" s="11">
        <f t="shared" si="7"/>
        <v>300</v>
      </c>
      <c r="E207">
        <v>300</v>
      </c>
      <c r="G207" s="12"/>
      <c r="H207" s="12"/>
      <c r="I207" s="12"/>
      <c r="Q207">
        <v>820</v>
      </c>
      <c r="R207" s="6">
        <v>2820</v>
      </c>
      <c r="AG207">
        <v>30</v>
      </c>
      <c r="BB207">
        <v>20</v>
      </c>
      <c r="BG207">
        <v>30</v>
      </c>
    </row>
    <row r="208" spans="1:37">
      <c r="A208" s="20">
        <v>206</v>
      </c>
      <c r="B208" s="3" t="s">
        <v>301</v>
      </c>
      <c r="C208" s="3">
        <f t="shared" si="6"/>
        <v>95</v>
      </c>
      <c r="D208" s="11">
        <f t="shared" si="7"/>
        <v>0</v>
      </c>
      <c r="G208" s="12"/>
      <c r="H208" s="12"/>
      <c r="I208" s="12"/>
      <c r="Q208">
        <v>101</v>
      </c>
      <c r="R208" s="6"/>
      <c r="T208">
        <v>1</v>
      </c>
      <c r="AC208">
        <v>1</v>
      </c>
      <c r="AG208">
        <v>1</v>
      </c>
      <c r="AH208">
        <v>1</v>
      </c>
      <c r="AK208">
        <v>2</v>
      </c>
    </row>
    <row r="209" spans="1:61">
      <c r="A209" s="20">
        <v>207</v>
      </c>
      <c r="B209" s="3" t="s">
        <v>302</v>
      </c>
      <c r="C209" s="3">
        <f t="shared" si="6"/>
        <v>178</v>
      </c>
      <c r="D209" s="11">
        <f t="shared" si="7"/>
        <v>64</v>
      </c>
      <c r="G209" s="12">
        <v>64</v>
      </c>
      <c r="H209" s="12"/>
      <c r="I209" s="12"/>
      <c r="Q209">
        <v>99</v>
      </c>
      <c r="R209" s="6">
        <v>100</v>
      </c>
      <c r="T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G209">
        <v>1</v>
      </c>
      <c r="AJ209">
        <v>1</v>
      </c>
      <c r="AL209">
        <v>3</v>
      </c>
      <c r="AP209">
        <v>1</v>
      </c>
      <c r="AU209">
        <v>2</v>
      </c>
      <c r="AV209">
        <v>1</v>
      </c>
      <c r="AZ209">
        <v>1</v>
      </c>
      <c r="BE209">
        <v>1</v>
      </c>
      <c r="BI209">
        <v>1</v>
      </c>
    </row>
    <row r="210" spans="1:29">
      <c r="A210" s="20">
        <v>208</v>
      </c>
      <c r="B210" s="3" t="s">
        <v>303</v>
      </c>
      <c r="C210" s="3">
        <f t="shared" si="6"/>
        <v>77</v>
      </c>
      <c r="D210" s="11">
        <f t="shared" si="7"/>
        <v>0</v>
      </c>
      <c r="G210" s="12"/>
      <c r="H210" s="12"/>
      <c r="I210" s="12"/>
      <c r="Q210">
        <v>78</v>
      </c>
      <c r="R210" s="6"/>
      <c r="AC210">
        <v>1</v>
      </c>
    </row>
    <row r="211" spans="1:18">
      <c r="A211" s="20">
        <v>209</v>
      </c>
      <c r="B211" s="3" t="s">
        <v>304</v>
      </c>
      <c r="C211" s="3">
        <f t="shared" si="6"/>
        <v>14</v>
      </c>
      <c r="D211" s="11">
        <f t="shared" si="7"/>
        <v>0</v>
      </c>
      <c r="G211" s="12"/>
      <c r="H211" s="12"/>
      <c r="I211" s="12"/>
      <c r="Q211">
        <v>4</v>
      </c>
      <c r="R211" s="6">
        <v>10</v>
      </c>
    </row>
    <row r="212" spans="1:18">
      <c r="A212" s="20">
        <v>210</v>
      </c>
      <c r="B212" s="3" t="s">
        <v>305</v>
      </c>
      <c r="C212" s="3">
        <f t="shared" si="6"/>
        <v>34</v>
      </c>
      <c r="D212" s="11">
        <f t="shared" si="7"/>
        <v>12</v>
      </c>
      <c r="F212">
        <v>12</v>
      </c>
      <c r="G212" s="12"/>
      <c r="H212" s="12"/>
      <c r="I212" s="12"/>
      <c r="Q212">
        <v>9</v>
      </c>
      <c r="R212" s="6">
        <v>25</v>
      </c>
    </row>
    <row r="213" spans="1:18">
      <c r="A213" s="20">
        <v>211</v>
      </c>
      <c r="B213" s="3" t="s">
        <v>306</v>
      </c>
      <c r="C213" s="3">
        <f t="shared" si="6"/>
        <v>10</v>
      </c>
      <c r="D213" s="11">
        <f t="shared" si="7"/>
        <v>0</v>
      </c>
      <c r="G213" s="12"/>
      <c r="H213" s="12"/>
      <c r="I213" s="12"/>
      <c r="Q213">
        <v>0</v>
      </c>
      <c r="R213" s="6">
        <v>10</v>
      </c>
    </row>
    <row r="214" spans="1:59">
      <c r="A214" s="20">
        <v>212</v>
      </c>
      <c r="B214" s="3" t="s">
        <v>307</v>
      </c>
      <c r="C214" s="3">
        <f t="shared" si="6"/>
        <v>295</v>
      </c>
      <c r="D214" s="11">
        <f t="shared" si="7"/>
        <v>163</v>
      </c>
      <c r="G214" s="12">
        <v>163</v>
      </c>
      <c r="H214" s="12"/>
      <c r="I214" s="12"/>
      <c r="Q214">
        <v>220</v>
      </c>
      <c r="R214" s="6">
        <v>100</v>
      </c>
      <c r="S214">
        <v>1</v>
      </c>
      <c r="T214">
        <v>1</v>
      </c>
      <c r="U214">
        <v>3</v>
      </c>
      <c r="W214">
        <v>1</v>
      </c>
      <c r="X214">
        <v>2</v>
      </c>
      <c r="Y214">
        <v>2</v>
      </c>
      <c r="AC214">
        <v>3</v>
      </c>
      <c r="AE214">
        <v>2</v>
      </c>
      <c r="AH214">
        <v>1</v>
      </c>
      <c r="AJ214">
        <v>1</v>
      </c>
      <c r="AL214">
        <v>1</v>
      </c>
      <c r="AN214">
        <v>1</v>
      </c>
      <c r="AR214">
        <v>1</v>
      </c>
      <c r="AT214">
        <v>1</v>
      </c>
      <c r="BD214">
        <v>1</v>
      </c>
      <c r="BF214">
        <v>1</v>
      </c>
      <c r="BG214">
        <v>2</v>
      </c>
    </row>
    <row r="215" spans="1:18">
      <c r="A215" s="20">
        <v>213</v>
      </c>
      <c r="B215" s="3" t="s">
        <v>308</v>
      </c>
      <c r="C215" s="3">
        <f t="shared" si="6"/>
        <v>7</v>
      </c>
      <c r="D215" s="11">
        <f t="shared" si="7"/>
        <v>4</v>
      </c>
      <c r="G215" s="12">
        <v>2</v>
      </c>
      <c r="H215" s="12"/>
      <c r="I215" s="12"/>
      <c r="J215">
        <v>2</v>
      </c>
      <c r="Q215">
        <v>0</v>
      </c>
      <c r="R215" s="6">
        <v>7</v>
      </c>
    </row>
    <row r="216" spans="1:18">
      <c r="A216" s="20">
        <v>214</v>
      </c>
      <c r="B216" s="3" t="s">
        <v>309</v>
      </c>
      <c r="C216" s="3">
        <f t="shared" si="6"/>
        <v>2</v>
      </c>
      <c r="D216" s="11">
        <f t="shared" si="7"/>
        <v>0</v>
      </c>
      <c r="G216" s="12"/>
      <c r="H216" s="12"/>
      <c r="I216" s="12"/>
      <c r="Q216">
        <v>2</v>
      </c>
      <c r="R216" s="6"/>
    </row>
    <row r="217" spans="1:18">
      <c r="A217" s="20">
        <v>215</v>
      </c>
      <c r="B217" s="3" t="s">
        <v>310</v>
      </c>
      <c r="C217" s="3">
        <f t="shared" si="6"/>
        <v>100</v>
      </c>
      <c r="D217" s="11">
        <f t="shared" si="7"/>
        <v>20</v>
      </c>
      <c r="G217" s="12"/>
      <c r="H217" s="12">
        <v>20</v>
      </c>
      <c r="I217" s="12"/>
      <c r="Q217">
        <v>0</v>
      </c>
      <c r="R217" s="6">
        <v>100</v>
      </c>
    </row>
    <row r="218" spans="1:18">
      <c r="A218" s="20">
        <v>216</v>
      </c>
      <c r="B218" s="3" t="s">
        <v>311</v>
      </c>
      <c r="C218" s="3">
        <f t="shared" si="6"/>
        <v>2</v>
      </c>
      <c r="D218" s="11">
        <f t="shared" si="7"/>
        <v>0</v>
      </c>
      <c r="G218" s="12"/>
      <c r="H218" s="12"/>
      <c r="I218" s="12"/>
      <c r="Q218">
        <v>2</v>
      </c>
      <c r="R218" s="6"/>
    </row>
    <row r="219" spans="1:18">
      <c r="A219" s="20">
        <v>217</v>
      </c>
      <c r="B219" s="3" t="s">
        <v>312</v>
      </c>
      <c r="C219" s="3">
        <f t="shared" si="6"/>
        <v>12</v>
      </c>
      <c r="D219" s="11">
        <f t="shared" si="7"/>
        <v>0</v>
      </c>
      <c r="G219" s="12"/>
      <c r="H219" s="12"/>
      <c r="I219" s="12"/>
      <c r="Q219">
        <v>2</v>
      </c>
      <c r="R219" s="6">
        <v>10</v>
      </c>
    </row>
    <row r="220" spans="1:18">
      <c r="A220" s="20">
        <v>218</v>
      </c>
      <c r="B220" s="3" t="s">
        <v>313</v>
      </c>
      <c r="C220" s="3">
        <f t="shared" si="6"/>
        <v>3280</v>
      </c>
      <c r="D220" s="11">
        <f t="shared" si="7"/>
        <v>0</v>
      </c>
      <c r="G220" s="12"/>
      <c r="H220" s="12"/>
      <c r="I220" s="12"/>
      <c r="Q220">
        <v>280</v>
      </c>
      <c r="R220" s="6">
        <v>3000</v>
      </c>
    </row>
    <row r="221" spans="1:40">
      <c r="A221" s="20">
        <v>219</v>
      </c>
      <c r="B221" s="3" t="s">
        <v>314</v>
      </c>
      <c r="C221" s="3">
        <f t="shared" si="6"/>
        <v>-70</v>
      </c>
      <c r="D221" s="11">
        <f t="shared" si="7"/>
        <v>0</v>
      </c>
      <c r="G221" s="12"/>
      <c r="H221" s="12"/>
      <c r="I221" s="12"/>
      <c r="Q221">
        <v>0</v>
      </c>
      <c r="R221" s="6"/>
      <c r="T221">
        <v>30</v>
      </c>
      <c r="AN221">
        <v>40</v>
      </c>
    </row>
    <row r="222" spans="1:18">
      <c r="A222" s="20">
        <v>220</v>
      </c>
      <c r="B222" s="3" t="s">
        <v>315</v>
      </c>
      <c r="C222" s="3">
        <f t="shared" si="6"/>
        <v>200</v>
      </c>
      <c r="D222" s="11">
        <f t="shared" si="7"/>
        <v>200</v>
      </c>
      <c r="G222" s="12"/>
      <c r="H222" s="12">
        <v>200</v>
      </c>
      <c r="I222" s="12"/>
      <c r="Q222">
        <v>0</v>
      </c>
      <c r="R222" s="6">
        <v>200</v>
      </c>
    </row>
    <row r="223" spans="1:18">
      <c r="A223" s="20">
        <v>221</v>
      </c>
      <c r="B223" s="3" t="s">
        <v>316</v>
      </c>
      <c r="C223" s="3">
        <f t="shared" si="6"/>
        <v>0</v>
      </c>
      <c r="D223" s="11">
        <f t="shared" si="7"/>
        <v>0</v>
      </c>
      <c r="G223" s="12"/>
      <c r="H223" s="12"/>
      <c r="I223" s="12"/>
      <c r="Q223">
        <v>0</v>
      </c>
      <c r="R223" s="6"/>
    </row>
    <row r="224" spans="1:18">
      <c r="A224" s="20">
        <v>222</v>
      </c>
      <c r="B224" s="3" t="s">
        <v>317</v>
      </c>
      <c r="C224" s="3">
        <f t="shared" si="6"/>
        <v>12</v>
      </c>
      <c r="D224" s="11">
        <f t="shared" si="7"/>
        <v>0</v>
      </c>
      <c r="G224" s="12"/>
      <c r="H224" s="12"/>
      <c r="I224" s="12"/>
      <c r="Q224">
        <v>0</v>
      </c>
      <c r="R224" s="6">
        <v>12</v>
      </c>
    </row>
    <row r="225" spans="1:18">
      <c r="A225" s="20">
        <v>223</v>
      </c>
      <c r="B225" s="3" t="s">
        <v>318</v>
      </c>
      <c r="C225" s="3">
        <f t="shared" si="6"/>
        <v>60</v>
      </c>
      <c r="D225" s="11">
        <f t="shared" si="7"/>
        <v>0</v>
      </c>
      <c r="G225" s="12"/>
      <c r="H225" s="12"/>
      <c r="I225" s="12"/>
      <c r="Q225">
        <v>0</v>
      </c>
      <c r="R225" s="6">
        <v>60</v>
      </c>
    </row>
    <row r="226" spans="1:18">
      <c r="A226" s="20">
        <v>224</v>
      </c>
      <c r="B226" s="3" t="s">
        <v>319</v>
      </c>
      <c r="C226" s="3">
        <f t="shared" si="6"/>
        <v>21</v>
      </c>
      <c r="D226" s="11">
        <f t="shared" si="7"/>
        <v>0</v>
      </c>
      <c r="G226" s="12"/>
      <c r="H226" s="12"/>
      <c r="I226" s="12"/>
      <c r="Q226">
        <v>0</v>
      </c>
      <c r="R226" s="6">
        <v>21</v>
      </c>
    </row>
    <row r="227" spans="1:18">
      <c r="A227" s="20">
        <v>225</v>
      </c>
      <c r="B227" s="3" t="s">
        <v>320</v>
      </c>
      <c r="C227" s="3">
        <f t="shared" si="6"/>
        <v>0</v>
      </c>
      <c r="D227" s="11">
        <f t="shared" si="7"/>
        <v>0</v>
      </c>
      <c r="G227" s="12"/>
      <c r="H227" s="12"/>
      <c r="I227" s="12"/>
      <c r="Q227">
        <v>0</v>
      </c>
      <c r="R227" s="6"/>
    </row>
    <row r="228" spans="1:18">
      <c r="A228" s="20">
        <v>226</v>
      </c>
      <c r="B228" s="3" t="s">
        <v>321</v>
      </c>
      <c r="C228" s="3">
        <f t="shared" si="6"/>
        <v>12</v>
      </c>
      <c r="D228" s="11">
        <f t="shared" si="7"/>
        <v>0</v>
      </c>
      <c r="G228" s="12"/>
      <c r="H228" s="12"/>
      <c r="I228" s="12"/>
      <c r="Q228">
        <v>0</v>
      </c>
      <c r="R228" s="6">
        <v>12</v>
      </c>
    </row>
    <row r="229" spans="1:18">
      <c r="A229" s="20">
        <v>227</v>
      </c>
      <c r="B229" s="3" t="s">
        <v>322</v>
      </c>
      <c r="C229" s="3">
        <f t="shared" si="6"/>
        <v>71</v>
      </c>
      <c r="D229" s="11">
        <f t="shared" si="7"/>
        <v>0</v>
      </c>
      <c r="G229" s="12"/>
      <c r="H229" s="12"/>
      <c r="I229" s="12"/>
      <c r="Q229">
        <v>0</v>
      </c>
      <c r="R229" s="6">
        <v>71</v>
      </c>
    </row>
    <row r="230" spans="1:18">
      <c r="A230" s="20">
        <v>228</v>
      </c>
      <c r="B230" s="7" t="s">
        <v>323</v>
      </c>
      <c r="C230" s="3">
        <f t="shared" si="6"/>
        <v>175</v>
      </c>
      <c r="D230" s="11">
        <f t="shared" si="7"/>
        <v>0</v>
      </c>
      <c r="G230" s="12"/>
      <c r="H230" s="12"/>
      <c r="I230" s="12"/>
      <c r="Q230">
        <v>175</v>
      </c>
      <c r="R230" s="6"/>
    </row>
    <row r="231" spans="1:18">
      <c r="A231" s="20">
        <v>229</v>
      </c>
      <c r="B231" s="8" t="s">
        <v>324</v>
      </c>
      <c r="C231" s="3">
        <f t="shared" si="6"/>
        <v>8142</v>
      </c>
      <c r="D231" s="11">
        <f t="shared" si="7"/>
        <v>500</v>
      </c>
      <c r="G231" s="12"/>
      <c r="H231" s="12"/>
      <c r="I231" s="12"/>
      <c r="J231">
        <v>500</v>
      </c>
      <c r="Q231">
        <v>642</v>
      </c>
      <c r="R231" s="6">
        <v>7500</v>
      </c>
    </row>
    <row r="232" spans="1:18">
      <c r="A232" s="20">
        <v>230</v>
      </c>
      <c r="B232" s="8" t="s">
        <v>325</v>
      </c>
      <c r="C232" s="3">
        <f t="shared" si="6"/>
        <v>1870</v>
      </c>
      <c r="D232" s="11">
        <f t="shared" si="7"/>
        <v>0</v>
      </c>
      <c r="G232" s="12"/>
      <c r="H232" s="12"/>
      <c r="I232" s="12"/>
      <c r="Q232">
        <v>1500</v>
      </c>
      <c r="R232" s="6">
        <v>370</v>
      </c>
    </row>
    <row r="233" spans="1:18">
      <c r="A233" s="20">
        <v>231</v>
      </c>
      <c r="B233" s="3" t="s">
        <v>326</v>
      </c>
      <c r="C233" s="3">
        <f t="shared" si="6"/>
        <v>10100</v>
      </c>
      <c r="D233" s="11">
        <f t="shared" si="7"/>
        <v>0</v>
      </c>
      <c r="G233" s="12"/>
      <c r="H233" s="12"/>
      <c r="I233" s="12"/>
      <c r="Q233">
        <v>100</v>
      </c>
      <c r="R233" s="6">
        <v>10000</v>
      </c>
    </row>
    <row r="234" spans="1:18">
      <c r="A234" s="20">
        <v>232</v>
      </c>
      <c r="B234" s="3" t="s">
        <v>327</v>
      </c>
      <c r="C234" s="3">
        <f t="shared" si="6"/>
        <v>46</v>
      </c>
      <c r="D234" s="11">
        <f t="shared" si="7"/>
        <v>0</v>
      </c>
      <c r="G234" s="17"/>
      <c r="H234" s="12"/>
      <c r="I234" s="12"/>
      <c r="Q234">
        <v>46</v>
      </c>
      <c r="R234" s="6"/>
    </row>
    <row r="235" spans="1:26">
      <c r="A235" s="20">
        <v>233</v>
      </c>
      <c r="B235" s="3" t="s">
        <v>328</v>
      </c>
      <c r="C235" s="3">
        <f t="shared" si="6"/>
        <v>10815</v>
      </c>
      <c r="D235" s="11">
        <f t="shared" si="7"/>
        <v>1500</v>
      </c>
      <c r="F235">
        <v>500</v>
      </c>
      <c r="G235" s="13"/>
      <c r="H235" s="13"/>
      <c r="I235" s="13"/>
      <c r="N235">
        <v>1000</v>
      </c>
      <c r="Q235">
        <v>719</v>
      </c>
      <c r="R235" s="6">
        <v>10100</v>
      </c>
      <c r="Z235">
        <v>4</v>
      </c>
    </row>
    <row r="236" spans="1:61">
      <c r="A236" s="20">
        <v>234</v>
      </c>
      <c r="B236" s="3" t="s">
        <v>329</v>
      </c>
      <c r="C236" s="3">
        <f t="shared" si="6"/>
        <v>895</v>
      </c>
      <c r="D236" s="11">
        <f t="shared" si="7"/>
        <v>0</v>
      </c>
      <c r="G236" s="13"/>
      <c r="H236" s="13"/>
      <c r="I236" s="13"/>
      <c r="Q236">
        <v>0</v>
      </c>
      <c r="R236" s="6">
        <v>990</v>
      </c>
      <c r="AM236">
        <v>30</v>
      </c>
      <c r="BC236">
        <v>15</v>
      </c>
      <c r="BG236">
        <v>20</v>
      </c>
      <c r="BI236">
        <v>30</v>
      </c>
    </row>
    <row r="237" spans="1:62">
      <c r="A237" s="20">
        <v>235</v>
      </c>
      <c r="B237" s="3" t="s">
        <v>330</v>
      </c>
      <c r="C237" s="3">
        <f t="shared" si="6"/>
        <v>433</v>
      </c>
      <c r="D237" s="11">
        <f t="shared" si="7"/>
        <v>445</v>
      </c>
      <c r="G237" s="13"/>
      <c r="H237" s="13"/>
      <c r="I237" s="13"/>
      <c r="L237">
        <v>445</v>
      </c>
      <c r="Q237">
        <v>0</v>
      </c>
      <c r="R237" s="6">
        <v>445</v>
      </c>
      <c r="AT237">
        <v>1</v>
      </c>
      <c r="AU237">
        <v>2</v>
      </c>
      <c r="AX237">
        <v>1</v>
      </c>
      <c r="AY237">
        <v>1</v>
      </c>
      <c r="BB237">
        <v>2</v>
      </c>
      <c r="BG237">
        <v>2</v>
      </c>
      <c r="BI237">
        <v>2</v>
      </c>
      <c r="BJ237">
        <v>1</v>
      </c>
    </row>
    <row r="238" spans="1:62">
      <c r="A238" s="20">
        <v>236</v>
      </c>
      <c r="B238" s="3" t="s">
        <v>331</v>
      </c>
      <c r="C238" s="3">
        <f t="shared" si="6"/>
        <v>391</v>
      </c>
      <c r="D238" s="11">
        <f t="shared" si="7"/>
        <v>100</v>
      </c>
      <c r="G238" s="13"/>
      <c r="H238" s="13">
        <v>100</v>
      </c>
      <c r="I238" s="13"/>
      <c r="Q238">
        <v>0</v>
      </c>
      <c r="R238" s="6">
        <v>400</v>
      </c>
      <c r="AD238">
        <v>1</v>
      </c>
      <c r="AY238">
        <v>1</v>
      </c>
      <c r="BA238">
        <v>3</v>
      </c>
      <c r="BB238">
        <v>1</v>
      </c>
      <c r="BG238">
        <v>1</v>
      </c>
      <c r="BJ238">
        <v>2</v>
      </c>
    </row>
    <row r="239" spans="1:18">
      <c r="A239" s="20">
        <v>237</v>
      </c>
      <c r="B239" s="3" t="s">
        <v>332</v>
      </c>
      <c r="C239" s="3">
        <f t="shared" si="6"/>
        <v>2</v>
      </c>
      <c r="D239" s="11">
        <f t="shared" si="7"/>
        <v>0</v>
      </c>
      <c r="G239" s="13"/>
      <c r="H239" s="13"/>
      <c r="I239" s="13"/>
      <c r="Q239">
        <v>2</v>
      </c>
      <c r="R239" s="6">
        <v>0</v>
      </c>
    </row>
    <row r="240" spans="1:18">
      <c r="A240" s="20">
        <v>238</v>
      </c>
      <c r="B240" s="3" t="s">
        <v>333</v>
      </c>
      <c r="C240" s="3">
        <f t="shared" si="6"/>
        <v>3</v>
      </c>
      <c r="D240" s="11">
        <f t="shared" si="7"/>
        <v>0</v>
      </c>
      <c r="G240" s="13"/>
      <c r="H240" s="13"/>
      <c r="I240" s="13"/>
      <c r="Q240">
        <v>3</v>
      </c>
      <c r="R240" s="6">
        <v>0</v>
      </c>
    </row>
    <row r="241" spans="1:18">
      <c r="A241" s="20">
        <v>239</v>
      </c>
      <c r="B241" s="3" t="s">
        <v>334</v>
      </c>
      <c r="C241" s="3">
        <f t="shared" si="6"/>
        <v>2</v>
      </c>
      <c r="D241" s="11">
        <f t="shared" si="7"/>
        <v>0</v>
      </c>
      <c r="G241" s="13"/>
      <c r="H241" s="13"/>
      <c r="I241" s="13"/>
      <c r="Q241">
        <v>2</v>
      </c>
      <c r="R241" s="6"/>
    </row>
    <row r="242" spans="1:18">
      <c r="A242" s="20">
        <v>240</v>
      </c>
      <c r="B242" s="3" t="s">
        <v>335</v>
      </c>
      <c r="C242" s="3">
        <f t="shared" si="6"/>
        <v>32</v>
      </c>
      <c r="D242" s="11">
        <f t="shared" si="7"/>
        <v>0</v>
      </c>
      <c r="G242" s="13"/>
      <c r="H242" s="13"/>
      <c r="I242" s="13"/>
      <c r="Q242">
        <v>32</v>
      </c>
      <c r="R242" s="6"/>
    </row>
    <row r="243" spans="1:18">
      <c r="A243" s="20">
        <v>241</v>
      </c>
      <c r="B243" s="3" t="s">
        <v>336</v>
      </c>
      <c r="C243" s="3">
        <f t="shared" si="6"/>
        <v>3000</v>
      </c>
      <c r="D243" s="11">
        <f t="shared" si="7"/>
        <v>1500</v>
      </c>
      <c r="G243" s="13"/>
      <c r="H243" s="13"/>
      <c r="I243" s="13"/>
      <c r="M243">
        <v>1500</v>
      </c>
      <c r="Q243">
        <v>0</v>
      </c>
      <c r="R243" s="6">
        <v>3000</v>
      </c>
    </row>
    <row r="244" spans="1:18">
      <c r="A244" s="20">
        <v>242</v>
      </c>
      <c r="B244" s="3" t="s">
        <v>337</v>
      </c>
      <c r="C244" s="3">
        <f t="shared" si="6"/>
        <v>450</v>
      </c>
      <c r="D244" s="11">
        <f t="shared" si="7"/>
        <v>0</v>
      </c>
      <c r="G244" s="13"/>
      <c r="H244" s="13"/>
      <c r="I244" s="13"/>
      <c r="Q244">
        <v>0</v>
      </c>
      <c r="R244" s="6">
        <v>450</v>
      </c>
    </row>
    <row r="245" spans="1:18">
      <c r="A245" s="20">
        <v>243</v>
      </c>
      <c r="B245" s="3" t="s">
        <v>338</v>
      </c>
      <c r="C245" s="3">
        <f t="shared" si="6"/>
        <v>0</v>
      </c>
      <c r="D245" s="11">
        <f t="shared" si="7"/>
        <v>0</v>
      </c>
      <c r="G245" s="13"/>
      <c r="H245" s="13"/>
      <c r="I245" s="13"/>
      <c r="Q245">
        <v>0</v>
      </c>
      <c r="R245" s="6"/>
    </row>
    <row r="246" spans="1:18">
      <c r="A246" s="20">
        <v>244</v>
      </c>
      <c r="B246" s="3" t="s">
        <v>339</v>
      </c>
      <c r="C246" s="3">
        <f t="shared" si="6"/>
        <v>7061</v>
      </c>
      <c r="D246" s="11">
        <f t="shared" si="7"/>
        <v>0</v>
      </c>
      <c r="G246" s="13"/>
      <c r="H246" s="13"/>
      <c r="I246" s="13"/>
      <c r="Q246">
        <v>861</v>
      </c>
      <c r="R246" s="6">
        <v>6200</v>
      </c>
    </row>
    <row r="247" spans="1:62">
      <c r="A247" s="20">
        <v>245</v>
      </c>
      <c r="B247" s="3" t="s">
        <v>340</v>
      </c>
      <c r="C247" s="3">
        <f t="shared" si="6"/>
        <v>351</v>
      </c>
      <c r="D247" s="11">
        <f t="shared" si="7"/>
        <v>360</v>
      </c>
      <c r="F247">
        <v>160</v>
      </c>
      <c r="G247" s="13"/>
      <c r="H247" s="13">
        <v>200</v>
      </c>
      <c r="I247" s="13"/>
      <c r="Q247">
        <v>103</v>
      </c>
      <c r="R247" s="6">
        <v>300</v>
      </c>
      <c r="S247">
        <v>3</v>
      </c>
      <c r="T247">
        <v>6</v>
      </c>
      <c r="U247">
        <v>2</v>
      </c>
      <c r="V247">
        <v>4</v>
      </c>
      <c r="W247">
        <v>12</v>
      </c>
      <c r="X247">
        <v>12</v>
      </c>
      <c r="Y247">
        <v>4</v>
      </c>
      <c r="Z247">
        <v>1</v>
      </c>
      <c r="AA247">
        <v>1</v>
      </c>
      <c r="AC247">
        <v>1</v>
      </c>
      <c r="AU247">
        <v>1</v>
      </c>
      <c r="AX247">
        <v>1</v>
      </c>
      <c r="BA247">
        <v>1</v>
      </c>
      <c r="BF247">
        <v>1</v>
      </c>
      <c r="BH247">
        <v>1</v>
      </c>
      <c r="BJ247">
        <v>1</v>
      </c>
    </row>
    <row r="248" spans="1:28">
      <c r="A248" s="20">
        <v>246</v>
      </c>
      <c r="B248" s="3" t="s">
        <v>341</v>
      </c>
      <c r="C248" s="3">
        <f t="shared" si="6"/>
        <v>-2</v>
      </c>
      <c r="D248" s="11">
        <f t="shared" si="7"/>
        <v>0</v>
      </c>
      <c r="G248" s="13"/>
      <c r="H248" s="13"/>
      <c r="I248" s="13"/>
      <c r="Q248">
        <v>0</v>
      </c>
      <c r="R248" s="6"/>
      <c r="AB248">
        <v>2</v>
      </c>
    </row>
    <row r="249" spans="1:18">
      <c r="A249" s="20">
        <v>247</v>
      </c>
      <c r="B249" s="3" t="s">
        <v>342</v>
      </c>
      <c r="C249" s="3">
        <f t="shared" si="6"/>
        <v>102</v>
      </c>
      <c r="D249" s="11">
        <f t="shared" si="7"/>
        <v>0</v>
      </c>
      <c r="G249" s="13"/>
      <c r="H249" s="13"/>
      <c r="I249" s="13"/>
      <c r="Q249">
        <v>62</v>
      </c>
      <c r="R249" s="6">
        <v>40</v>
      </c>
    </row>
    <row r="250" spans="1:18">
      <c r="A250" s="20">
        <v>248</v>
      </c>
      <c r="B250" s="3" t="s">
        <v>343</v>
      </c>
      <c r="C250" s="3">
        <f t="shared" si="6"/>
        <v>500</v>
      </c>
      <c r="D250" s="11">
        <f t="shared" si="7"/>
        <v>0</v>
      </c>
      <c r="G250" s="13"/>
      <c r="H250" s="13"/>
      <c r="I250" s="13"/>
      <c r="Q250">
        <v>0</v>
      </c>
      <c r="R250" s="6">
        <v>500</v>
      </c>
    </row>
    <row r="251" spans="1:53">
      <c r="A251" s="20">
        <v>249</v>
      </c>
      <c r="B251" s="3" t="s">
        <v>344</v>
      </c>
      <c r="C251" s="3">
        <f t="shared" si="6"/>
        <v>477</v>
      </c>
      <c r="D251" s="11">
        <f t="shared" si="7"/>
        <v>50</v>
      </c>
      <c r="G251" s="13"/>
      <c r="H251" s="13"/>
      <c r="I251" s="13"/>
      <c r="J251">
        <v>50</v>
      </c>
      <c r="Q251">
        <v>5</v>
      </c>
      <c r="R251" s="6">
        <v>476</v>
      </c>
      <c r="AF251">
        <v>1</v>
      </c>
      <c r="AN251">
        <v>1</v>
      </c>
      <c r="AV251">
        <v>1</v>
      </c>
      <c r="BA251">
        <v>1</v>
      </c>
    </row>
    <row r="252" spans="1:46">
      <c r="A252" s="20">
        <v>250</v>
      </c>
      <c r="B252" s="3" t="s">
        <v>345</v>
      </c>
      <c r="C252" s="3">
        <f t="shared" si="6"/>
        <v>4990</v>
      </c>
      <c r="D252" s="11">
        <f t="shared" si="7"/>
        <v>0</v>
      </c>
      <c r="G252" s="13"/>
      <c r="H252" s="13"/>
      <c r="I252" s="13"/>
      <c r="Q252">
        <v>0</v>
      </c>
      <c r="R252" s="6">
        <v>5000</v>
      </c>
      <c r="AT252">
        <v>10</v>
      </c>
    </row>
    <row r="253" spans="1:61">
      <c r="A253" s="20">
        <v>251</v>
      </c>
      <c r="B253" s="3" t="s">
        <v>346</v>
      </c>
      <c r="C253" s="3">
        <f t="shared" si="6"/>
        <v>3781</v>
      </c>
      <c r="D253" s="11">
        <f t="shared" si="7"/>
        <v>3500</v>
      </c>
      <c r="G253" s="13"/>
      <c r="H253" s="13">
        <v>1500</v>
      </c>
      <c r="I253" s="13"/>
      <c r="M253">
        <v>2000</v>
      </c>
      <c r="Q253">
        <v>0</v>
      </c>
      <c r="R253" s="6">
        <v>5000</v>
      </c>
      <c r="Y253">
        <v>40</v>
      </c>
      <c r="Z253">
        <v>45</v>
      </c>
      <c r="AA253">
        <v>40</v>
      </c>
      <c r="AB253">
        <v>10</v>
      </c>
      <c r="AC253">
        <v>20</v>
      </c>
      <c r="AD253">
        <v>10</v>
      </c>
      <c r="AE253">
        <v>24</v>
      </c>
      <c r="AF253">
        <v>10</v>
      </c>
      <c r="AG253">
        <v>30</v>
      </c>
      <c r="AH253">
        <v>46</v>
      </c>
      <c r="AI253">
        <v>30</v>
      </c>
      <c r="AJ253">
        <v>10</v>
      </c>
      <c r="AK253">
        <v>64</v>
      </c>
      <c r="AL253">
        <v>75</v>
      </c>
      <c r="AM253">
        <v>20</v>
      </c>
      <c r="AN253">
        <v>90</v>
      </c>
      <c r="AO253">
        <v>125</v>
      </c>
      <c r="AP253">
        <v>30</v>
      </c>
      <c r="AR253">
        <v>60</v>
      </c>
      <c r="AS253">
        <v>30</v>
      </c>
      <c r="AT253">
        <v>20</v>
      </c>
      <c r="AU253">
        <v>10</v>
      </c>
      <c r="AV253">
        <v>30</v>
      </c>
      <c r="AW253">
        <v>30</v>
      </c>
      <c r="AX253">
        <v>20</v>
      </c>
      <c r="AY253">
        <v>14</v>
      </c>
      <c r="AZ253">
        <v>30</v>
      </c>
      <c r="BA253">
        <v>25</v>
      </c>
      <c r="BB253">
        <v>41</v>
      </c>
      <c r="BC253">
        <v>30</v>
      </c>
      <c r="BD253">
        <v>25</v>
      </c>
      <c r="BE253">
        <v>5</v>
      </c>
      <c r="BF253">
        <v>20</v>
      </c>
      <c r="BG253">
        <v>50</v>
      </c>
      <c r="BH253">
        <v>50</v>
      </c>
      <c r="BI253">
        <v>10</v>
      </c>
    </row>
    <row r="254" spans="1:18">
      <c r="A254" s="20">
        <v>252</v>
      </c>
      <c r="B254" s="3" t="s">
        <v>347</v>
      </c>
      <c r="C254" s="3">
        <f t="shared" si="6"/>
        <v>14</v>
      </c>
      <c r="D254" s="11">
        <f t="shared" si="7"/>
        <v>0</v>
      </c>
      <c r="G254" s="13"/>
      <c r="H254" s="13"/>
      <c r="I254" s="13"/>
      <c r="Q254">
        <v>14</v>
      </c>
      <c r="R254" s="6"/>
    </row>
    <row r="255" spans="1:18">
      <c r="A255" s="20">
        <v>253</v>
      </c>
      <c r="B255" s="3" t="s">
        <v>348</v>
      </c>
      <c r="C255" s="3">
        <f t="shared" si="6"/>
        <v>137</v>
      </c>
      <c r="D255" s="11">
        <f t="shared" si="7"/>
        <v>0</v>
      </c>
      <c r="G255" s="13"/>
      <c r="H255" s="13"/>
      <c r="I255" s="13"/>
      <c r="Q255">
        <v>137</v>
      </c>
      <c r="R255" s="6"/>
    </row>
    <row r="256" spans="1:59">
      <c r="A256" s="20">
        <v>254</v>
      </c>
      <c r="B256" s="3" t="s">
        <v>349</v>
      </c>
      <c r="C256" s="3">
        <f t="shared" si="6"/>
        <v>91</v>
      </c>
      <c r="D256" s="11">
        <f t="shared" si="7"/>
        <v>100</v>
      </c>
      <c r="G256" s="13"/>
      <c r="H256" s="13"/>
      <c r="I256" s="13"/>
      <c r="M256">
        <v>100</v>
      </c>
      <c r="Q256">
        <v>0</v>
      </c>
      <c r="R256" s="6">
        <v>100</v>
      </c>
      <c r="AX256">
        <v>1</v>
      </c>
      <c r="BC256">
        <v>2</v>
      </c>
      <c r="BE256">
        <v>2</v>
      </c>
      <c r="BF256">
        <v>2</v>
      </c>
      <c r="BG256">
        <v>2</v>
      </c>
    </row>
    <row r="257" spans="1:18">
      <c r="A257" s="20">
        <v>255</v>
      </c>
      <c r="B257" s="3" t="s">
        <v>350</v>
      </c>
      <c r="C257" s="3">
        <f t="shared" si="6"/>
        <v>75</v>
      </c>
      <c r="D257" s="11">
        <f t="shared" si="7"/>
        <v>0</v>
      </c>
      <c r="G257" s="13"/>
      <c r="H257" s="13"/>
      <c r="I257" s="13"/>
      <c r="Q257">
        <v>75</v>
      </c>
      <c r="R257" s="6">
        <v>0</v>
      </c>
    </row>
    <row r="258" spans="1:18">
      <c r="A258" s="20">
        <v>256</v>
      </c>
      <c r="B258" s="3" t="s">
        <v>351</v>
      </c>
      <c r="C258" s="3">
        <f t="shared" si="6"/>
        <v>237</v>
      </c>
      <c r="D258" s="11">
        <f t="shared" si="7"/>
        <v>0</v>
      </c>
      <c r="G258" s="13"/>
      <c r="H258" s="13"/>
      <c r="I258" s="13"/>
      <c r="Q258">
        <v>237</v>
      </c>
      <c r="R258" s="6">
        <v>0</v>
      </c>
    </row>
    <row r="259" spans="1:46">
      <c r="A259" s="20">
        <v>257</v>
      </c>
      <c r="B259" s="3" t="s">
        <v>352</v>
      </c>
      <c r="C259" s="3">
        <f t="shared" ref="C259:C263" si="8">SUM(Q259:R259)-SUM(S259:DC259)</f>
        <v>0</v>
      </c>
      <c r="D259" s="11">
        <f t="shared" ref="D259:D263" si="9">SUM(E259:P259)</f>
        <v>0</v>
      </c>
      <c r="G259" s="13"/>
      <c r="H259" s="13"/>
      <c r="I259" s="13"/>
      <c r="Q259">
        <v>1</v>
      </c>
      <c r="R259" s="6"/>
      <c r="AT259">
        <v>1</v>
      </c>
    </row>
    <row r="260" spans="1:18">
      <c r="A260" s="20">
        <v>258</v>
      </c>
      <c r="B260" s="3" t="s">
        <v>353</v>
      </c>
      <c r="C260" s="3">
        <f t="shared" si="8"/>
        <v>5</v>
      </c>
      <c r="D260" s="11">
        <f t="shared" si="9"/>
        <v>0</v>
      </c>
      <c r="G260" s="13"/>
      <c r="H260" s="13"/>
      <c r="I260" s="13"/>
      <c r="Q260">
        <v>5</v>
      </c>
      <c r="R260" s="6"/>
    </row>
    <row r="261" spans="1:18">
      <c r="A261" s="20">
        <v>259</v>
      </c>
      <c r="B261" s="3" t="s">
        <v>354</v>
      </c>
      <c r="C261" s="3">
        <f t="shared" si="8"/>
        <v>6</v>
      </c>
      <c r="D261" s="11">
        <f t="shared" si="9"/>
        <v>0</v>
      </c>
      <c r="G261" s="13"/>
      <c r="H261" s="13"/>
      <c r="I261" s="13"/>
      <c r="Q261">
        <v>6</v>
      </c>
      <c r="R261" s="6"/>
    </row>
    <row r="262" spans="1:18">
      <c r="A262" s="20">
        <v>260</v>
      </c>
      <c r="B262" s="3" t="s">
        <v>355</v>
      </c>
      <c r="C262" s="3">
        <f t="shared" si="8"/>
        <v>10</v>
      </c>
      <c r="D262" s="11">
        <f t="shared" si="9"/>
        <v>0</v>
      </c>
      <c r="G262" s="13"/>
      <c r="H262" s="13"/>
      <c r="I262" s="13"/>
      <c r="Q262">
        <v>10</v>
      </c>
      <c r="R262" s="6"/>
    </row>
    <row r="263" spans="1:62">
      <c r="A263" s="20">
        <v>261</v>
      </c>
      <c r="B263" s="8" t="s">
        <v>356</v>
      </c>
      <c r="C263" s="3">
        <f t="shared" si="8"/>
        <v>686</v>
      </c>
      <c r="D263" s="11">
        <f t="shared" si="9"/>
        <v>4000</v>
      </c>
      <c r="E263">
        <v>4000</v>
      </c>
      <c r="G263" s="13"/>
      <c r="H263" s="13"/>
      <c r="I263" s="13"/>
      <c r="Q263">
        <v>2382</v>
      </c>
      <c r="R263" s="6"/>
      <c r="S263">
        <v>60</v>
      </c>
      <c r="T263">
        <v>114</v>
      </c>
      <c r="U263">
        <v>38</v>
      </c>
      <c r="V263">
        <v>66</v>
      </c>
      <c r="W263">
        <v>92</v>
      </c>
      <c r="X263">
        <v>88</v>
      </c>
      <c r="Y263">
        <v>104</v>
      </c>
      <c r="Z263">
        <v>28</v>
      </c>
      <c r="AA263">
        <v>72</v>
      </c>
      <c r="AB263">
        <v>24</v>
      </c>
      <c r="AC263">
        <v>60</v>
      </c>
      <c r="AD263">
        <v>74</v>
      </c>
      <c r="AE263">
        <v>55</v>
      </c>
      <c r="AF263">
        <v>46</v>
      </c>
      <c r="AG263">
        <v>86</v>
      </c>
      <c r="AH263">
        <v>52</v>
      </c>
      <c r="AI263">
        <v>93</v>
      </c>
      <c r="AJ263">
        <v>104</v>
      </c>
      <c r="AK263">
        <v>72</v>
      </c>
      <c r="AL263">
        <v>54</v>
      </c>
      <c r="AM263">
        <v>128</v>
      </c>
      <c r="AN263">
        <v>52</v>
      </c>
      <c r="AP263">
        <v>10</v>
      </c>
      <c r="AQ263">
        <v>6</v>
      </c>
      <c r="AS263">
        <v>10</v>
      </c>
      <c r="AU263">
        <v>8</v>
      </c>
      <c r="AV263">
        <v>12</v>
      </c>
      <c r="AY263">
        <v>8</v>
      </c>
      <c r="BA263">
        <v>32</v>
      </c>
      <c r="BC263">
        <v>8</v>
      </c>
      <c r="BD263">
        <v>4</v>
      </c>
      <c r="BF263">
        <v>16</v>
      </c>
      <c r="BG263">
        <v>8</v>
      </c>
      <c r="BH263">
        <v>4</v>
      </c>
      <c r="BJ263">
        <v>8</v>
      </c>
    </row>
  </sheetData>
  <conditionalFormatting sqref="D3:D263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87"/>
  <sheetViews>
    <sheetView topLeftCell="A2" workbookViewId="0">
      <selection activeCell="B387" sqref="B2:D387"/>
    </sheetView>
  </sheetViews>
  <sheetFormatPr defaultColWidth="9.14285714285714" defaultRowHeight="15" outlineLevelCol="3"/>
  <cols>
    <col min="3" max="3" width="25.3333333333333" customWidth="1"/>
  </cols>
  <sheetData>
    <row r="2" spans="2:4">
      <c r="B2" t="s">
        <v>357</v>
      </c>
      <c r="C2" t="s">
        <v>2</v>
      </c>
      <c r="D2" t="s">
        <v>358</v>
      </c>
    </row>
    <row r="3" spans="2:4">
      <c r="B3" t="s">
        <v>359</v>
      </c>
      <c r="C3" t="s">
        <v>123</v>
      </c>
      <c r="D3">
        <v>300</v>
      </c>
    </row>
    <row r="4" spans="2:4">
      <c r="B4" t="s">
        <v>359</v>
      </c>
      <c r="C4" t="s">
        <v>127</v>
      </c>
      <c r="D4">
        <v>180</v>
      </c>
    </row>
    <row r="5" spans="2:4">
      <c r="B5" t="s">
        <v>359</v>
      </c>
      <c r="C5" t="s">
        <v>154</v>
      </c>
      <c r="D5">
        <v>2000</v>
      </c>
    </row>
    <row r="6" spans="2:4">
      <c r="B6" t="s">
        <v>359</v>
      </c>
      <c r="C6" t="s">
        <v>163</v>
      </c>
      <c r="D6">
        <v>600</v>
      </c>
    </row>
    <row r="7" spans="2:4">
      <c r="B7" t="s">
        <v>359</v>
      </c>
      <c r="C7" t="s">
        <v>170</v>
      </c>
      <c r="D7">
        <v>50</v>
      </c>
    </row>
    <row r="8" spans="2:4">
      <c r="B8" t="s">
        <v>359</v>
      </c>
      <c r="C8" t="s">
        <v>196</v>
      </c>
      <c r="D8">
        <v>20</v>
      </c>
    </row>
    <row r="9" spans="2:4">
      <c r="B9" t="s">
        <v>359</v>
      </c>
      <c r="C9" t="s">
        <v>197</v>
      </c>
      <c r="D9">
        <v>200</v>
      </c>
    </row>
    <row r="10" spans="2:4">
      <c r="B10" t="s">
        <v>359</v>
      </c>
      <c r="C10" t="s">
        <v>233</v>
      </c>
      <c r="D10">
        <v>18</v>
      </c>
    </row>
    <row r="11" spans="2:4">
      <c r="B11" t="s">
        <v>359</v>
      </c>
      <c r="C11" t="s">
        <v>241</v>
      </c>
      <c r="D11">
        <v>3600</v>
      </c>
    </row>
    <row r="12" spans="2:4">
      <c r="B12" t="s">
        <v>359</v>
      </c>
      <c r="C12" t="s">
        <v>256</v>
      </c>
      <c r="D12">
        <v>500</v>
      </c>
    </row>
    <row r="13" spans="2:4">
      <c r="B13" t="s">
        <v>359</v>
      </c>
      <c r="C13" t="s">
        <v>276</v>
      </c>
      <c r="D13">
        <v>79</v>
      </c>
    </row>
    <row r="14" spans="2:4">
      <c r="B14" t="s">
        <v>359</v>
      </c>
      <c r="C14" t="s">
        <v>281</v>
      </c>
      <c r="D14">
        <f>33*30</f>
        <v>990</v>
      </c>
    </row>
    <row r="15" spans="2:4">
      <c r="B15" t="s">
        <v>359</v>
      </c>
      <c r="C15" t="s">
        <v>284</v>
      </c>
      <c r="D15">
        <v>500</v>
      </c>
    </row>
    <row r="16" spans="2:4">
      <c r="B16" t="s">
        <v>359</v>
      </c>
      <c r="C16" t="s">
        <v>287</v>
      </c>
      <c r="D16">
        <v>30</v>
      </c>
    </row>
    <row r="17" spans="2:4">
      <c r="B17" t="s">
        <v>359</v>
      </c>
      <c r="C17" t="s">
        <v>300</v>
      </c>
      <c r="D17">
        <v>300</v>
      </c>
    </row>
    <row r="18" spans="2:4">
      <c r="B18" t="s">
        <v>359</v>
      </c>
      <c r="C18" t="s">
        <v>356</v>
      </c>
      <c r="D18">
        <v>4000</v>
      </c>
    </row>
    <row r="19" spans="2:4">
      <c r="B19" t="s">
        <v>360</v>
      </c>
      <c r="C19" t="s">
        <v>123</v>
      </c>
      <c r="D19">
        <f>29*30</f>
        <v>870</v>
      </c>
    </row>
    <row r="20" spans="2:4">
      <c r="B20" t="s">
        <v>360</v>
      </c>
      <c r="C20" t="s">
        <v>134</v>
      </c>
      <c r="D20">
        <v>20</v>
      </c>
    </row>
    <row r="21" spans="2:4">
      <c r="B21" t="s">
        <v>360</v>
      </c>
      <c r="C21" t="s">
        <v>141</v>
      </c>
      <c r="D21">
        <v>3000</v>
      </c>
    </row>
    <row r="22" spans="2:4">
      <c r="B22" t="s">
        <v>360</v>
      </c>
      <c r="C22" t="s">
        <v>142</v>
      </c>
      <c r="D22">
        <v>50</v>
      </c>
    </row>
    <row r="23" spans="2:4">
      <c r="B23" t="s">
        <v>360</v>
      </c>
      <c r="C23" t="s">
        <v>146</v>
      </c>
      <c r="D23">
        <v>105</v>
      </c>
    </row>
    <row r="24" spans="2:4">
      <c r="B24" t="s">
        <v>360</v>
      </c>
      <c r="C24" t="s">
        <v>154</v>
      </c>
      <c r="D24">
        <v>7000</v>
      </c>
    </row>
    <row r="25" spans="2:4">
      <c r="B25" t="s">
        <v>360</v>
      </c>
      <c r="C25" t="s">
        <v>173</v>
      </c>
      <c r="D25">
        <v>5</v>
      </c>
    </row>
    <row r="26" spans="2:4">
      <c r="B26" t="s">
        <v>360</v>
      </c>
      <c r="C26" t="s">
        <v>196</v>
      </c>
      <c r="D26">
        <v>100</v>
      </c>
    </row>
    <row r="27" spans="2:4">
      <c r="B27" t="s">
        <v>360</v>
      </c>
      <c r="C27" t="s">
        <v>203</v>
      </c>
      <c r="D27">
        <v>50</v>
      </c>
    </row>
    <row r="28" spans="2:4">
      <c r="B28" t="s">
        <v>360</v>
      </c>
      <c r="C28" t="s">
        <v>206</v>
      </c>
      <c r="D28">
        <v>9</v>
      </c>
    </row>
    <row r="29" spans="2:4">
      <c r="B29" t="s">
        <v>360</v>
      </c>
      <c r="C29" t="s">
        <v>210</v>
      </c>
      <c r="D29">
        <v>30</v>
      </c>
    </row>
    <row r="30" spans="2:4">
      <c r="B30" t="s">
        <v>360</v>
      </c>
      <c r="C30" t="s">
        <v>212</v>
      </c>
      <c r="D30">
        <v>200</v>
      </c>
    </row>
    <row r="31" spans="2:4">
      <c r="B31" t="s">
        <v>360</v>
      </c>
      <c r="C31" t="s">
        <v>225</v>
      </c>
      <c r="D31">
        <v>200</v>
      </c>
    </row>
    <row r="32" spans="2:4">
      <c r="B32" t="s">
        <v>360</v>
      </c>
      <c r="C32" t="s">
        <v>285</v>
      </c>
      <c r="D32">
        <v>150</v>
      </c>
    </row>
    <row r="33" spans="2:4">
      <c r="B33" t="s">
        <v>360</v>
      </c>
      <c r="C33" t="s">
        <v>289</v>
      </c>
      <c r="D33">
        <v>500</v>
      </c>
    </row>
    <row r="34" spans="2:4">
      <c r="B34" t="s">
        <v>360</v>
      </c>
      <c r="C34" t="s">
        <v>290</v>
      </c>
      <c r="D34">
        <f>32*30</f>
        <v>960</v>
      </c>
    </row>
    <row r="35" spans="2:4">
      <c r="B35" t="s">
        <v>360</v>
      </c>
      <c r="C35" t="s">
        <v>297</v>
      </c>
      <c r="D35">
        <v>10</v>
      </c>
    </row>
    <row r="36" spans="2:4">
      <c r="B36" t="s">
        <v>360</v>
      </c>
      <c r="C36" t="s">
        <v>305</v>
      </c>
      <c r="D36">
        <v>12</v>
      </c>
    </row>
    <row r="37" spans="2:4">
      <c r="B37" t="s">
        <v>360</v>
      </c>
      <c r="C37" t="s">
        <v>328</v>
      </c>
      <c r="D37">
        <v>500</v>
      </c>
    </row>
    <row r="38" spans="2:4">
      <c r="B38" t="s">
        <v>360</v>
      </c>
      <c r="C38" t="s">
        <v>340</v>
      </c>
      <c r="D38">
        <v>160</v>
      </c>
    </row>
    <row r="39" spans="2:3">
      <c r="B39" t="s">
        <v>361</v>
      </c>
      <c r="C39" s="3" t="s">
        <v>96</v>
      </c>
    </row>
    <row r="40" spans="2:3">
      <c r="B40" t="s">
        <v>361</v>
      </c>
      <c r="C40" s="3" t="s">
        <v>97</v>
      </c>
    </row>
    <row r="41" spans="2:3">
      <c r="B41" t="s">
        <v>361</v>
      </c>
      <c r="C41" s="3" t="s">
        <v>98</v>
      </c>
    </row>
    <row r="42" spans="2:3">
      <c r="B42" t="s">
        <v>361</v>
      </c>
      <c r="C42" s="3" t="s">
        <v>99</v>
      </c>
    </row>
    <row r="43" spans="2:3">
      <c r="B43" t="s">
        <v>361</v>
      </c>
      <c r="C43" s="3" t="s">
        <v>100</v>
      </c>
    </row>
    <row r="44" spans="2:3">
      <c r="B44" t="s">
        <v>361</v>
      </c>
      <c r="C44" s="3" t="s">
        <v>101</v>
      </c>
    </row>
    <row r="45" spans="2:3">
      <c r="B45" t="s">
        <v>361</v>
      </c>
      <c r="C45" s="3" t="s">
        <v>102</v>
      </c>
    </row>
    <row r="46" spans="2:3">
      <c r="B46" t="s">
        <v>361</v>
      </c>
      <c r="C46" s="3" t="s">
        <v>103</v>
      </c>
    </row>
    <row r="47" spans="2:4">
      <c r="B47" t="s">
        <v>361</v>
      </c>
      <c r="C47" t="s">
        <v>103</v>
      </c>
      <c r="D47">
        <v>135</v>
      </c>
    </row>
    <row r="48" spans="2:3">
      <c r="B48" t="s">
        <v>361</v>
      </c>
      <c r="C48" s="3" t="s">
        <v>104</v>
      </c>
    </row>
    <row r="49" spans="2:3">
      <c r="B49" t="s">
        <v>361</v>
      </c>
      <c r="C49" s="3" t="s">
        <v>105</v>
      </c>
    </row>
    <row r="50" spans="2:3">
      <c r="B50" t="s">
        <v>361</v>
      </c>
      <c r="C50" s="3" t="s">
        <v>106</v>
      </c>
    </row>
    <row r="51" spans="2:3">
      <c r="B51" t="s">
        <v>361</v>
      </c>
      <c r="C51" s="3" t="s">
        <v>107</v>
      </c>
    </row>
    <row r="52" spans="2:3">
      <c r="B52" t="s">
        <v>361</v>
      </c>
      <c r="C52" s="3" t="s">
        <v>108</v>
      </c>
    </row>
    <row r="53" spans="2:3">
      <c r="B53" t="s">
        <v>361</v>
      </c>
      <c r="C53" s="3" t="s">
        <v>109</v>
      </c>
    </row>
    <row r="54" spans="2:3">
      <c r="B54" t="s">
        <v>361</v>
      </c>
      <c r="C54" s="3" t="s">
        <v>110</v>
      </c>
    </row>
    <row r="55" spans="2:3">
      <c r="B55" t="s">
        <v>361</v>
      </c>
      <c r="C55" s="3" t="s">
        <v>111</v>
      </c>
    </row>
    <row r="56" spans="2:3">
      <c r="B56" t="s">
        <v>361</v>
      </c>
      <c r="C56" s="3" t="s">
        <v>112</v>
      </c>
    </row>
    <row r="57" spans="2:3">
      <c r="B57" t="s">
        <v>361</v>
      </c>
      <c r="C57" s="3" t="s">
        <v>113</v>
      </c>
    </row>
    <row r="58" spans="2:3">
      <c r="B58" t="s">
        <v>361</v>
      </c>
      <c r="C58" s="3" t="s">
        <v>114</v>
      </c>
    </row>
    <row r="59" spans="2:3">
      <c r="B59" t="s">
        <v>361</v>
      </c>
      <c r="C59" s="3" t="s">
        <v>115</v>
      </c>
    </row>
    <row r="60" spans="2:3">
      <c r="B60" t="s">
        <v>361</v>
      </c>
      <c r="C60" s="3" t="s">
        <v>116</v>
      </c>
    </row>
    <row r="61" spans="2:3">
      <c r="B61" t="s">
        <v>361</v>
      </c>
      <c r="C61" s="3" t="s">
        <v>117</v>
      </c>
    </row>
    <row r="62" spans="2:3">
      <c r="B62" t="s">
        <v>361</v>
      </c>
      <c r="C62" s="3" t="s">
        <v>118</v>
      </c>
    </row>
    <row r="63" spans="2:3">
      <c r="B63" t="s">
        <v>361</v>
      </c>
      <c r="C63" s="3" t="s">
        <v>119</v>
      </c>
    </row>
    <row r="64" spans="2:3">
      <c r="B64" t="s">
        <v>361</v>
      </c>
      <c r="C64" s="3" t="s">
        <v>120</v>
      </c>
    </row>
    <row r="65" spans="2:3">
      <c r="B65" t="s">
        <v>361</v>
      </c>
      <c r="C65" s="5" t="s">
        <v>121</v>
      </c>
    </row>
    <row r="66" spans="2:3">
      <c r="B66" t="s">
        <v>361</v>
      </c>
      <c r="C66" s="3" t="s">
        <v>122</v>
      </c>
    </row>
    <row r="67" spans="2:3">
      <c r="B67" t="s">
        <v>361</v>
      </c>
      <c r="C67" s="3" t="s">
        <v>123</v>
      </c>
    </row>
    <row r="68" spans="2:3">
      <c r="B68" t="s">
        <v>361</v>
      </c>
      <c r="C68" s="5" t="s">
        <v>124</v>
      </c>
    </row>
    <row r="69" spans="2:3">
      <c r="B69" t="s">
        <v>361</v>
      </c>
      <c r="C69" s="3" t="s">
        <v>125</v>
      </c>
    </row>
    <row r="70" spans="2:3">
      <c r="B70" t="s">
        <v>361</v>
      </c>
      <c r="C70" s="3" t="s">
        <v>126</v>
      </c>
    </row>
    <row r="71" spans="2:3">
      <c r="B71" t="s">
        <v>361</v>
      </c>
      <c r="C71" s="3" t="s">
        <v>127</v>
      </c>
    </row>
    <row r="72" spans="2:3">
      <c r="B72" t="s">
        <v>361</v>
      </c>
      <c r="C72" s="3" t="s">
        <v>128</v>
      </c>
    </row>
    <row r="73" spans="2:4">
      <c r="B73" t="s">
        <v>361</v>
      </c>
      <c r="C73" t="s">
        <v>128</v>
      </c>
      <c r="D73">
        <v>30</v>
      </c>
    </row>
    <row r="74" spans="2:3">
      <c r="B74" t="s">
        <v>361</v>
      </c>
      <c r="C74" s="3" t="s">
        <v>129</v>
      </c>
    </row>
    <row r="75" spans="2:3">
      <c r="B75" t="s">
        <v>361</v>
      </c>
      <c r="C75" s="3" t="s">
        <v>130</v>
      </c>
    </row>
    <row r="76" spans="2:3">
      <c r="B76" t="s">
        <v>361</v>
      </c>
      <c r="C76" s="3" t="s">
        <v>131</v>
      </c>
    </row>
    <row r="77" spans="2:3">
      <c r="B77" t="s">
        <v>361</v>
      </c>
      <c r="C77" s="3" t="s">
        <v>132</v>
      </c>
    </row>
    <row r="78" spans="2:3">
      <c r="B78" t="s">
        <v>361</v>
      </c>
      <c r="C78" s="3" t="s">
        <v>133</v>
      </c>
    </row>
    <row r="79" spans="2:3">
      <c r="B79" t="s">
        <v>361</v>
      </c>
      <c r="C79" s="3" t="s">
        <v>134</v>
      </c>
    </row>
    <row r="80" spans="2:3">
      <c r="B80" t="s">
        <v>361</v>
      </c>
      <c r="C80" s="3" t="s">
        <v>135</v>
      </c>
    </row>
    <row r="81" spans="2:3">
      <c r="B81" t="s">
        <v>361</v>
      </c>
      <c r="C81" s="3" t="s">
        <v>136</v>
      </c>
    </row>
    <row r="82" spans="2:3">
      <c r="B82" t="s">
        <v>361</v>
      </c>
      <c r="C82" s="3" t="s">
        <v>137</v>
      </c>
    </row>
    <row r="83" spans="2:3">
      <c r="B83" t="s">
        <v>361</v>
      </c>
      <c r="C83" s="3" t="s">
        <v>138</v>
      </c>
    </row>
    <row r="84" spans="2:3">
      <c r="B84" t="s">
        <v>361</v>
      </c>
      <c r="C84" s="3" t="s">
        <v>139</v>
      </c>
    </row>
    <row r="85" spans="2:3">
      <c r="B85" t="s">
        <v>361</v>
      </c>
      <c r="C85" s="3" t="s">
        <v>140</v>
      </c>
    </row>
    <row r="86" spans="2:3">
      <c r="B86" t="s">
        <v>361</v>
      </c>
      <c r="C86" s="3" t="s">
        <v>141</v>
      </c>
    </row>
    <row r="87" spans="2:4">
      <c r="B87" t="s">
        <v>361</v>
      </c>
      <c r="C87" t="s">
        <v>141</v>
      </c>
      <c r="D87">
        <v>9000</v>
      </c>
    </row>
    <row r="88" spans="2:3">
      <c r="B88" t="s">
        <v>361</v>
      </c>
      <c r="C88" s="3" t="s">
        <v>142</v>
      </c>
    </row>
    <row r="89" spans="2:3">
      <c r="B89" t="s">
        <v>361</v>
      </c>
      <c r="C89" s="3" t="s">
        <v>143</v>
      </c>
    </row>
    <row r="90" spans="2:3">
      <c r="B90" t="s">
        <v>361</v>
      </c>
      <c r="C90" s="5" t="s">
        <v>144</v>
      </c>
    </row>
    <row r="91" spans="2:3">
      <c r="B91" t="s">
        <v>361</v>
      </c>
      <c r="C91" s="5" t="s">
        <v>145</v>
      </c>
    </row>
    <row r="92" spans="2:3">
      <c r="B92" t="s">
        <v>361</v>
      </c>
      <c r="C92" s="3" t="s">
        <v>146</v>
      </c>
    </row>
    <row r="93" spans="2:4">
      <c r="B93" t="s">
        <v>361</v>
      </c>
      <c r="C93" t="s">
        <v>146</v>
      </c>
      <c r="D93">
        <v>210</v>
      </c>
    </row>
    <row r="94" spans="2:3">
      <c r="B94" t="s">
        <v>361</v>
      </c>
      <c r="C94" s="3" t="s">
        <v>147</v>
      </c>
    </row>
    <row r="95" spans="2:3">
      <c r="B95" t="s">
        <v>361</v>
      </c>
      <c r="C95" s="3" t="s">
        <v>148</v>
      </c>
    </row>
    <row r="96" spans="2:3">
      <c r="B96" t="s">
        <v>361</v>
      </c>
      <c r="C96" s="3" t="s">
        <v>149</v>
      </c>
    </row>
    <row r="97" spans="2:3">
      <c r="B97" t="s">
        <v>361</v>
      </c>
      <c r="C97" s="3" t="s">
        <v>150</v>
      </c>
    </row>
    <row r="98" spans="2:3">
      <c r="B98" t="s">
        <v>361</v>
      </c>
      <c r="C98" s="3" t="s">
        <v>151</v>
      </c>
    </row>
    <row r="99" spans="2:3">
      <c r="B99" t="s">
        <v>361</v>
      </c>
      <c r="C99" s="3" t="s">
        <v>152</v>
      </c>
    </row>
    <row r="100" spans="2:3">
      <c r="B100" t="s">
        <v>361</v>
      </c>
      <c r="C100" s="3" t="s">
        <v>153</v>
      </c>
    </row>
    <row r="101" spans="2:3">
      <c r="B101" t="s">
        <v>361</v>
      </c>
      <c r="C101" s="3" t="s">
        <v>154</v>
      </c>
    </row>
    <row r="102" spans="2:3">
      <c r="B102" t="s">
        <v>361</v>
      </c>
      <c r="C102" s="5" t="s">
        <v>155</v>
      </c>
    </row>
    <row r="103" spans="2:3">
      <c r="B103" t="s">
        <v>361</v>
      </c>
      <c r="C103" s="3" t="s">
        <v>156</v>
      </c>
    </row>
    <row r="104" spans="2:4">
      <c r="B104" t="s">
        <v>361</v>
      </c>
      <c r="C104" t="s">
        <v>156</v>
      </c>
      <c r="D104">
        <v>2200</v>
      </c>
    </row>
    <row r="105" spans="2:3">
      <c r="B105" t="s">
        <v>361</v>
      </c>
      <c r="C105" s="3" t="s">
        <v>157</v>
      </c>
    </row>
    <row r="106" spans="2:4">
      <c r="B106" t="s">
        <v>361</v>
      </c>
      <c r="C106" t="s">
        <v>157</v>
      </c>
      <c r="D106">
        <v>200</v>
      </c>
    </row>
    <row r="107" spans="2:3">
      <c r="B107" t="s">
        <v>361</v>
      </c>
      <c r="C107" s="3" t="s">
        <v>158</v>
      </c>
    </row>
    <row r="108" spans="2:3">
      <c r="B108" t="s">
        <v>361</v>
      </c>
      <c r="C108" s="3" t="s">
        <v>159</v>
      </c>
    </row>
    <row r="109" spans="2:3">
      <c r="B109" t="s">
        <v>361</v>
      </c>
      <c r="C109" s="3" t="s">
        <v>160</v>
      </c>
    </row>
    <row r="110" spans="2:3">
      <c r="B110" t="s">
        <v>361</v>
      </c>
      <c r="C110" s="3" t="s">
        <v>161</v>
      </c>
    </row>
    <row r="111" spans="2:3">
      <c r="B111" t="s">
        <v>361</v>
      </c>
      <c r="C111" s="3" t="s">
        <v>162</v>
      </c>
    </row>
    <row r="112" spans="2:4">
      <c r="B112" t="s">
        <v>361</v>
      </c>
      <c r="C112" t="s">
        <v>162</v>
      </c>
      <c r="D112">
        <v>1000</v>
      </c>
    </row>
    <row r="113" spans="2:3">
      <c r="B113" t="s">
        <v>361</v>
      </c>
      <c r="C113" s="3" t="s">
        <v>163</v>
      </c>
    </row>
    <row r="114" spans="2:3">
      <c r="B114" t="s">
        <v>361</v>
      </c>
      <c r="C114" s="3" t="s">
        <v>164</v>
      </c>
    </row>
    <row r="115" spans="2:3">
      <c r="B115" t="s">
        <v>361</v>
      </c>
      <c r="C115" s="5" t="s">
        <v>165</v>
      </c>
    </row>
    <row r="116" spans="2:3">
      <c r="B116" t="s">
        <v>361</v>
      </c>
      <c r="C116" s="3" t="s">
        <v>166</v>
      </c>
    </row>
    <row r="117" spans="2:4">
      <c r="B117" t="s">
        <v>361</v>
      </c>
      <c r="C117" t="s">
        <v>166</v>
      </c>
      <c r="D117">
        <v>10</v>
      </c>
    </row>
    <row r="118" spans="2:3">
      <c r="B118" t="s">
        <v>361</v>
      </c>
      <c r="C118" s="3" t="s">
        <v>167</v>
      </c>
    </row>
    <row r="119" spans="2:3">
      <c r="B119" t="s">
        <v>361</v>
      </c>
      <c r="C119" s="3" t="s">
        <v>168</v>
      </c>
    </row>
    <row r="120" spans="2:4">
      <c r="B120" t="s">
        <v>361</v>
      </c>
      <c r="C120" t="s">
        <v>168</v>
      </c>
      <c r="D120">
        <v>3</v>
      </c>
    </row>
    <row r="121" spans="2:3">
      <c r="B121" t="s">
        <v>361</v>
      </c>
      <c r="C121" s="5" t="s">
        <v>169</v>
      </c>
    </row>
    <row r="122" spans="2:3">
      <c r="B122" t="s">
        <v>361</v>
      </c>
      <c r="C122" s="3" t="s">
        <v>170</v>
      </c>
    </row>
    <row r="123" spans="2:4">
      <c r="B123" t="s">
        <v>361</v>
      </c>
      <c r="C123" t="s">
        <v>170</v>
      </c>
      <c r="D123">
        <v>48</v>
      </c>
    </row>
    <row r="124" spans="2:3">
      <c r="B124" t="s">
        <v>361</v>
      </c>
      <c r="C124" s="3" t="s">
        <v>171</v>
      </c>
    </row>
    <row r="125" spans="2:4">
      <c r="B125" t="s">
        <v>361</v>
      </c>
      <c r="C125" t="s">
        <v>171</v>
      </c>
      <c r="D125">
        <v>100</v>
      </c>
    </row>
    <row r="126" spans="2:3">
      <c r="B126" t="s">
        <v>361</v>
      </c>
      <c r="C126" s="3" t="s">
        <v>172</v>
      </c>
    </row>
    <row r="127" spans="2:3">
      <c r="B127" t="s">
        <v>361</v>
      </c>
      <c r="C127" s="3" t="s">
        <v>173</v>
      </c>
    </row>
    <row r="128" spans="2:3">
      <c r="B128" t="s">
        <v>361</v>
      </c>
      <c r="C128" s="3" t="s">
        <v>174</v>
      </c>
    </row>
    <row r="129" spans="2:4">
      <c r="B129" t="s">
        <v>361</v>
      </c>
      <c r="C129" t="s">
        <v>174</v>
      </c>
      <c r="D129">
        <v>30</v>
      </c>
    </row>
    <row r="130" spans="2:3">
      <c r="B130" t="s">
        <v>361</v>
      </c>
      <c r="C130" s="3" t="s">
        <v>175</v>
      </c>
    </row>
    <row r="131" spans="2:3">
      <c r="B131" t="s">
        <v>361</v>
      </c>
      <c r="C131" s="3" t="s">
        <v>176</v>
      </c>
    </row>
    <row r="132" spans="2:3">
      <c r="B132" t="s">
        <v>361</v>
      </c>
      <c r="C132" s="3" t="s">
        <v>177</v>
      </c>
    </row>
    <row r="133" spans="2:3">
      <c r="B133" t="s">
        <v>361</v>
      </c>
      <c r="C133" s="3" t="s">
        <v>178</v>
      </c>
    </row>
    <row r="134" spans="2:3">
      <c r="B134" t="s">
        <v>361</v>
      </c>
      <c r="C134" s="3" t="s">
        <v>179</v>
      </c>
    </row>
    <row r="135" spans="2:3">
      <c r="B135" t="s">
        <v>361</v>
      </c>
      <c r="C135" s="3" t="s">
        <v>180</v>
      </c>
    </row>
    <row r="136" spans="2:3">
      <c r="B136" t="s">
        <v>361</v>
      </c>
      <c r="C136" s="3" t="s">
        <v>181</v>
      </c>
    </row>
    <row r="137" spans="2:4">
      <c r="B137" t="s">
        <v>361</v>
      </c>
      <c r="C137" t="s">
        <v>181</v>
      </c>
      <c r="D137">
        <v>30</v>
      </c>
    </row>
    <row r="138" spans="2:3">
      <c r="B138" t="s">
        <v>361</v>
      </c>
      <c r="C138" s="3" t="s">
        <v>182</v>
      </c>
    </row>
    <row r="139" spans="2:3">
      <c r="B139" t="s">
        <v>361</v>
      </c>
      <c r="C139" s="3" t="s">
        <v>183</v>
      </c>
    </row>
    <row r="140" spans="2:3">
      <c r="B140" t="s">
        <v>361</v>
      </c>
      <c r="C140" s="5" t="s">
        <v>184</v>
      </c>
    </row>
    <row r="141" spans="2:3">
      <c r="B141" t="s">
        <v>361</v>
      </c>
      <c r="C141" s="3" t="s">
        <v>185</v>
      </c>
    </row>
    <row r="142" spans="2:4">
      <c r="B142" t="s">
        <v>361</v>
      </c>
      <c r="C142" t="s">
        <v>185</v>
      </c>
      <c r="D142">
        <v>40</v>
      </c>
    </row>
    <row r="143" spans="2:3">
      <c r="B143" t="s">
        <v>361</v>
      </c>
      <c r="C143" s="5" t="s">
        <v>186</v>
      </c>
    </row>
    <row r="144" spans="2:3">
      <c r="B144" t="s">
        <v>361</v>
      </c>
      <c r="C144" s="3" t="s">
        <v>187</v>
      </c>
    </row>
    <row r="145" spans="2:3">
      <c r="B145" t="s">
        <v>361</v>
      </c>
      <c r="C145" s="3" t="s">
        <v>188</v>
      </c>
    </row>
    <row r="146" spans="2:3">
      <c r="B146" t="s">
        <v>361</v>
      </c>
      <c r="C146" s="3" t="s">
        <v>189</v>
      </c>
    </row>
    <row r="147" spans="2:3">
      <c r="B147" t="s">
        <v>361</v>
      </c>
      <c r="C147" s="3" t="s">
        <v>190</v>
      </c>
    </row>
    <row r="148" spans="2:3">
      <c r="B148" t="s">
        <v>361</v>
      </c>
      <c r="C148" s="3" t="s">
        <v>191</v>
      </c>
    </row>
    <row r="149" spans="2:3">
      <c r="B149" t="s">
        <v>361</v>
      </c>
      <c r="C149" s="3" t="s">
        <v>192</v>
      </c>
    </row>
    <row r="150" spans="2:3">
      <c r="B150" t="s">
        <v>361</v>
      </c>
      <c r="C150" s="3" t="s">
        <v>193</v>
      </c>
    </row>
    <row r="151" spans="2:3">
      <c r="B151" t="s">
        <v>361</v>
      </c>
      <c r="C151" s="3" t="s">
        <v>194</v>
      </c>
    </row>
    <row r="152" spans="2:3">
      <c r="B152" t="s">
        <v>361</v>
      </c>
      <c r="C152" s="3" t="s">
        <v>195</v>
      </c>
    </row>
    <row r="153" spans="2:3">
      <c r="B153" t="s">
        <v>361</v>
      </c>
      <c r="C153" s="3" t="s">
        <v>196</v>
      </c>
    </row>
    <row r="154" spans="2:3">
      <c r="B154" t="s">
        <v>361</v>
      </c>
      <c r="C154" s="3" t="s">
        <v>197</v>
      </c>
    </row>
    <row r="155" spans="2:3">
      <c r="B155" t="s">
        <v>361</v>
      </c>
      <c r="C155" s="3" t="s">
        <v>198</v>
      </c>
    </row>
    <row r="156" spans="2:3">
      <c r="B156" t="s">
        <v>361</v>
      </c>
      <c r="C156" s="3" t="s">
        <v>199</v>
      </c>
    </row>
    <row r="157" spans="2:3">
      <c r="B157" t="s">
        <v>361</v>
      </c>
      <c r="C157" s="3" t="s">
        <v>200</v>
      </c>
    </row>
    <row r="158" spans="2:3">
      <c r="B158" t="s">
        <v>361</v>
      </c>
      <c r="C158" s="3" t="s">
        <v>201</v>
      </c>
    </row>
    <row r="159" spans="2:3">
      <c r="B159" t="s">
        <v>361</v>
      </c>
      <c r="C159" s="3" t="s">
        <v>202</v>
      </c>
    </row>
    <row r="160" spans="2:3">
      <c r="B160" t="s">
        <v>361</v>
      </c>
      <c r="C160" s="3" t="s">
        <v>203</v>
      </c>
    </row>
    <row r="161" spans="2:4">
      <c r="B161" t="s">
        <v>361</v>
      </c>
      <c r="C161" t="s">
        <v>203</v>
      </c>
      <c r="D161">
        <v>50</v>
      </c>
    </row>
    <row r="162" spans="2:3">
      <c r="B162" t="s">
        <v>361</v>
      </c>
      <c r="C162" s="3" t="s">
        <v>204</v>
      </c>
    </row>
    <row r="163" spans="2:4">
      <c r="B163" t="s">
        <v>361</v>
      </c>
      <c r="C163" t="s">
        <v>204</v>
      </c>
      <c r="D163">
        <v>100</v>
      </c>
    </row>
    <row r="164" spans="2:3">
      <c r="B164" t="s">
        <v>361</v>
      </c>
      <c r="C164" s="3" t="s">
        <v>205</v>
      </c>
    </row>
    <row r="165" spans="2:3">
      <c r="B165" t="s">
        <v>361</v>
      </c>
      <c r="C165" s="3" t="s">
        <v>206</v>
      </c>
    </row>
    <row r="166" spans="2:3">
      <c r="B166" t="s">
        <v>361</v>
      </c>
      <c r="C166" s="3" t="s">
        <v>207</v>
      </c>
    </row>
    <row r="167" spans="2:3">
      <c r="B167" t="s">
        <v>361</v>
      </c>
      <c r="C167" s="5" t="s">
        <v>208</v>
      </c>
    </row>
    <row r="168" spans="2:3">
      <c r="B168" t="s">
        <v>361</v>
      </c>
      <c r="C168" s="3" t="s">
        <v>209</v>
      </c>
    </row>
    <row r="169" spans="2:3">
      <c r="B169" t="s">
        <v>361</v>
      </c>
      <c r="C169" s="3" t="s">
        <v>210</v>
      </c>
    </row>
    <row r="170" spans="2:4">
      <c r="B170" t="s">
        <v>361</v>
      </c>
      <c r="C170" t="s">
        <v>210</v>
      </c>
      <c r="D170">
        <v>30</v>
      </c>
    </row>
    <row r="171" spans="2:3">
      <c r="B171" t="s">
        <v>361</v>
      </c>
      <c r="C171" s="3" t="s">
        <v>211</v>
      </c>
    </row>
    <row r="172" spans="2:3">
      <c r="B172" t="s">
        <v>361</v>
      </c>
      <c r="C172" s="3" t="s">
        <v>212</v>
      </c>
    </row>
    <row r="173" spans="2:4">
      <c r="B173" t="s">
        <v>361</v>
      </c>
      <c r="C173" t="s">
        <v>212</v>
      </c>
      <c r="D173">
        <v>100</v>
      </c>
    </row>
    <row r="174" spans="2:3">
      <c r="B174" t="s">
        <v>361</v>
      </c>
      <c r="C174" s="3" t="s">
        <v>213</v>
      </c>
    </row>
    <row r="175" spans="2:3">
      <c r="B175" t="s">
        <v>361</v>
      </c>
      <c r="C175" s="5" t="s">
        <v>214</v>
      </c>
    </row>
    <row r="176" spans="2:3">
      <c r="B176" t="s">
        <v>361</v>
      </c>
      <c r="C176" s="3" t="s">
        <v>215</v>
      </c>
    </row>
    <row r="177" spans="2:3">
      <c r="B177" t="s">
        <v>361</v>
      </c>
      <c r="C177" s="3" t="s">
        <v>216</v>
      </c>
    </row>
    <row r="178" spans="2:3">
      <c r="B178" t="s">
        <v>361</v>
      </c>
      <c r="C178" s="3" t="s">
        <v>217</v>
      </c>
    </row>
    <row r="179" spans="2:3">
      <c r="B179" t="s">
        <v>361</v>
      </c>
      <c r="C179" s="3" t="s">
        <v>218</v>
      </c>
    </row>
    <row r="180" spans="2:3">
      <c r="B180" t="s">
        <v>361</v>
      </c>
      <c r="C180" s="3" t="s">
        <v>219</v>
      </c>
    </row>
    <row r="181" spans="2:3">
      <c r="B181" t="s">
        <v>361</v>
      </c>
      <c r="C181" s="3" t="s">
        <v>220</v>
      </c>
    </row>
    <row r="182" spans="2:3">
      <c r="B182" t="s">
        <v>361</v>
      </c>
      <c r="C182" s="3" t="s">
        <v>221</v>
      </c>
    </row>
    <row r="183" spans="2:3">
      <c r="B183" t="s">
        <v>361</v>
      </c>
      <c r="C183" s="3" t="s">
        <v>222</v>
      </c>
    </row>
    <row r="184" spans="2:3">
      <c r="B184" t="s">
        <v>361</v>
      </c>
      <c r="C184" s="5" t="s">
        <v>223</v>
      </c>
    </row>
    <row r="185" spans="2:3">
      <c r="B185" t="s">
        <v>361</v>
      </c>
      <c r="C185" s="3" t="s">
        <v>224</v>
      </c>
    </row>
    <row r="186" spans="2:3">
      <c r="B186" t="s">
        <v>361</v>
      </c>
      <c r="C186" s="3" t="s">
        <v>225</v>
      </c>
    </row>
    <row r="187" spans="2:3">
      <c r="B187" t="s">
        <v>361</v>
      </c>
      <c r="C187" s="3" t="s">
        <v>226</v>
      </c>
    </row>
    <row r="188" spans="2:3">
      <c r="B188" t="s">
        <v>361</v>
      </c>
      <c r="C188" s="3" t="s">
        <v>227</v>
      </c>
    </row>
    <row r="189" spans="2:3">
      <c r="B189" t="s">
        <v>361</v>
      </c>
      <c r="C189" s="3" t="s">
        <v>228</v>
      </c>
    </row>
    <row r="190" spans="2:3">
      <c r="B190" t="s">
        <v>361</v>
      </c>
      <c r="C190" s="3" t="s">
        <v>229</v>
      </c>
    </row>
    <row r="191" spans="2:3">
      <c r="B191" t="s">
        <v>361</v>
      </c>
      <c r="C191" s="3" t="s">
        <v>230</v>
      </c>
    </row>
    <row r="192" spans="2:3">
      <c r="B192" t="s">
        <v>361</v>
      </c>
      <c r="C192" s="3" t="s">
        <v>231</v>
      </c>
    </row>
    <row r="193" spans="2:3">
      <c r="B193" t="s">
        <v>361</v>
      </c>
      <c r="C193" s="3" t="s">
        <v>232</v>
      </c>
    </row>
    <row r="194" spans="2:3">
      <c r="B194" t="s">
        <v>361</v>
      </c>
      <c r="C194" s="3" t="s">
        <v>233</v>
      </c>
    </row>
    <row r="195" spans="2:3">
      <c r="B195" t="s">
        <v>361</v>
      </c>
      <c r="C195" s="3" t="s">
        <v>234</v>
      </c>
    </row>
    <row r="196" spans="2:3">
      <c r="B196" t="s">
        <v>361</v>
      </c>
      <c r="C196" s="3" t="s">
        <v>235</v>
      </c>
    </row>
    <row r="197" spans="2:3">
      <c r="B197" t="s">
        <v>361</v>
      </c>
      <c r="C197" s="3" t="s">
        <v>236</v>
      </c>
    </row>
    <row r="198" spans="2:3">
      <c r="B198" t="s">
        <v>361</v>
      </c>
      <c r="C198" s="3" t="s">
        <v>237</v>
      </c>
    </row>
    <row r="199" spans="2:3">
      <c r="B199" t="s">
        <v>361</v>
      </c>
      <c r="C199" s="5" t="s">
        <v>238</v>
      </c>
    </row>
    <row r="200" spans="2:3">
      <c r="B200" t="s">
        <v>361</v>
      </c>
      <c r="C200" s="3" t="s">
        <v>239</v>
      </c>
    </row>
    <row r="201" spans="2:3">
      <c r="B201" t="s">
        <v>361</v>
      </c>
      <c r="C201" s="3" t="s">
        <v>240</v>
      </c>
    </row>
    <row r="202" spans="2:3">
      <c r="B202" t="s">
        <v>361</v>
      </c>
      <c r="C202" s="3" t="s">
        <v>241</v>
      </c>
    </row>
    <row r="203" spans="2:4">
      <c r="B203" t="s">
        <v>361</v>
      </c>
      <c r="C203" t="s">
        <v>241</v>
      </c>
      <c r="D203">
        <v>3600</v>
      </c>
    </row>
    <row r="204" spans="2:3">
      <c r="B204" t="s">
        <v>361</v>
      </c>
      <c r="C204" s="3" t="s">
        <v>242</v>
      </c>
    </row>
    <row r="205" spans="2:3">
      <c r="B205" t="s">
        <v>361</v>
      </c>
      <c r="C205" s="3" t="s">
        <v>243</v>
      </c>
    </row>
    <row r="206" spans="2:3">
      <c r="B206" t="s">
        <v>361</v>
      </c>
      <c r="C206" s="3" t="s">
        <v>244</v>
      </c>
    </row>
    <row r="207" spans="2:3">
      <c r="B207" t="s">
        <v>361</v>
      </c>
      <c r="C207" s="3" t="s">
        <v>245</v>
      </c>
    </row>
    <row r="208" spans="2:3">
      <c r="B208" t="s">
        <v>361</v>
      </c>
      <c r="C208" s="19" t="s">
        <v>246</v>
      </c>
    </row>
    <row r="209" spans="2:3">
      <c r="B209" t="s">
        <v>361</v>
      </c>
      <c r="C209" s="5" t="s">
        <v>247</v>
      </c>
    </row>
    <row r="210" spans="2:3">
      <c r="B210" t="s">
        <v>361</v>
      </c>
      <c r="C210" s="3" t="s">
        <v>248</v>
      </c>
    </row>
    <row r="211" spans="2:4">
      <c r="B211" t="s">
        <v>361</v>
      </c>
      <c r="C211" t="s">
        <v>248</v>
      </c>
      <c r="D211">
        <v>80</v>
      </c>
    </row>
    <row r="212" spans="2:3">
      <c r="B212" t="s">
        <v>361</v>
      </c>
      <c r="C212" s="3" t="s">
        <v>249</v>
      </c>
    </row>
    <row r="213" spans="2:3">
      <c r="B213" t="s">
        <v>361</v>
      </c>
      <c r="C213" s="3" t="s">
        <v>250</v>
      </c>
    </row>
    <row r="214" spans="2:3">
      <c r="B214" t="s">
        <v>361</v>
      </c>
      <c r="C214" s="3" t="s">
        <v>251</v>
      </c>
    </row>
    <row r="215" spans="2:3">
      <c r="B215" t="s">
        <v>361</v>
      </c>
      <c r="C215" s="3" t="s">
        <v>252</v>
      </c>
    </row>
    <row r="216" spans="2:3">
      <c r="B216" t="s">
        <v>361</v>
      </c>
      <c r="C216" s="3" t="s">
        <v>253</v>
      </c>
    </row>
    <row r="217" spans="2:3">
      <c r="B217" t="s">
        <v>361</v>
      </c>
      <c r="C217" s="3" t="s">
        <v>254</v>
      </c>
    </row>
    <row r="218" spans="2:3">
      <c r="B218" t="s">
        <v>361</v>
      </c>
      <c r="C218" s="3" t="s">
        <v>255</v>
      </c>
    </row>
    <row r="219" spans="2:3">
      <c r="B219" t="s">
        <v>361</v>
      </c>
      <c r="C219" s="3" t="s">
        <v>256</v>
      </c>
    </row>
    <row r="220" spans="2:3">
      <c r="B220" t="s">
        <v>361</v>
      </c>
      <c r="C220" s="3" t="s">
        <v>257</v>
      </c>
    </row>
    <row r="221" spans="2:4">
      <c r="B221" t="s">
        <v>361</v>
      </c>
      <c r="C221" t="s">
        <v>257</v>
      </c>
      <c r="D221">
        <v>100</v>
      </c>
    </row>
    <row r="222" spans="2:3">
      <c r="B222" t="s">
        <v>361</v>
      </c>
      <c r="C222" s="3" t="s">
        <v>258</v>
      </c>
    </row>
    <row r="223" spans="2:3">
      <c r="B223" t="s">
        <v>361</v>
      </c>
      <c r="C223" s="3" t="s">
        <v>259</v>
      </c>
    </row>
    <row r="224" spans="2:3">
      <c r="B224" t="s">
        <v>361</v>
      </c>
      <c r="C224" s="3" t="s">
        <v>260</v>
      </c>
    </row>
    <row r="225" spans="2:3">
      <c r="B225" t="s">
        <v>361</v>
      </c>
      <c r="C225" s="3" t="s">
        <v>261</v>
      </c>
    </row>
    <row r="226" spans="2:3">
      <c r="B226" t="s">
        <v>361</v>
      </c>
      <c r="C226" s="3" t="s">
        <v>262</v>
      </c>
    </row>
    <row r="227" spans="2:3">
      <c r="B227" t="s">
        <v>361</v>
      </c>
      <c r="C227" s="3" t="s">
        <v>263</v>
      </c>
    </row>
    <row r="228" spans="2:3">
      <c r="B228" t="s">
        <v>361</v>
      </c>
      <c r="C228" s="3" t="s">
        <v>264</v>
      </c>
    </row>
    <row r="229" spans="2:3">
      <c r="B229" t="s">
        <v>361</v>
      </c>
      <c r="C229" s="3" t="s">
        <v>265</v>
      </c>
    </row>
    <row r="230" spans="2:3">
      <c r="B230" t="s">
        <v>361</v>
      </c>
      <c r="C230" s="7" t="s">
        <v>266</v>
      </c>
    </row>
    <row r="231" spans="2:3">
      <c r="B231" t="s">
        <v>361</v>
      </c>
      <c r="C231" s="3" t="s">
        <v>267</v>
      </c>
    </row>
    <row r="232" spans="2:3">
      <c r="B232" t="s">
        <v>361</v>
      </c>
      <c r="C232" s="3" t="s">
        <v>268</v>
      </c>
    </row>
    <row r="233" spans="2:3">
      <c r="B233" t="s">
        <v>361</v>
      </c>
      <c r="C233" s="3" t="s">
        <v>269</v>
      </c>
    </row>
    <row r="234" spans="2:3">
      <c r="B234" t="s">
        <v>361</v>
      </c>
      <c r="C234" s="3" t="s">
        <v>270</v>
      </c>
    </row>
    <row r="235" spans="2:3">
      <c r="B235" t="s">
        <v>361</v>
      </c>
      <c r="C235" s="3" t="s">
        <v>271</v>
      </c>
    </row>
    <row r="236" spans="2:3">
      <c r="B236" t="s">
        <v>361</v>
      </c>
      <c r="C236" s="3" t="s">
        <v>272</v>
      </c>
    </row>
    <row r="237" spans="2:4">
      <c r="B237" t="s">
        <v>361</v>
      </c>
      <c r="C237" t="s">
        <v>272</v>
      </c>
      <c r="D237">
        <v>90</v>
      </c>
    </row>
    <row r="238" spans="2:3">
      <c r="B238" t="s">
        <v>361</v>
      </c>
      <c r="C238" s="5" t="s">
        <v>273</v>
      </c>
    </row>
    <row r="239" spans="2:3">
      <c r="B239" t="s">
        <v>361</v>
      </c>
      <c r="C239" s="5" t="s">
        <v>274</v>
      </c>
    </row>
    <row r="240" spans="2:3">
      <c r="B240" t="s">
        <v>361</v>
      </c>
      <c r="C240" s="3" t="s">
        <v>275</v>
      </c>
    </row>
    <row r="241" spans="2:3">
      <c r="B241" t="s">
        <v>361</v>
      </c>
      <c r="C241" s="3" t="s">
        <v>276</v>
      </c>
    </row>
    <row r="242" spans="2:3">
      <c r="B242" t="s">
        <v>361</v>
      </c>
      <c r="C242" s="5" t="s">
        <v>277</v>
      </c>
    </row>
    <row r="243" spans="2:3">
      <c r="B243" t="s">
        <v>361</v>
      </c>
      <c r="C243" s="3" t="s">
        <v>278</v>
      </c>
    </row>
    <row r="244" spans="2:3">
      <c r="B244" t="s">
        <v>361</v>
      </c>
      <c r="C244" s="3" t="s">
        <v>279</v>
      </c>
    </row>
    <row r="245" spans="2:4">
      <c r="B245" t="s">
        <v>361</v>
      </c>
      <c r="C245" t="s">
        <v>279</v>
      </c>
      <c r="D245">
        <v>3</v>
      </c>
    </row>
    <row r="246" spans="2:3">
      <c r="B246" t="s">
        <v>361</v>
      </c>
      <c r="C246" s="3" t="s">
        <v>280</v>
      </c>
    </row>
    <row r="247" spans="2:3">
      <c r="B247" t="s">
        <v>361</v>
      </c>
      <c r="C247" s="3" t="s">
        <v>281</v>
      </c>
    </row>
    <row r="248" spans="2:4">
      <c r="B248" t="s">
        <v>361</v>
      </c>
      <c r="C248" t="s">
        <v>281</v>
      </c>
      <c r="D248">
        <f>27*30</f>
        <v>810</v>
      </c>
    </row>
    <row r="249" spans="2:4">
      <c r="B249" t="s">
        <v>361</v>
      </c>
      <c r="C249" t="s">
        <v>281</v>
      </c>
      <c r="D249">
        <f>32*30</f>
        <v>960</v>
      </c>
    </row>
    <row r="250" spans="2:3">
      <c r="B250" t="s">
        <v>361</v>
      </c>
      <c r="C250" s="3" t="s">
        <v>282</v>
      </c>
    </row>
    <row r="251" spans="2:4">
      <c r="B251" t="s">
        <v>361</v>
      </c>
      <c r="C251" t="s">
        <v>282</v>
      </c>
      <c r="D251">
        <v>100</v>
      </c>
    </row>
    <row r="252" spans="2:3">
      <c r="B252" t="s">
        <v>361</v>
      </c>
      <c r="C252" s="3" t="s">
        <v>283</v>
      </c>
    </row>
    <row r="253" spans="2:4">
      <c r="B253" t="s">
        <v>361</v>
      </c>
      <c r="C253" t="s">
        <v>283</v>
      </c>
      <c r="D253">
        <v>100</v>
      </c>
    </row>
    <row r="254" spans="2:3">
      <c r="B254" t="s">
        <v>361</v>
      </c>
      <c r="C254" s="3" t="s">
        <v>284</v>
      </c>
    </row>
    <row r="255" spans="2:3">
      <c r="B255" t="s">
        <v>361</v>
      </c>
      <c r="C255" s="3" t="s">
        <v>285</v>
      </c>
    </row>
    <row r="256" spans="2:4">
      <c r="B256" t="s">
        <v>361</v>
      </c>
      <c r="C256" t="s">
        <v>285</v>
      </c>
      <c r="D256">
        <v>150</v>
      </c>
    </row>
    <row r="257" spans="2:3">
      <c r="B257" t="s">
        <v>361</v>
      </c>
      <c r="C257" s="3" t="s">
        <v>286</v>
      </c>
    </row>
    <row r="258" spans="2:3">
      <c r="B258" t="s">
        <v>361</v>
      </c>
      <c r="C258" s="3" t="s">
        <v>287</v>
      </c>
    </row>
    <row r="259" spans="2:4">
      <c r="B259" t="s">
        <v>361</v>
      </c>
      <c r="C259" t="s">
        <v>287</v>
      </c>
      <c r="D259">
        <v>36</v>
      </c>
    </row>
    <row r="260" spans="2:3">
      <c r="B260" t="s">
        <v>361</v>
      </c>
      <c r="C260" s="3" t="s">
        <v>288</v>
      </c>
    </row>
    <row r="261" spans="2:4">
      <c r="B261" t="s">
        <v>361</v>
      </c>
      <c r="C261" t="s">
        <v>288</v>
      </c>
      <c r="D261">
        <v>20</v>
      </c>
    </row>
    <row r="262" spans="2:3">
      <c r="B262" t="s">
        <v>361</v>
      </c>
      <c r="C262" s="3" t="s">
        <v>289</v>
      </c>
    </row>
    <row r="263" spans="2:3">
      <c r="B263" t="s">
        <v>361</v>
      </c>
      <c r="C263" s="3" t="s">
        <v>290</v>
      </c>
    </row>
    <row r="264" spans="2:3">
      <c r="B264" t="s">
        <v>361</v>
      </c>
      <c r="C264" s="3" t="s">
        <v>291</v>
      </c>
    </row>
    <row r="265" spans="2:3">
      <c r="B265" t="s">
        <v>361</v>
      </c>
      <c r="C265" s="5" t="s">
        <v>292</v>
      </c>
    </row>
    <row r="266" spans="2:3">
      <c r="B266" t="s">
        <v>361</v>
      </c>
      <c r="C266" s="3" t="s">
        <v>293</v>
      </c>
    </row>
    <row r="267" spans="2:3">
      <c r="B267" t="s">
        <v>361</v>
      </c>
      <c r="C267" s="5" t="s">
        <v>294</v>
      </c>
    </row>
    <row r="268" spans="2:3">
      <c r="B268" t="s">
        <v>361</v>
      </c>
      <c r="C268" s="3" t="s">
        <v>295</v>
      </c>
    </row>
    <row r="269" spans="2:3">
      <c r="B269" t="s">
        <v>361</v>
      </c>
      <c r="C269" s="3" t="s">
        <v>296</v>
      </c>
    </row>
    <row r="270" spans="2:4">
      <c r="B270" t="s">
        <v>361</v>
      </c>
      <c r="C270" t="s">
        <v>296</v>
      </c>
      <c r="D270">
        <v>90</v>
      </c>
    </row>
    <row r="271" spans="2:3">
      <c r="B271" t="s">
        <v>361</v>
      </c>
      <c r="C271" s="3" t="s">
        <v>297</v>
      </c>
    </row>
    <row r="272" spans="2:3">
      <c r="B272" t="s">
        <v>361</v>
      </c>
      <c r="C272" s="3" t="s">
        <v>298</v>
      </c>
    </row>
    <row r="273" spans="2:3">
      <c r="B273" t="s">
        <v>361</v>
      </c>
      <c r="C273" s="3" t="s">
        <v>299</v>
      </c>
    </row>
    <row r="274" spans="2:3">
      <c r="B274" t="s">
        <v>361</v>
      </c>
      <c r="C274" s="3" t="s">
        <v>300</v>
      </c>
    </row>
    <row r="275" spans="2:3">
      <c r="B275" t="s">
        <v>361</v>
      </c>
      <c r="C275" s="3" t="s">
        <v>301</v>
      </c>
    </row>
    <row r="276" spans="2:3">
      <c r="B276" t="s">
        <v>361</v>
      </c>
      <c r="C276" s="3" t="s">
        <v>302</v>
      </c>
    </row>
    <row r="277" spans="2:4">
      <c r="B277" t="s">
        <v>361</v>
      </c>
      <c r="C277" t="s">
        <v>302</v>
      </c>
      <c r="D277">
        <v>60</v>
      </c>
    </row>
    <row r="278" spans="2:4">
      <c r="B278" t="s">
        <v>361</v>
      </c>
      <c r="C278" t="s">
        <v>302</v>
      </c>
      <c r="D278">
        <v>4</v>
      </c>
    </row>
    <row r="279" spans="2:3">
      <c r="B279" t="s">
        <v>361</v>
      </c>
      <c r="C279" s="3" t="s">
        <v>303</v>
      </c>
    </row>
    <row r="280" spans="2:3">
      <c r="B280" t="s">
        <v>361</v>
      </c>
      <c r="C280" s="3" t="s">
        <v>304</v>
      </c>
    </row>
    <row r="281" spans="2:3">
      <c r="B281" t="s">
        <v>361</v>
      </c>
      <c r="C281" s="3" t="s">
        <v>305</v>
      </c>
    </row>
    <row r="282" spans="2:3">
      <c r="B282" t="s">
        <v>361</v>
      </c>
      <c r="C282" s="5" t="s">
        <v>306</v>
      </c>
    </row>
    <row r="283" spans="2:3">
      <c r="B283" t="s">
        <v>361</v>
      </c>
      <c r="C283" s="3" t="s">
        <v>307</v>
      </c>
    </row>
    <row r="284" spans="2:4">
      <c r="B284" t="s">
        <v>361</v>
      </c>
      <c r="C284" t="s">
        <v>307</v>
      </c>
      <c r="D284">
        <v>163</v>
      </c>
    </row>
    <row r="285" spans="2:3">
      <c r="B285" t="s">
        <v>361</v>
      </c>
      <c r="C285" s="5" t="s">
        <v>308</v>
      </c>
    </row>
    <row r="286" spans="2:4">
      <c r="B286" t="s">
        <v>361</v>
      </c>
      <c r="C286" t="s">
        <v>308</v>
      </c>
      <c r="D286">
        <v>2</v>
      </c>
    </row>
    <row r="287" spans="2:3">
      <c r="B287" t="s">
        <v>361</v>
      </c>
      <c r="C287" s="3" t="s">
        <v>309</v>
      </c>
    </row>
    <row r="288" spans="2:3">
      <c r="B288" t="s">
        <v>361</v>
      </c>
      <c r="C288" s="5" t="s">
        <v>310</v>
      </c>
    </row>
    <row r="289" spans="2:3">
      <c r="B289" t="s">
        <v>361</v>
      </c>
      <c r="C289" s="3" t="s">
        <v>311</v>
      </c>
    </row>
    <row r="290" spans="2:3">
      <c r="B290" t="s">
        <v>361</v>
      </c>
      <c r="C290" s="3" t="s">
        <v>312</v>
      </c>
    </row>
    <row r="291" spans="2:3">
      <c r="B291" t="s">
        <v>361</v>
      </c>
      <c r="C291" s="3" t="s">
        <v>313</v>
      </c>
    </row>
    <row r="292" spans="2:3">
      <c r="B292" t="s">
        <v>361</v>
      </c>
      <c r="C292" s="3" t="s">
        <v>314</v>
      </c>
    </row>
    <row r="293" spans="2:3">
      <c r="B293" t="s">
        <v>361</v>
      </c>
      <c r="C293" s="3" t="s">
        <v>315</v>
      </c>
    </row>
    <row r="294" spans="2:3">
      <c r="B294" t="s">
        <v>361</v>
      </c>
      <c r="C294" s="5" t="s">
        <v>316</v>
      </c>
    </row>
    <row r="295" spans="2:3">
      <c r="B295" t="s">
        <v>361</v>
      </c>
      <c r="C295" s="5" t="s">
        <v>317</v>
      </c>
    </row>
    <row r="296" spans="2:3">
      <c r="B296" t="s">
        <v>361</v>
      </c>
      <c r="C296" s="5" t="s">
        <v>318</v>
      </c>
    </row>
    <row r="297" spans="2:3">
      <c r="B297" t="s">
        <v>361</v>
      </c>
      <c r="C297" s="5" t="s">
        <v>319</v>
      </c>
    </row>
    <row r="298" spans="2:3">
      <c r="B298" t="s">
        <v>361</v>
      </c>
      <c r="C298" s="5" t="s">
        <v>320</v>
      </c>
    </row>
    <row r="299" spans="2:3">
      <c r="B299" t="s">
        <v>361</v>
      </c>
      <c r="C299" s="5" t="s">
        <v>321</v>
      </c>
    </row>
    <row r="300" spans="2:3">
      <c r="B300" t="s">
        <v>361</v>
      </c>
      <c r="C300" s="5" t="s">
        <v>322</v>
      </c>
    </row>
    <row r="301" spans="2:3">
      <c r="B301" t="s">
        <v>361</v>
      </c>
      <c r="C301" s="8" t="s">
        <v>323</v>
      </c>
    </row>
    <row r="302" spans="2:3">
      <c r="B302" t="s">
        <v>361</v>
      </c>
      <c r="C302" s="8" t="s">
        <v>324</v>
      </c>
    </row>
    <row r="303" spans="2:3">
      <c r="B303" t="s">
        <v>361</v>
      </c>
      <c r="C303" s="8" t="s">
        <v>325</v>
      </c>
    </row>
    <row r="304" spans="2:3">
      <c r="B304" t="s">
        <v>361</v>
      </c>
      <c r="C304" s="3" t="s">
        <v>326</v>
      </c>
    </row>
    <row r="305" spans="2:3">
      <c r="B305" t="s">
        <v>361</v>
      </c>
      <c r="C305" s="3" t="s">
        <v>327</v>
      </c>
    </row>
    <row r="306" spans="2:3">
      <c r="B306" t="s">
        <v>361</v>
      </c>
      <c r="C306" s="3" t="s">
        <v>328</v>
      </c>
    </row>
    <row r="307" spans="2:3">
      <c r="B307" t="s">
        <v>361</v>
      </c>
      <c r="C307" s="3" t="s">
        <v>329</v>
      </c>
    </row>
    <row r="308" spans="2:3">
      <c r="B308" t="s">
        <v>361</v>
      </c>
      <c r="C308" s="5" t="s">
        <v>330</v>
      </c>
    </row>
    <row r="309" spans="2:3">
      <c r="B309" t="s">
        <v>361</v>
      </c>
      <c r="C309" s="3" t="s">
        <v>331</v>
      </c>
    </row>
    <row r="310" spans="2:3">
      <c r="B310" t="s">
        <v>361</v>
      </c>
      <c r="C310" s="3" t="s">
        <v>332</v>
      </c>
    </row>
    <row r="311" spans="2:3">
      <c r="B311" t="s">
        <v>361</v>
      </c>
      <c r="C311" s="3" t="s">
        <v>333</v>
      </c>
    </row>
    <row r="312" spans="2:3">
      <c r="B312" t="s">
        <v>361</v>
      </c>
      <c r="C312" s="3" t="s">
        <v>334</v>
      </c>
    </row>
    <row r="313" spans="2:3">
      <c r="B313" t="s">
        <v>361</v>
      </c>
      <c r="C313" s="3" t="s">
        <v>335</v>
      </c>
    </row>
    <row r="314" spans="2:3">
      <c r="B314" t="s">
        <v>361</v>
      </c>
      <c r="C314" s="5" t="s">
        <v>336</v>
      </c>
    </row>
    <row r="315" spans="2:3">
      <c r="B315" t="s">
        <v>361</v>
      </c>
      <c r="C315" s="5" t="s">
        <v>337</v>
      </c>
    </row>
    <row r="316" spans="2:3">
      <c r="B316" t="s">
        <v>361</v>
      </c>
      <c r="C316" s="3" t="s">
        <v>338</v>
      </c>
    </row>
    <row r="317" spans="2:3">
      <c r="B317" t="s">
        <v>361</v>
      </c>
      <c r="C317" s="3" t="s">
        <v>339</v>
      </c>
    </row>
    <row r="318" spans="2:3">
      <c r="B318" t="s">
        <v>361</v>
      </c>
      <c r="C318" s="3" t="s">
        <v>340</v>
      </c>
    </row>
    <row r="319" spans="2:3">
      <c r="B319" t="s">
        <v>361</v>
      </c>
      <c r="C319" s="3" t="s">
        <v>341</v>
      </c>
    </row>
    <row r="320" spans="2:3">
      <c r="B320" t="s">
        <v>361</v>
      </c>
      <c r="C320" s="3" t="s">
        <v>342</v>
      </c>
    </row>
    <row r="321" spans="2:3">
      <c r="B321" t="s">
        <v>361</v>
      </c>
      <c r="C321" s="3" t="s">
        <v>343</v>
      </c>
    </row>
    <row r="322" spans="2:3">
      <c r="B322" t="s">
        <v>361</v>
      </c>
      <c r="C322" s="3" t="s">
        <v>344</v>
      </c>
    </row>
    <row r="323" spans="2:3">
      <c r="B323" t="s">
        <v>361</v>
      </c>
      <c r="C323" s="3" t="s">
        <v>345</v>
      </c>
    </row>
    <row r="324" spans="2:3">
      <c r="B324" t="s">
        <v>361</v>
      </c>
      <c r="C324" s="3" t="s">
        <v>346</v>
      </c>
    </row>
    <row r="325" spans="2:3">
      <c r="B325" t="s">
        <v>361</v>
      </c>
      <c r="C325" s="3" t="s">
        <v>347</v>
      </c>
    </row>
    <row r="326" spans="2:3">
      <c r="B326" t="s">
        <v>361</v>
      </c>
      <c r="C326" s="3" t="s">
        <v>348</v>
      </c>
    </row>
    <row r="327" spans="2:3">
      <c r="B327" t="s">
        <v>361</v>
      </c>
      <c r="C327" s="3" t="s">
        <v>349</v>
      </c>
    </row>
    <row r="328" spans="2:3">
      <c r="B328" t="s">
        <v>361</v>
      </c>
      <c r="C328" s="3" t="s">
        <v>350</v>
      </c>
    </row>
    <row r="329" spans="2:3">
      <c r="B329" t="s">
        <v>361</v>
      </c>
      <c r="C329" s="3" t="s">
        <v>351</v>
      </c>
    </row>
    <row r="330" spans="2:3">
      <c r="B330" t="s">
        <v>361</v>
      </c>
      <c r="C330" s="3" t="s">
        <v>352</v>
      </c>
    </row>
    <row r="331" spans="2:3">
      <c r="B331" t="s">
        <v>361</v>
      </c>
      <c r="C331" s="3" t="s">
        <v>353</v>
      </c>
    </row>
    <row r="332" spans="2:3">
      <c r="B332" t="s">
        <v>361</v>
      </c>
      <c r="C332" s="3" t="s">
        <v>354</v>
      </c>
    </row>
    <row r="333" spans="2:3">
      <c r="B333" t="s">
        <v>361</v>
      </c>
      <c r="C333" s="3" t="s">
        <v>355</v>
      </c>
    </row>
    <row r="334" spans="2:3">
      <c r="B334" t="s">
        <v>361</v>
      </c>
      <c r="C334" s="8" t="s">
        <v>356</v>
      </c>
    </row>
    <row r="335" spans="2:4">
      <c r="B335" t="s">
        <v>362</v>
      </c>
      <c r="C335" t="s">
        <v>99</v>
      </c>
      <c r="D335">
        <v>600</v>
      </c>
    </row>
    <row r="336" spans="2:4">
      <c r="B336" t="s">
        <v>362</v>
      </c>
      <c r="C336" t="s">
        <v>104</v>
      </c>
      <c r="D336">
        <v>500</v>
      </c>
    </row>
    <row r="337" spans="2:4">
      <c r="B337" t="s">
        <v>362</v>
      </c>
      <c r="C337" t="s">
        <v>106</v>
      </c>
      <c r="D337">
        <v>300</v>
      </c>
    </row>
    <row r="338" spans="2:4">
      <c r="B338" t="s">
        <v>362</v>
      </c>
      <c r="C338" t="s">
        <v>107</v>
      </c>
      <c r="D338">
        <v>200</v>
      </c>
    </row>
    <row r="339" spans="2:4">
      <c r="B339" t="s">
        <v>362</v>
      </c>
      <c r="C339" t="s">
        <v>109</v>
      </c>
      <c r="D339">
        <v>10000</v>
      </c>
    </row>
    <row r="340" spans="2:4">
      <c r="B340" t="s">
        <v>362</v>
      </c>
      <c r="C340" t="s">
        <v>111</v>
      </c>
      <c r="D340">
        <v>19600</v>
      </c>
    </row>
    <row r="341" spans="2:4">
      <c r="B341" t="s">
        <v>362</v>
      </c>
      <c r="C341" t="s">
        <v>116</v>
      </c>
      <c r="D341">
        <v>144</v>
      </c>
    </row>
    <row r="342" spans="2:4">
      <c r="B342" t="s">
        <v>362</v>
      </c>
      <c r="C342" t="s">
        <v>127</v>
      </c>
      <c r="D342">
        <f>40*30</f>
        <v>1200</v>
      </c>
    </row>
    <row r="343" spans="2:4">
      <c r="B343" t="s">
        <v>362</v>
      </c>
      <c r="C343" t="s">
        <v>130</v>
      </c>
      <c r="D343">
        <v>200</v>
      </c>
    </row>
    <row r="344" spans="2:4">
      <c r="B344" t="s">
        <v>362</v>
      </c>
      <c r="C344" t="s">
        <v>132</v>
      </c>
      <c r="D344">
        <v>800</v>
      </c>
    </row>
    <row r="345" spans="2:4">
      <c r="B345" t="s">
        <v>362</v>
      </c>
      <c r="C345" t="s">
        <v>140</v>
      </c>
      <c r="D345">
        <v>1000</v>
      </c>
    </row>
    <row r="346" spans="2:4">
      <c r="B346" t="s">
        <v>362</v>
      </c>
      <c r="C346" t="s">
        <v>146</v>
      </c>
      <c r="D346">
        <v>400</v>
      </c>
    </row>
    <row r="347" spans="2:4">
      <c r="B347" t="s">
        <v>362</v>
      </c>
      <c r="C347" t="s">
        <v>149</v>
      </c>
      <c r="D347">
        <v>10</v>
      </c>
    </row>
    <row r="348" spans="2:4">
      <c r="B348" t="s">
        <v>362</v>
      </c>
      <c r="C348" t="s">
        <v>150</v>
      </c>
      <c r="D348">
        <v>10</v>
      </c>
    </row>
    <row r="349" spans="2:4">
      <c r="B349" t="s">
        <v>362</v>
      </c>
      <c r="C349" t="s">
        <v>152</v>
      </c>
      <c r="D349">
        <v>400</v>
      </c>
    </row>
    <row r="350" spans="2:4">
      <c r="B350" t="s">
        <v>362</v>
      </c>
      <c r="C350" t="s">
        <v>159</v>
      </c>
      <c r="D350">
        <v>500</v>
      </c>
    </row>
    <row r="351" spans="2:4">
      <c r="B351" t="s">
        <v>362</v>
      </c>
      <c r="C351" t="s">
        <v>172</v>
      </c>
      <c r="D351">
        <v>200</v>
      </c>
    </row>
    <row r="352" spans="2:4">
      <c r="B352" t="s">
        <v>362</v>
      </c>
      <c r="C352" t="s">
        <v>173</v>
      </c>
      <c r="D352">
        <v>400</v>
      </c>
    </row>
    <row r="353" spans="2:4">
      <c r="B353" t="s">
        <v>362</v>
      </c>
      <c r="C353" t="s">
        <v>177</v>
      </c>
      <c r="D353">
        <v>100</v>
      </c>
    </row>
    <row r="354" spans="2:4">
      <c r="B354" t="s">
        <v>362</v>
      </c>
      <c r="C354" t="s">
        <v>178</v>
      </c>
      <c r="D354">
        <v>5000</v>
      </c>
    </row>
    <row r="355" spans="2:4">
      <c r="B355" t="s">
        <v>362</v>
      </c>
      <c r="C355" t="s">
        <v>179</v>
      </c>
      <c r="D355">
        <v>400</v>
      </c>
    </row>
    <row r="356" spans="2:4">
      <c r="B356" t="s">
        <v>362</v>
      </c>
      <c r="C356" t="s">
        <v>180</v>
      </c>
      <c r="D356">
        <v>576</v>
      </c>
    </row>
    <row r="357" spans="2:4">
      <c r="B357" t="s">
        <v>362</v>
      </c>
      <c r="C357" t="s">
        <v>182</v>
      </c>
      <c r="D357">
        <v>500</v>
      </c>
    </row>
    <row r="358" spans="2:4">
      <c r="B358" t="s">
        <v>362</v>
      </c>
      <c r="C358" t="s">
        <v>191</v>
      </c>
      <c r="D358">
        <v>300</v>
      </c>
    </row>
    <row r="359" spans="2:4">
      <c r="B359" t="s">
        <v>362</v>
      </c>
      <c r="C359" t="s">
        <v>192</v>
      </c>
      <c r="D359">
        <v>1000</v>
      </c>
    </row>
    <row r="360" spans="2:4">
      <c r="B360" t="s">
        <v>362</v>
      </c>
      <c r="C360" t="s">
        <v>198</v>
      </c>
      <c r="D360">
        <v>300</v>
      </c>
    </row>
    <row r="361" spans="2:4">
      <c r="B361" t="s">
        <v>362</v>
      </c>
      <c r="C361" t="s">
        <v>210</v>
      </c>
      <c r="D361">
        <v>500</v>
      </c>
    </row>
    <row r="362" spans="2:4">
      <c r="B362" t="s">
        <v>362</v>
      </c>
      <c r="C362" t="s">
        <v>216</v>
      </c>
      <c r="D362">
        <v>5000</v>
      </c>
    </row>
    <row r="363" spans="2:4">
      <c r="B363" t="s">
        <v>362</v>
      </c>
      <c r="C363" t="s">
        <v>217</v>
      </c>
      <c r="D363">
        <f>96*60</f>
        <v>5760</v>
      </c>
    </row>
    <row r="364" spans="2:4">
      <c r="B364" t="s">
        <v>362</v>
      </c>
      <c r="C364" t="s">
        <v>219</v>
      </c>
      <c r="D364">
        <v>10</v>
      </c>
    </row>
    <row r="365" spans="2:4">
      <c r="B365" t="s">
        <v>362</v>
      </c>
      <c r="C365" t="s">
        <v>224</v>
      </c>
      <c r="D365">
        <v>900</v>
      </c>
    </row>
    <row r="366" spans="2:4">
      <c r="B366" t="s">
        <v>362</v>
      </c>
      <c r="C366" t="s">
        <v>226</v>
      </c>
      <c r="D366">
        <v>960</v>
      </c>
    </row>
    <row r="367" spans="2:4">
      <c r="B367" t="s">
        <v>362</v>
      </c>
      <c r="C367" t="s">
        <v>231</v>
      </c>
      <c r="D367">
        <v>240</v>
      </c>
    </row>
    <row r="368" spans="2:4">
      <c r="B368" t="s">
        <v>362</v>
      </c>
      <c r="C368" t="s">
        <v>233</v>
      </c>
      <c r="D368">
        <v>140</v>
      </c>
    </row>
    <row r="369" spans="2:4">
      <c r="B369" t="s">
        <v>362</v>
      </c>
      <c r="C369" t="s">
        <v>239</v>
      </c>
      <c r="D369">
        <v>280</v>
      </c>
    </row>
    <row r="370" spans="2:4">
      <c r="B370" t="s">
        <v>362</v>
      </c>
      <c r="C370" t="s">
        <v>243</v>
      </c>
      <c r="D370">
        <v>8</v>
      </c>
    </row>
    <row r="371" spans="2:4">
      <c r="B371" t="s">
        <v>362</v>
      </c>
      <c r="C371" t="s">
        <v>251</v>
      </c>
      <c r="D371">
        <v>240</v>
      </c>
    </row>
    <row r="372" spans="2:4">
      <c r="B372" t="s">
        <v>362</v>
      </c>
      <c r="C372" t="s">
        <v>252</v>
      </c>
      <c r="D372">
        <v>10000</v>
      </c>
    </row>
    <row r="373" spans="2:4">
      <c r="B373" t="s">
        <v>362</v>
      </c>
      <c r="C373" t="s">
        <v>256</v>
      </c>
      <c r="D373">
        <v>10200</v>
      </c>
    </row>
    <row r="374" spans="2:4">
      <c r="B374" t="s">
        <v>362</v>
      </c>
      <c r="C374" t="s">
        <v>259</v>
      </c>
      <c r="D374">
        <v>50</v>
      </c>
    </row>
    <row r="375" spans="2:4">
      <c r="B375" t="s">
        <v>362</v>
      </c>
      <c r="C375" t="s">
        <v>264</v>
      </c>
      <c r="D375">
        <v>240</v>
      </c>
    </row>
    <row r="376" spans="2:4">
      <c r="B376" t="s">
        <v>362</v>
      </c>
      <c r="C376" t="s">
        <v>265</v>
      </c>
      <c r="D376">
        <v>300</v>
      </c>
    </row>
    <row r="377" spans="2:4">
      <c r="B377" t="s">
        <v>362</v>
      </c>
      <c r="C377" t="s">
        <v>271</v>
      </c>
      <c r="D377">
        <v>4800</v>
      </c>
    </row>
    <row r="378" spans="2:4">
      <c r="B378" t="s">
        <v>362</v>
      </c>
      <c r="C378" t="s">
        <v>276</v>
      </c>
      <c r="D378">
        <v>1000</v>
      </c>
    </row>
    <row r="379" spans="2:4">
      <c r="B379" t="s">
        <v>362</v>
      </c>
      <c r="C379" t="s">
        <v>284</v>
      </c>
      <c r="D379">
        <v>10000</v>
      </c>
    </row>
    <row r="380" spans="2:4">
      <c r="B380" t="s">
        <v>362</v>
      </c>
      <c r="C380" t="s">
        <v>284</v>
      </c>
      <c r="D380">
        <v>10000</v>
      </c>
    </row>
    <row r="381" spans="2:4">
      <c r="B381" t="s">
        <v>362</v>
      </c>
      <c r="C381" t="s">
        <v>289</v>
      </c>
      <c r="D381">
        <v>2000</v>
      </c>
    </row>
    <row r="382" spans="2:4">
      <c r="B382" t="s">
        <v>362</v>
      </c>
      <c r="C382" t="s">
        <v>290</v>
      </c>
      <c r="D382">
        <f>156*30</f>
        <v>4680</v>
      </c>
    </row>
    <row r="383" spans="2:4">
      <c r="B383" t="s">
        <v>362</v>
      </c>
      <c r="C383" t="s">
        <v>310</v>
      </c>
      <c r="D383">
        <v>20</v>
      </c>
    </row>
    <row r="384" spans="2:4">
      <c r="B384" t="s">
        <v>362</v>
      </c>
      <c r="C384" t="s">
        <v>315</v>
      </c>
      <c r="D384">
        <v>200</v>
      </c>
    </row>
    <row r="385" spans="2:4">
      <c r="B385" t="s">
        <v>362</v>
      </c>
      <c r="C385" t="s">
        <v>331</v>
      </c>
      <c r="D385">
        <v>100</v>
      </c>
    </row>
    <row r="386" spans="2:4">
      <c r="B386" t="s">
        <v>362</v>
      </c>
      <c r="C386" t="s">
        <v>340</v>
      </c>
      <c r="D386">
        <v>200</v>
      </c>
    </row>
    <row r="387" spans="2:4">
      <c r="B387" t="s">
        <v>362</v>
      </c>
      <c r="C387" t="s">
        <v>346</v>
      </c>
      <c r="D387">
        <v>1500</v>
      </c>
    </row>
  </sheetData>
  <sortState ref="B3:D387">
    <sortCondition ref="B3:B387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J263"/>
  <sheetViews>
    <sheetView topLeftCell="A258" workbookViewId="0">
      <pane xSplit="3" topLeftCell="D1" activePane="topRight" state="frozen"/>
      <selection/>
      <selection pane="topRight" activeCell="Q3" sqref="Q3"/>
    </sheetView>
  </sheetViews>
  <sheetFormatPr defaultColWidth="9.14285714285714" defaultRowHeight="15"/>
  <cols>
    <col min="2" max="2" width="30.7142857142857" customWidth="1"/>
    <col min="3" max="3" width="12.7142857142857" customWidth="1"/>
  </cols>
  <sheetData>
    <row r="2" ht="30.05" spans="2:62">
      <c r="B2" s="9" t="s">
        <v>2</v>
      </c>
      <c r="C2" s="9" t="s">
        <v>363</v>
      </c>
      <c r="D2" s="10" t="s">
        <v>364</v>
      </c>
      <c r="E2" s="10" t="s">
        <v>359</v>
      </c>
      <c r="F2" s="10" t="s">
        <v>365</v>
      </c>
      <c r="G2" s="10" t="s">
        <v>360</v>
      </c>
      <c r="H2" s="10" t="s">
        <v>366</v>
      </c>
      <c r="I2" s="10" t="s">
        <v>367</v>
      </c>
      <c r="J2" s="10" t="s">
        <v>368</v>
      </c>
      <c r="K2" s="10" t="s">
        <v>369</v>
      </c>
      <c r="L2" s="10" t="s">
        <v>370</v>
      </c>
      <c r="M2" s="10" t="s">
        <v>371</v>
      </c>
      <c r="N2" s="10" t="s">
        <v>372</v>
      </c>
      <c r="O2" s="10" t="s">
        <v>373</v>
      </c>
      <c r="P2" s="10" t="s">
        <v>374</v>
      </c>
      <c r="Q2" s="10" t="s">
        <v>375</v>
      </c>
      <c r="R2" s="10" t="s">
        <v>376</v>
      </c>
      <c r="S2" s="10" t="s">
        <v>377</v>
      </c>
      <c r="T2" s="10" t="s">
        <v>378</v>
      </c>
      <c r="U2" s="10" t="s">
        <v>379</v>
      </c>
      <c r="V2" s="10" t="s">
        <v>380</v>
      </c>
      <c r="W2" s="10" t="s">
        <v>381</v>
      </c>
      <c r="X2" s="10" t="s">
        <v>382</v>
      </c>
      <c r="Y2" s="10" t="s">
        <v>383</v>
      </c>
      <c r="Z2" s="10" t="s">
        <v>384</v>
      </c>
      <c r="AA2" s="10" t="s">
        <v>385</v>
      </c>
      <c r="AB2" s="10" t="s">
        <v>386</v>
      </c>
      <c r="AC2" s="10" t="s">
        <v>387</v>
      </c>
      <c r="AD2" s="10" t="s">
        <v>388</v>
      </c>
      <c r="AE2" s="10" t="s">
        <v>389</v>
      </c>
      <c r="AF2" s="10" t="s">
        <v>390</v>
      </c>
      <c r="AG2" s="10" t="s">
        <v>391</v>
      </c>
      <c r="AH2" s="10" t="s">
        <v>392</v>
      </c>
      <c r="AI2" s="10" t="s">
        <v>393</v>
      </c>
      <c r="AJ2" s="10" t="s">
        <v>394</v>
      </c>
      <c r="AK2" s="10" t="s">
        <v>395</v>
      </c>
      <c r="AL2" s="10" t="s">
        <v>396</v>
      </c>
      <c r="AM2" s="10" t="s">
        <v>397</v>
      </c>
      <c r="AN2" s="10" t="s">
        <v>398</v>
      </c>
      <c r="AO2" s="10" t="s">
        <v>399</v>
      </c>
      <c r="AP2" s="10" t="s">
        <v>400</v>
      </c>
      <c r="AQ2" s="10" t="s">
        <v>401</v>
      </c>
      <c r="AR2" s="10" t="s">
        <v>402</v>
      </c>
      <c r="AS2" s="10" t="s">
        <v>403</v>
      </c>
      <c r="AT2" s="10" t="s">
        <v>404</v>
      </c>
      <c r="AU2" s="10" t="s">
        <v>405</v>
      </c>
      <c r="AV2" s="10" t="s">
        <v>406</v>
      </c>
      <c r="AW2" s="10" t="s">
        <v>407</v>
      </c>
      <c r="AX2" s="10" t="s">
        <v>408</v>
      </c>
      <c r="AY2" s="10" t="s">
        <v>409</v>
      </c>
      <c r="AZ2" s="10" t="s">
        <v>410</v>
      </c>
      <c r="BA2" s="10" t="s">
        <v>411</v>
      </c>
      <c r="BB2" s="10" t="s">
        <v>412</v>
      </c>
      <c r="BC2" s="10" t="s">
        <v>413</v>
      </c>
      <c r="BD2" s="10" t="s">
        <v>414</v>
      </c>
      <c r="BE2" s="10" t="s">
        <v>415</v>
      </c>
      <c r="BF2" s="10" t="s">
        <v>416</v>
      </c>
      <c r="BG2" s="10" t="s">
        <v>417</v>
      </c>
      <c r="BH2" s="10" t="s">
        <v>418</v>
      </c>
      <c r="BI2" s="10" t="s">
        <v>419</v>
      </c>
      <c r="BJ2" s="10" t="s">
        <v>420</v>
      </c>
    </row>
    <row r="3" spans="2:57">
      <c r="B3" s="3" t="s">
        <v>96</v>
      </c>
      <c r="C3" s="11">
        <f t="shared" ref="C3:C66" si="0">SUM(D3:BR3)</f>
        <v>274</v>
      </c>
      <c r="D3" s="12"/>
      <c r="E3" s="12">
        <v>40</v>
      </c>
      <c r="F3" s="12">
        <v>30</v>
      </c>
      <c r="G3" s="12"/>
      <c r="H3" s="12"/>
      <c r="I3" s="12"/>
      <c r="J3" s="12"/>
      <c r="K3" s="12"/>
      <c r="L3" s="12"/>
      <c r="M3" s="12"/>
      <c r="N3" s="12"/>
      <c r="O3" s="12"/>
      <c r="P3" s="12">
        <v>10</v>
      </c>
      <c r="Q3" s="12"/>
      <c r="R3" s="12"/>
      <c r="S3" s="12">
        <v>24</v>
      </c>
      <c r="T3" s="12"/>
      <c r="U3" s="12">
        <v>20</v>
      </c>
      <c r="V3" s="12"/>
      <c r="W3" s="12"/>
      <c r="X3" s="12"/>
      <c r="Y3" s="12"/>
      <c r="Z3" s="12">
        <v>20</v>
      </c>
      <c r="AA3" s="12"/>
      <c r="AB3" s="12"/>
      <c r="AC3" s="12"/>
      <c r="AD3" s="12"/>
      <c r="AE3" s="12"/>
      <c r="AF3" s="12">
        <v>10</v>
      </c>
      <c r="AG3" s="12">
        <v>10</v>
      </c>
      <c r="AH3" s="13"/>
      <c r="AI3" s="13"/>
      <c r="AJ3" s="3"/>
      <c r="AK3" s="3">
        <v>10</v>
      </c>
      <c r="AL3" s="13"/>
      <c r="AM3" s="13"/>
      <c r="AN3" s="13"/>
      <c r="AO3" s="13"/>
      <c r="AP3" s="13"/>
      <c r="AQ3" s="13"/>
      <c r="AR3" s="13"/>
      <c r="AS3" s="13">
        <v>80</v>
      </c>
      <c r="AT3" s="13"/>
      <c r="AU3" s="13"/>
      <c r="AV3" s="13"/>
      <c r="AW3" s="13"/>
      <c r="AX3" s="14"/>
      <c r="AY3" s="14"/>
      <c r="AZ3" s="14"/>
      <c r="BA3" s="13">
        <v>20</v>
      </c>
      <c r="BB3" s="13"/>
      <c r="BC3" s="13"/>
      <c r="BD3" s="13"/>
      <c r="BE3" s="13"/>
    </row>
    <row r="4" spans="2:60">
      <c r="B4" s="3" t="s">
        <v>97</v>
      </c>
      <c r="C4" s="11">
        <f t="shared" si="0"/>
        <v>17</v>
      </c>
      <c r="D4" s="12"/>
      <c r="E4" s="12">
        <v>1</v>
      </c>
      <c r="F4" s="12"/>
      <c r="G4" s="12">
        <v>1</v>
      </c>
      <c r="H4" s="12"/>
      <c r="I4" s="12"/>
      <c r="J4" s="12"/>
      <c r="K4" s="12"/>
      <c r="L4" s="12"/>
      <c r="M4" s="12"/>
      <c r="N4" s="12"/>
      <c r="O4" s="12"/>
      <c r="P4" s="12">
        <v>1</v>
      </c>
      <c r="Q4" s="12">
        <v>1</v>
      </c>
      <c r="R4" s="12"/>
      <c r="S4" s="12"/>
      <c r="T4" s="12">
        <v>1</v>
      </c>
      <c r="U4" s="12">
        <v>1</v>
      </c>
      <c r="V4" s="12"/>
      <c r="W4" s="12">
        <v>1</v>
      </c>
      <c r="X4" s="12"/>
      <c r="Y4" s="12"/>
      <c r="Z4" s="12">
        <v>1</v>
      </c>
      <c r="AA4" s="12"/>
      <c r="AB4" s="12"/>
      <c r="AC4" s="12"/>
      <c r="AD4" s="12">
        <v>1</v>
      </c>
      <c r="AE4" s="12"/>
      <c r="AF4" s="12">
        <v>1</v>
      </c>
      <c r="AG4" s="12"/>
      <c r="AH4" s="13"/>
      <c r="AI4" s="13">
        <v>1</v>
      </c>
      <c r="AJ4" s="3"/>
      <c r="AK4" s="3">
        <v>1</v>
      </c>
      <c r="AL4" s="13"/>
      <c r="AM4" s="13"/>
      <c r="AN4" s="13"/>
      <c r="AO4" s="13"/>
      <c r="AP4" s="13"/>
      <c r="AQ4" s="13"/>
      <c r="AR4" s="13"/>
      <c r="AS4" s="13">
        <v>2</v>
      </c>
      <c r="AT4" s="13"/>
      <c r="AU4" s="13"/>
      <c r="AV4" s="13"/>
      <c r="AW4" s="13"/>
      <c r="AX4" s="14"/>
      <c r="AY4" s="14">
        <v>1</v>
      </c>
      <c r="AZ4" s="14"/>
      <c r="BA4" s="13"/>
      <c r="BB4" s="13">
        <v>1</v>
      </c>
      <c r="BC4" s="13"/>
      <c r="BD4" s="13"/>
      <c r="BE4" s="13"/>
      <c r="BH4">
        <v>1</v>
      </c>
    </row>
    <row r="5" spans="2:57">
      <c r="B5" s="3" t="s">
        <v>98</v>
      </c>
      <c r="C5" s="11">
        <f t="shared" si="0"/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3"/>
      <c r="AJ5" s="3"/>
      <c r="AK5" s="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4"/>
      <c r="AY5" s="14"/>
      <c r="AZ5" s="14"/>
      <c r="BA5" s="13"/>
      <c r="BB5" s="13"/>
      <c r="BC5" s="13"/>
      <c r="BD5" s="13"/>
      <c r="BE5" s="13"/>
    </row>
    <row r="6" spans="2:60">
      <c r="B6" s="3" t="s">
        <v>99</v>
      </c>
      <c r="C6" s="11">
        <f t="shared" si="0"/>
        <v>400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>
        <v>12</v>
      </c>
      <c r="W6" s="12">
        <v>8</v>
      </c>
      <c r="X6" s="12">
        <v>2</v>
      </c>
      <c r="Y6" s="12">
        <v>8</v>
      </c>
      <c r="Z6" s="12">
        <v>10</v>
      </c>
      <c r="AA6" s="12">
        <v>2</v>
      </c>
      <c r="AB6" s="12">
        <v>16</v>
      </c>
      <c r="AC6" s="12">
        <v>9</v>
      </c>
      <c r="AD6" s="12">
        <v>10</v>
      </c>
      <c r="AE6" s="12">
        <v>8</v>
      </c>
      <c r="AF6" s="12">
        <v>8</v>
      </c>
      <c r="AG6" s="12">
        <v>6</v>
      </c>
      <c r="AH6" s="13">
        <v>6</v>
      </c>
      <c r="AI6" s="13">
        <v>4</v>
      </c>
      <c r="AJ6" s="3">
        <v>14</v>
      </c>
      <c r="AK6" s="3">
        <v>7</v>
      </c>
      <c r="AL6" s="13">
        <v>9</v>
      </c>
      <c r="AM6" s="13">
        <v>19</v>
      </c>
      <c r="AN6" s="13">
        <v>9</v>
      </c>
      <c r="AO6" s="13">
        <v>10</v>
      </c>
      <c r="AP6" s="13">
        <v>7</v>
      </c>
      <c r="AQ6" s="13">
        <v>18</v>
      </c>
      <c r="AR6" s="13">
        <v>8</v>
      </c>
      <c r="AS6" s="13">
        <v>6</v>
      </c>
      <c r="AT6" s="13">
        <v>3</v>
      </c>
      <c r="AU6" s="13">
        <v>6</v>
      </c>
      <c r="AV6" s="13">
        <v>6</v>
      </c>
      <c r="AW6" s="13">
        <v>8</v>
      </c>
      <c r="AX6" s="14">
        <v>41</v>
      </c>
      <c r="AY6" s="14">
        <v>9</v>
      </c>
      <c r="AZ6" s="14">
        <v>16</v>
      </c>
      <c r="BA6" s="13">
        <v>19</v>
      </c>
      <c r="BB6" s="13">
        <v>14</v>
      </c>
      <c r="BC6" s="13">
        <v>30</v>
      </c>
      <c r="BD6" s="13">
        <v>8</v>
      </c>
      <c r="BE6" s="13">
        <v>8</v>
      </c>
      <c r="BF6">
        <v>4</v>
      </c>
      <c r="BG6">
        <v>2</v>
      </c>
      <c r="BH6">
        <v>10</v>
      </c>
    </row>
    <row r="7" spans="2:57">
      <c r="B7" s="3" t="s">
        <v>100</v>
      </c>
      <c r="C7" s="11">
        <f t="shared" si="0"/>
        <v>84</v>
      </c>
      <c r="D7" s="12">
        <v>4</v>
      </c>
      <c r="E7" s="12">
        <v>5</v>
      </c>
      <c r="F7" s="12"/>
      <c r="G7" s="12">
        <v>7</v>
      </c>
      <c r="H7" s="12">
        <v>15</v>
      </c>
      <c r="I7" s="12">
        <v>1</v>
      </c>
      <c r="J7" s="12">
        <v>2</v>
      </c>
      <c r="K7" s="12">
        <v>3</v>
      </c>
      <c r="L7" s="12">
        <v>1</v>
      </c>
      <c r="M7" s="12">
        <v>2</v>
      </c>
      <c r="N7" s="12">
        <v>4</v>
      </c>
      <c r="O7" s="12">
        <v>6</v>
      </c>
      <c r="P7" s="12">
        <v>1</v>
      </c>
      <c r="Q7" s="12">
        <v>3</v>
      </c>
      <c r="R7" s="12">
        <v>2</v>
      </c>
      <c r="S7" s="12">
        <v>3</v>
      </c>
      <c r="T7" s="12">
        <v>2</v>
      </c>
      <c r="U7" s="12">
        <v>6</v>
      </c>
      <c r="V7" s="12">
        <v>1</v>
      </c>
      <c r="W7" s="12">
        <v>1</v>
      </c>
      <c r="X7" s="12">
        <v>4</v>
      </c>
      <c r="Y7" s="12">
        <v>2</v>
      </c>
      <c r="Z7" s="12"/>
      <c r="AA7" s="12">
        <v>1</v>
      </c>
      <c r="AB7" s="12">
        <v>1</v>
      </c>
      <c r="AC7" s="12"/>
      <c r="AD7" s="12"/>
      <c r="AE7" s="12"/>
      <c r="AF7" s="12">
        <v>3</v>
      </c>
      <c r="AG7" s="12">
        <v>3</v>
      </c>
      <c r="AH7" s="13"/>
      <c r="AI7" s="13"/>
      <c r="AJ7" s="3"/>
      <c r="AK7" s="3">
        <v>1</v>
      </c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4"/>
      <c r="AY7" s="14"/>
      <c r="AZ7" s="14"/>
      <c r="BA7" s="13"/>
      <c r="BB7" s="13"/>
      <c r="BC7" s="13"/>
      <c r="BD7" s="13"/>
      <c r="BE7" s="13"/>
    </row>
    <row r="8" spans="2:57">
      <c r="B8" s="3" t="s">
        <v>101</v>
      </c>
      <c r="C8" s="11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3"/>
      <c r="AJ8" s="3"/>
      <c r="AK8" s="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4"/>
      <c r="AZ8" s="14"/>
      <c r="BA8" s="13"/>
      <c r="BB8" s="13"/>
      <c r="BC8" s="13"/>
      <c r="BD8" s="13"/>
      <c r="BE8" s="13"/>
    </row>
    <row r="9" spans="2:57">
      <c r="B9" s="3" t="s">
        <v>102</v>
      </c>
      <c r="C9" s="11">
        <f t="shared" si="0"/>
        <v>198</v>
      </c>
      <c r="D9" s="12"/>
      <c r="E9" s="12"/>
      <c r="F9" s="12"/>
      <c r="G9" s="12">
        <v>15</v>
      </c>
      <c r="H9" s="12">
        <v>10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30</v>
      </c>
      <c r="W9" s="12">
        <v>3</v>
      </c>
      <c r="X9" s="12"/>
      <c r="Y9" s="12"/>
      <c r="Z9" s="12">
        <v>20</v>
      </c>
      <c r="AA9" s="12"/>
      <c r="AB9" s="12"/>
      <c r="AC9" s="12">
        <v>30</v>
      </c>
      <c r="AD9" s="12"/>
      <c r="AE9" s="12"/>
      <c r="AF9" s="12"/>
      <c r="AG9" s="12"/>
      <c r="AH9" s="13"/>
      <c r="AI9" s="13"/>
      <c r="AJ9" s="3"/>
      <c r="AK9" s="3"/>
      <c r="AL9" s="13"/>
      <c r="AM9" s="13">
        <v>20</v>
      </c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4"/>
      <c r="AY9" s="14">
        <v>40</v>
      </c>
      <c r="AZ9" s="14">
        <v>20</v>
      </c>
      <c r="BA9" s="13"/>
      <c r="BB9" s="13">
        <v>10</v>
      </c>
      <c r="BC9" s="13"/>
      <c r="BD9" s="13"/>
      <c r="BE9" s="13"/>
    </row>
    <row r="10" spans="2:60">
      <c r="B10" s="3" t="s">
        <v>103</v>
      </c>
      <c r="C10" s="11">
        <f t="shared" si="0"/>
        <v>210</v>
      </c>
      <c r="D10" s="12">
        <v>4</v>
      </c>
      <c r="E10" s="12">
        <v>4</v>
      </c>
      <c r="F10" s="12">
        <v>3</v>
      </c>
      <c r="G10" s="12">
        <v>5</v>
      </c>
      <c r="H10" s="12">
        <v>3</v>
      </c>
      <c r="I10" s="12">
        <v>1</v>
      </c>
      <c r="J10" s="12">
        <v>2</v>
      </c>
      <c r="K10" s="12"/>
      <c r="L10" s="12"/>
      <c r="M10" s="12"/>
      <c r="N10" s="12"/>
      <c r="O10" s="12"/>
      <c r="P10" s="12">
        <v>2</v>
      </c>
      <c r="Q10" s="12"/>
      <c r="R10" s="12">
        <v>2</v>
      </c>
      <c r="S10" s="12"/>
      <c r="T10" s="12"/>
      <c r="U10" s="12">
        <v>1</v>
      </c>
      <c r="V10" s="12"/>
      <c r="W10" s="12">
        <v>1</v>
      </c>
      <c r="X10" s="12"/>
      <c r="Y10" s="12"/>
      <c r="Z10" s="12">
        <v>2</v>
      </c>
      <c r="AA10" s="12">
        <v>1</v>
      </c>
      <c r="AB10" s="12"/>
      <c r="AC10" s="12">
        <v>3</v>
      </c>
      <c r="AD10" s="12">
        <v>3</v>
      </c>
      <c r="AE10" s="12">
        <v>4</v>
      </c>
      <c r="AF10" s="12">
        <v>1</v>
      </c>
      <c r="AG10" s="12">
        <v>25</v>
      </c>
      <c r="AH10" s="13">
        <v>24</v>
      </c>
      <c r="AI10" s="13">
        <v>1</v>
      </c>
      <c r="AJ10" s="3">
        <v>25</v>
      </c>
      <c r="AK10" s="3">
        <v>26</v>
      </c>
      <c r="AL10" s="13">
        <v>1</v>
      </c>
      <c r="AM10" s="13">
        <v>1</v>
      </c>
      <c r="AN10" s="13">
        <v>1</v>
      </c>
      <c r="AO10" s="13"/>
      <c r="AP10" s="13">
        <v>24</v>
      </c>
      <c r="AQ10" s="13"/>
      <c r="AR10" s="13"/>
      <c r="AS10" s="13">
        <v>1</v>
      </c>
      <c r="AT10" s="13">
        <v>2</v>
      </c>
      <c r="AU10" s="13"/>
      <c r="AV10" s="13">
        <v>2</v>
      </c>
      <c r="AW10" s="13">
        <v>1</v>
      </c>
      <c r="AX10" s="14"/>
      <c r="AY10" s="14">
        <v>2</v>
      </c>
      <c r="AZ10" s="14">
        <v>2</v>
      </c>
      <c r="BA10" s="13">
        <v>2</v>
      </c>
      <c r="BB10" s="13"/>
      <c r="BC10" s="13"/>
      <c r="BD10" s="13"/>
      <c r="BE10" s="13">
        <v>2</v>
      </c>
      <c r="BF10">
        <v>1</v>
      </c>
      <c r="BG10">
        <v>24</v>
      </c>
      <c r="BH10">
        <v>1</v>
      </c>
    </row>
    <row r="11" spans="2:57">
      <c r="B11" s="3" t="s">
        <v>104</v>
      </c>
      <c r="C11" s="11">
        <f t="shared" si="0"/>
        <v>65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10</v>
      </c>
      <c r="X11" s="12">
        <v>5</v>
      </c>
      <c r="Y11" s="12"/>
      <c r="Z11" s="12"/>
      <c r="AA11" s="12">
        <v>5</v>
      </c>
      <c r="AB11" s="12"/>
      <c r="AC11" s="12"/>
      <c r="AD11" s="12"/>
      <c r="AE11" s="12"/>
      <c r="AF11" s="12">
        <v>5</v>
      </c>
      <c r="AG11" s="12"/>
      <c r="AH11" s="13"/>
      <c r="AI11" s="13">
        <v>15</v>
      </c>
      <c r="AJ11" s="3"/>
      <c r="AK11" s="3"/>
      <c r="AL11" s="13"/>
      <c r="AM11" s="13"/>
      <c r="AN11" s="13"/>
      <c r="AO11" s="13"/>
      <c r="AP11" s="13">
        <v>5</v>
      </c>
      <c r="AQ11" s="13"/>
      <c r="AR11" s="13"/>
      <c r="AS11" s="13"/>
      <c r="AT11" s="13"/>
      <c r="AU11" s="13"/>
      <c r="AV11" s="13"/>
      <c r="AW11" s="13"/>
      <c r="AX11" s="14"/>
      <c r="AY11" s="14"/>
      <c r="AZ11" s="14"/>
      <c r="BA11" s="13"/>
      <c r="BB11" s="13"/>
      <c r="BC11" s="13"/>
      <c r="BD11" s="13">
        <v>20</v>
      </c>
      <c r="BE11" s="13"/>
    </row>
    <row r="12" spans="2:57">
      <c r="B12" s="3" t="s">
        <v>105</v>
      </c>
      <c r="C12" s="11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3"/>
      <c r="AK12" s="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4"/>
      <c r="AY12" s="14"/>
      <c r="AZ12" s="14"/>
      <c r="BA12" s="13"/>
      <c r="BB12" s="13"/>
      <c r="BC12" s="13"/>
      <c r="BD12" s="13"/>
      <c r="BE12" s="13"/>
    </row>
    <row r="13" spans="2:59">
      <c r="B13" s="3" t="s">
        <v>106</v>
      </c>
      <c r="C13" s="11">
        <f t="shared" si="0"/>
        <v>40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3"/>
      <c r="AK13" s="3"/>
      <c r="AL13" s="13"/>
      <c r="AM13" s="13"/>
      <c r="AN13" s="13"/>
      <c r="AO13" s="13"/>
      <c r="AP13" s="13"/>
      <c r="AQ13" s="13">
        <v>10</v>
      </c>
      <c r="AR13" s="13"/>
      <c r="AS13" s="13"/>
      <c r="AT13" s="13"/>
      <c r="AU13" s="13"/>
      <c r="AV13" s="13"/>
      <c r="AW13" s="13"/>
      <c r="AX13" s="14">
        <v>20</v>
      </c>
      <c r="AY13" s="14"/>
      <c r="AZ13" s="14"/>
      <c r="BA13" s="13"/>
      <c r="BB13" s="13"/>
      <c r="BC13" s="13"/>
      <c r="BD13" s="13"/>
      <c r="BE13" s="13"/>
      <c r="BG13">
        <v>10</v>
      </c>
    </row>
    <row r="14" spans="2:60">
      <c r="B14" s="3" t="s">
        <v>107</v>
      </c>
      <c r="C14" s="11">
        <f t="shared" si="0"/>
        <v>244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3</v>
      </c>
      <c r="X14" s="12">
        <v>4</v>
      </c>
      <c r="Y14" s="12">
        <v>6</v>
      </c>
      <c r="Z14" s="12">
        <v>5</v>
      </c>
      <c r="AA14" s="12">
        <v>30</v>
      </c>
      <c r="AB14" s="12">
        <v>5</v>
      </c>
      <c r="AC14" s="12">
        <v>11</v>
      </c>
      <c r="AD14" s="12">
        <v>7</v>
      </c>
      <c r="AE14" s="12">
        <v>7</v>
      </c>
      <c r="AF14" s="12">
        <v>6</v>
      </c>
      <c r="AG14" s="12">
        <v>7</v>
      </c>
      <c r="AH14" s="13">
        <v>4</v>
      </c>
      <c r="AI14" s="13">
        <v>7</v>
      </c>
      <c r="AJ14" s="3">
        <v>7</v>
      </c>
      <c r="AK14" s="3">
        <v>16</v>
      </c>
      <c r="AL14" s="13">
        <v>10</v>
      </c>
      <c r="AM14" s="13">
        <v>5</v>
      </c>
      <c r="AN14" s="13">
        <v>2</v>
      </c>
      <c r="AO14" s="13">
        <v>2</v>
      </c>
      <c r="AP14" s="13">
        <v>7</v>
      </c>
      <c r="AQ14" s="13"/>
      <c r="AR14" s="13"/>
      <c r="AS14" s="13">
        <v>1</v>
      </c>
      <c r="AT14" s="13">
        <v>5</v>
      </c>
      <c r="AU14" s="13">
        <v>4</v>
      </c>
      <c r="AV14" s="13">
        <v>1</v>
      </c>
      <c r="AW14" s="13">
        <v>5</v>
      </c>
      <c r="AX14" s="14">
        <v>5</v>
      </c>
      <c r="AY14" s="14">
        <v>8</v>
      </c>
      <c r="AZ14" s="14">
        <v>5</v>
      </c>
      <c r="BA14" s="13">
        <v>6</v>
      </c>
      <c r="BB14" s="13">
        <v>10</v>
      </c>
      <c r="BC14" s="13">
        <v>3</v>
      </c>
      <c r="BD14" s="13">
        <v>7</v>
      </c>
      <c r="BE14" s="13">
        <v>6</v>
      </c>
      <c r="BF14">
        <v>6</v>
      </c>
      <c r="BG14">
        <v>16</v>
      </c>
      <c r="BH14">
        <v>5</v>
      </c>
    </row>
    <row r="15" spans="2:57">
      <c r="B15" s="3" t="s">
        <v>108</v>
      </c>
      <c r="C15" s="11">
        <f t="shared" si="0"/>
        <v>135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3"/>
      <c r="AK15" s="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4"/>
      <c r="AY15" s="14"/>
      <c r="AZ15" s="14"/>
      <c r="BA15" s="13"/>
      <c r="BB15" s="13"/>
      <c r="BC15" s="13"/>
      <c r="BD15" s="13">
        <v>135</v>
      </c>
      <c r="BE15" s="13"/>
    </row>
    <row r="16" spans="2:60">
      <c r="B16" s="3" t="s">
        <v>109</v>
      </c>
      <c r="C16" s="11">
        <f t="shared" si="0"/>
        <v>2934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>
        <v>90</v>
      </c>
      <c r="X16" s="12">
        <v>86</v>
      </c>
      <c r="Y16" s="12">
        <v>40</v>
      </c>
      <c r="Z16" s="12">
        <v>50</v>
      </c>
      <c r="AA16" s="12">
        <v>50</v>
      </c>
      <c r="AB16" s="12">
        <v>15</v>
      </c>
      <c r="AC16" s="12">
        <v>40</v>
      </c>
      <c r="AD16" s="12">
        <v>15</v>
      </c>
      <c r="AE16" s="12">
        <v>55</v>
      </c>
      <c r="AF16" s="12">
        <v>60</v>
      </c>
      <c r="AG16" s="12">
        <v>20</v>
      </c>
      <c r="AH16" s="13">
        <v>66</v>
      </c>
      <c r="AI16" s="13">
        <v>115</v>
      </c>
      <c r="AJ16" s="3">
        <v>65</v>
      </c>
      <c r="AK16" s="3">
        <v>90</v>
      </c>
      <c r="AL16" s="13">
        <v>50</v>
      </c>
      <c r="AM16" s="13">
        <v>180</v>
      </c>
      <c r="AN16" s="13">
        <v>60</v>
      </c>
      <c r="AO16" s="13">
        <v>90</v>
      </c>
      <c r="AP16" s="13">
        <v>60</v>
      </c>
      <c r="AQ16" s="13">
        <v>80</v>
      </c>
      <c r="AR16" s="13">
        <v>100</v>
      </c>
      <c r="AS16" s="13">
        <v>90</v>
      </c>
      <c r="AT16" s="13">
        <v>85</v>
      </c>
      <c r="AU16" s="13">
        <v>66</v>
      </c>
      <c r="AV16" s="13">
        <v>30</v>
      </c>
      <c r="AW16" s="13">
        <v>35</v>
      </c>
      <c r="AX16" s="14">
        <v>45</v>
      </c>
      <c r="AY16" s="14">
        <v>65</v>
      </c>
      <c r="AZ16" s="14">
        <v>160</v>
      </c>
      <c r="BA16" s="13">
        <v>140</v>
      </c>
      <c r="BB16" s="13">
        <v>111</v>
      </c>
      <c r="BC16" s="13">
        <v>30</v>
      </c>
      <c r="BD16" s="13">
        <v>50</v>
      </c>
      <c r="BE16" s="13">
        <v>165</v>
      </c>
      <c r="BF16">
        <v>155</v>
      </c>
      <c r="BG16">
        <v>140</v>
      </c>
      <c r="BH16">
        <v>90</v>
      </c>
    </row>
    <row r="17" spans="2:60">
      <c r="B17" s="3" t="s">
        <v>110</v>
      </c>
      <c r="C17" s="11">
        <f t="shared" si="0"/>
        <v>1251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>
        <v>24</v>
      </c>
      <c r="AE17" s="12"/>
      <c r="AF17" s="12">
        <v>30</v>
      </c>
      <c r="AG17" s="12">
        <v>20</v>
      </c>
      <c r="AH17" s="13">
        <v>24</v>
      </c>
      <c r="AI17" s="13">
        <v>20</v>
      </c>
      <c r="AJ17" s="3">
        <v>60</v>
      </c>
      <c r="AK17" s="3">
        <v>30</v>
      </c>
      <c r="AL17" s="13">
        <v>95</v>
      </c>
      <c r="AM17" s="13">
        <v>94</v>
      </c>
      <c r="AN17" s="13">
        <v>30</v>
      </c>
      <c r="AO17" s="13">
        <v>70</v>
      </c>
      <c r="AP17" s="13">
        <v>10</v>
      </c>
      <c r="AQ17" s="13">
        <v>40</v>
      </c>
      <c r="AR17" s="13">
        <v>20</v>
      </c>
      <c r="AS17" s="13">
        <v>40</v>
      </c>
      <c r="AT17" s="13">
        <v>70</v>
      </c>
      <c r="AU17" s="13">
        <v>60</v>
      </c>
      <c r="AV17" s="13">
        <v>20</v>
      </c>
      <c r="AW17" s="13">
        <v>40</v>
      </c>
      <c r="AX17" s="14">
        <v>20</v>
      </c>
      <c r="AY17" s="14">
        <v>35</v>
      </c>
      <c r="AZ17" s="14">
        <v>80</v>
      </c>
      <c r="BA17" s="13">
        <v>40</v>
      </c>
      <c r="BB17" s="13">
        <v>50</v>
      </c>
      <c r="BC17" s="13">
        <v>50</v>
      </c>
      <c r="BD17" s="13">
        <v>39</v>
      </c>
      <c r="BE17" s="13">
        <v>50</v>
      </c>
      <c r="BF17">
        <v>30</v>
      </c>
      <c r="BG17">
        <v>40</v>
      </c>
      <c r="BH17">
        <v>20</v>
      </c>
    </row>
    <row r="18" spans="2:60">
      <c r="B18" s="3" t="s">
        <v>111</v>
      </c>
      <c r="C18" s="11">
        <f t="shared" si="0"/>
        <v>6340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105</v>
      </c>
      <c r="X18" s="12">
        <v>180</v>
      </c>
      <c r="Y18" s="12">
        <v>234</v>
      </c>
      <c r="Z18" s="12">
        <v>95</v>
      </c>
      <c r="AA18" s="12">
        <v>101</v>
      </c>
      <c r="AB18" s="12">
        <v>135</v>
      </c>
      <c r="AC18" s="12">
        <v>171</v>
      </c>
      <c r="AD18" s="12">
        <v>90</v>
      </c>
      <c r="AE18" s="12">
        <v>145</v>
      </c>
      <c r="AF18" s="12">
        <v>215</v>
      </c>
      <c r="AG18" s="12">
        <v>190</v>
      </c>
      <c r="AH18" s="13">
        <v>240</v>
      </c>
      <c r="AI18" s="13">
        <v>140</v>
      </c>
      <c r="AJ18" s="3">
        <v>320</v>
      </c>
      <c r="AK18" s="3">
        <v>209</v>
      </c>
      <c r="AL18" s="13">
        <v>130</v>
      </c>
      <c r="AM18" s="13">
        <v>140</v>
      </c>
      <c r="AN18" s="13">
        <v>175</v>
      </c>
      <c r="AO18" s="13">
        <v>175</v>
      </c>
      <c r="AP18" s="13">
        <v>190</v>
      </c>
      <c r="AQ18" s="13">
        <v>228</v>
      </c>
      <c r="AR18" s="13">
        <v>205</v>
      </c>
      <c r="AS18" s="13">
        <v>205</v>
      </c>
      <c r="AT18" s="13">
        <v>125</v>
      </c>
      <c r="AU18" s="13">
        <v>95</v>
      </c>
      <c r="AV18" s="13">
        <v>130</v>
      </c>
      <c r="AW18" s="13">
        <v>200</v>
      </c>
      <c r="AX18" s="14">
        <v>194</v>
      </c>
      <c r="AY18" s="14">
        <v>205</v>
      </c>
      <c r="AZ18" s="14">
        <v>220</v>
      </c>
      <c r="BA18" s="13">
        <v>120</v>
      </c>
      <c r="BB18" s="13">
        <v>135</v>
      </c>
      <c r="BC18" s="13">
        <v>190</v>
      </c>
      <c r="BD18" s="13">
        <v>158</v>
      </c>
      <c r="BE18" s="13">
        <v>195</v>
      </c>
      <c r="BF18">
        <v>135</v>
      </c>
      <c r="BG18">
        <v>105</v>
      </c>
      <c r="BH18">
        <v>115</v>
      </c>
    </row>
    <row r="19" spans="2:57">
      <c r="B19" s="3" t="s">
        <v>112</v>
      </c>
      <c r="C19" s="11">
        <f t="shared" si="0"/>
        <v>9</v>
      </c>
      <c r="D19" s="12"/>
      <c r="E19" s="12"/>
      <c r="F19" s="12">
        <v>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1</v>
      </c>
      <c r="S19" s="12"/>
      <c r="T19" s="12"/>
      <c r="U19" s="12"/>
      <c r="V19" s="12"/>
      <c r="W19" s="12"/>
      <c r="X19" s="12">
        <v>1</v>
      </c>
      <c r="Y19" s="12"/>
      <c r="Z19" s="12"/>
      <c r="AA19" s="12">
        <v>3</v>
      </c>
      <c r="AB19" s="12"/>
      <c r="AC19" s="12"/>
      <c r="AD19" s="12"/>
      <c r="AE19" s="12"/>
      <c r="AF19" s="12"/>
      <c r="AG19" s="12"/>
      <c r="AH19" s="13">
        <v>1</v>
      </c>
      <c r="AI19" s="13"/>
      <c r="AJ19" s="3"/>
      <c r="AK19" s="3">
        <v>1</v>
      </c>
      <c r="AL19" s="13"/>
      <c r="AM19" s="13"/>
      <c r="AN19" s="13"/>
      <c r="AO19" s="13"/>
      <c r="AP19" s="13"/>
      <c r="AQ19" s="13"/>
      <c r="AR19" s="13">
        <v>1</v>
      </c>
      <c r="AS19" s="13"/>
      <c r="AT19" s="13"/>
      <c r="AU19" s="13"/>
      <c r="AV19" s="13"/>
      <c r="AW19" s="13"/>
      <c r="AX19" s="14"/>
      <c r="AY19" s="14"/>
      <c r="AZ19" s="14"/>
      <c r="BA19" s="13"/>
      <c r="BB19" s="13"/>
      <c r="BC19" s="13"/>
      <c r="BD19" s="13"/>
      <c r="BE19" s="13"/>
    </row>
    <row r="20" spans="2:57">
      <c r="B20" s="3" t="s">
        <v>113</v>
      </c>
      <c r="C20" s="11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3"/>
      <c r="AJ20" s="3"/>
      <c r="AK20" s="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4"/>
      <c r="AY20" s="14"/>
      <c r="AZ20" s="14"/>
      <c r="BA20" s="13"/>
      <c r="BB20" s="13"/>
      <c r="BC20" s="13"/>
      <c r="BD20" s="13"/>
      <c r="BE20" s="13"/>
    </row>
    <row r="21" spans="2:57">
      <c r="B21" s="3" t="s">
        <v>114</v>
      </c>
      <c r="C21" s="11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3"/>
      <c r="AJ21" s="3"/>
      <c r="AK21" s="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4"/>
      <c r="AY21" s="14"/>
      <c r="AZ21" s="14"/>
      <c r="BA21" s="13"/>
      <c r="BB21" s="13"/>
      <c r="BC21" s="13"/>
      <c r="BD21" s="13"/>
      <c r="BE21" s="13"/>
    </row>
    <row r="22" spans="2:57">
      <c r="B22" s="3" t="s">
        <v>115</v>
      </c>
      <c r="C22" s="11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3"/>
      <c r="AJ22" s="3"/>
      <c r="AK22" s="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4"/>
      <c r="AY22" s="14"/>
      <c r="AZ22" s="14"/>
      <c r="BA22" s="13"/>
      <c r="BB22" s="13"/>
      <c r="BC22" s="13"/>
      <c r="BD22" s="13"/>
      <c r="BE22" s="13"/>
    </row>
    <row r="23" spans="2:60">
      <c r="B23" s="3" t="s">
        <v>116</v>
      </c>
      <c r="C23" s="11">
        <f t="shared" si="0"/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2</v>
      </c>
      <c r="Y23" s="12">
        <v>1</v>
      </c>
      <c r="Z23" s="12"/>
      <c r="AA23" s="12"/>
      <c r="AB23" s="12"/>
      <c r="AC23" s="12"/>
      <c r="AD23" s="12"/>
      <c r="AE23" s="12"/>
      <c r="AF23" s="12"/>
      <c r="AG23" s="12">
        <v>1</v>
      </c>
      <c r="AH23" s="13"/>
      <c r="AI23" s="13"/>
      <c r="AJ23" s="3">
        <v>2</v>
      </c>
      <c r="AK23" s="3"/>
      <c r="AL23" s="13"/>
      <c r="AM23" s="13">
        <v>2</v>
      </c>
      <c r="AN23" s="13"/>
      <c r="AO23" s="13"/>
      <c r="AP23" s="13"/>
      <c r="AQ23" s="13">
        <v>1</v>
      </c>
      <c r="AR23" s="13"/>
      <c r="AS23" s="13"/>
      <c r="AT23" s="13">
        <v>1</v>
      </c>
      <c r="AU23" s="13"/>
      <c r="AV23" s="13"/>
      <c r="AW23" s="13"/>
      <c r="AX23" s="14"/>
      <c r="AY23" s="14">
        <v>2</v>
      </c>
      <c r="AZ23" s="14"/>
      <c r="BA23" s="13">
        <v>2</v>
      </c>
      <c r="BB23" s="13"/>
      <c r="BC23" s="13">
        <v>2</v>
      </c>
      <c r="BD23" s="13"/>
      <c r="BE23" s="13"/>
      <c r="BH23">
        <v>1</v>
      </c>
    </row>
    <row r="24" spans="2:57">
      <c r="B24" s="3" t="s">
        <v>117</v>
      </c>
      <c r="C24" s="11">
        <f t="shared" si="0"/>
        <v>5</v>
      </c>
      <c r="D24" s="12"/>
      <c r="E24" s="12"/>
      <c r="F24" s="12"/>
      <c r="G24" s="12">
        <v>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3"/>
      <c r="AJ24" s="3">
        <v>1</v>
      </c>
      <c r="AK24" s="3"/>
      <c r="AL24" s="13"/>
      <c r="AM24" s="13"/>
      <c r="AN24" s="13"/>
      <c r="AO24" s="13">
        <v>1</v>
      </c>
      <c r="AP24" s="13"/>
      <c r="AQ24" s="13"/>
      <c r="AR24" s="13">
        <v>1</v>
      </c>
      <c r="AS24" s="13"/>
      <c r="AT24" s="13"/>
      <c r="AU24" s="13"/>
      <c r="AV24" s="13"/>
      <c r="AW24" s="13"/>
      <c r="AX24" s="14"/>
      <c r="AY24" s="14"/>
      <c r="AZ24" s="14"/>
      <c r="BA24" s="13"/>
      <c r="BB24" s="13"/>
      <c r="BC24" s="13"/>
      <c r="BD24" s="13"/>
      <c r="BE24" s="13"/>
    </row>
    <row r="25" spans="2:57">
      <c r="B25" s="3" t="s">
        <v>118</v>
      </c>
      <c r="C25" s="11">
        <f t="shared" si="0"/>
        <v>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3"/>
      <c r="AI25" s="13"/>
      <c r="AJ25" s="3"/>
      <c r="AK25" s="3"/>
      <c r="AL25" s="13"/>
      <c r="AM25" s="13"/>
      <c r="AN25" s="13"/>
      <c r="AO25" s="13"/>
      <c r="AP25" s="13"/>
      <c r="AQ25" s="13"/>
      <c r="AR25" s="13"/>
      <c r="AS25" s="13">
        <v>1</v>
      </c>
      <c r="AT25" s="13"/>
      <c r="AU25" s="13"/>
      <c r="AV25" s="13"/>
      <c r="AW25" s="13"/>
      <c r="AX25" s="14"/>
      <c r="AY25" s="14"/>
      <c r="AZ25" s="14"/>
      <c r="BA25" s="13"/>
      <c r="BB25" s="13"/>
      <c r="BC25" s="13"/>
      <c r="BD25" s="13"/>
      <c r="BE25" s="13"/>
    </row>
    <row r="26" spans="2:57">
      <c r="B26" s="3" t="s">
        <v>119</v>
      </c>
      <c r="C26" s="11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3"/>
      <c r="AI26" s="13"/>
      <c r="AJ26" s="3"/>
      <c r="AK26" s="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4"/>
      <c r="AY26" s="14"/>
      <c r="AZ26" s="14"/>
      <c r="BA26" s="13"/>
      <c r="BB26" s="13"/>
      <c r="BC26" s="13"/>
      <c r="BD26" s="13"/>
      <c r="BE26" s="13"/>
    </row>
    <row r="27" spans="2:57">
      <c r="B27" s="3" t="s">
        <v>120</v>
      </c>
      <c r="C27" s="11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3"/>
      <c r="AI27" s="13"/>
      <c r="AJ27" s="3"/>
      <c r="AK27" s="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4"/>
      <c r="AY27" s="14"/>
      <c r="AZ27" s="14"/>
      <c r="BA27" s="13"/>
      <c r="BB27" s="13"/>
      <c r="BC27" s="13"/>
      <c r="BD27" s="13"/>
      <c r="BE27" s="13"/>
    </row>
    <row r="28" spans="2:60">
      <c r="B28" s="3" t="s">
        <v>121</v>
      </c>
      <c r="C28" s="11">
        <f t="shared" si="0"/>
        <v>11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3"/>
      <c r="AI28" s="13"/>
      <c r="AJ28" s="3"/>
      <c r="AK28" s="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4">
        <v>4</v>
      </c>
      <c r="AY28" s="14">
        <v>3</v>
      </c>
      <c r="AZ28" s="14"/>
      <c r="BA28" s="13"/>
      <c r="BB28" s="13"/>
      <c r="BC28" s="13"/>
      <c r="BD28" s="13"/>
      <c r="BE28" s="13"/>
      <c r="BG28">
        <v>2</v>
      </c>
      <c r="BH28">
        <v>2</v>
      </c>
    </row>
    <row r="29" spans="2:57">
      <c r="B29" s="3" t="s">
        <v>122</v>
      </c>
      <c r="C29" s="11">
        <f t="shared" si="0"/>
        <v>3</v>
      </c>
      <c r="D29" s="12"/>
      <c r="E29" s="12"/>
      <c r="F29" s="12"/>
      <c r="G29" s="12"/>
      <c r="H29" s="12"/>
      <c r="I29" s="12">
        <v>1</v>
      </c>
      <c r="J29" s="12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3"/>
      <c r="AI29" s="13"/>
      <c r="AJ29" s="3"/>
      <c r="AK29" s="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4"/>
      <c r="AY29" s="14"/>
      <c r="AZ29" s="14"/>
      <c r="BA29" s="13"/>
      <c r="BB29" s="13"/>
      <c r="BC29" s="13"/>
      <c r="BD29" s="13"/>
      <c r="BE29" s="13"/>
    </row>
    <row r="30" spans="2:59">
      <c r="B30" s="3" t="s">
        <v>123</v>
      </c>
      <c r="C30" s="11">
        <f t="shared" si="0"/>
        <v>429</v>
      </c>
      <c r="D30" s="12"/>
      <c r="E30" s="12">
        <v>30</v>
      </c>
      <c r="F30" s="12"/>
      <c r="G30" s="12">
        <v>50</v>
      </c>
      <c r="H30" s="12">
        <v>10</v>
      </c>
      <c r="I30" s="12"/>
      <c r="J30" s="12">
        <v>62</v>
      </c>
      <c r="K30" s="12"/>
      <c r="L30" s="12">
        <v>10</v>
      </c>
      <c r="M30" s="12"/>
      <c r="N30" s="12"/>
      <c r="O30" s="12"/>
      <c r="P30" s="12"/>
      <c r="Q30" s="12"/>
      <c r="R30" s="12"/>
      <c r="S30" s="12">
        <v>10</v>
      </c>
      <c r="T30" s="12"/>
      <c r="U30" s="12"/>
      <c r="V30" s="12"/>
      <c r="W30" s="12">
        <v>5</v>
      </c>
      <c r="X30" s="12"/>
      <c r="Y30" s="12"/>
      <c r="Z30" s="12"/>
      <c r="AA30" s="12">
        <v>10</v>
      </c>
      <c r="AB30" s="12">
        <v>7</v>
      </c>
      <c r="AC30" s="12"/>
      <c r="AD30" s="12"/>
      <c r="AE30" s="12">
        <v>30</v>
      </c>
      <c r="AF30" s="12"/>
      <c r="AG30" s="12"/>
      <c r="AH30" s="13"/>
      <c r="AI30" s="13"/>
      <c r="AJ30" s="3"/>
      <c r="AK30" s="3">
        <v>10</v>
      </c>
      <c r="AL30" s="13">
        <v>10</v>
      </c>
      <c r="AM30" s="13">
        <v>10</v>
      </c>
      <c r="AN30" s="13"/>
      <c r="AO30" s="13"/>
      <c r="AP30" s="13">
        <v>30</v>
      </c>
      <c r="AQ30" s="13"/>
      <c r="AR30" s="13">
        <v>30</v>
      </c>
      <c r="AS30" s="13"/>
      <c r="AT30" s="13"/>
      <c r="AU30" s="13">
        <v>10</v>
      </c>
      <c r="AV30" s="13"/>
      <c r="AW30" s="13">
        <v>10</v>
      </c>
      <c r="AX30" s="14">
        <v>30</v>
      </c>
      <c r="AY30" s="14"/>
      <c r="AZ30" s="14">
        <v>15</v>
      </c>
      <c r="BA30" s="13"/>
      <c r="BB30" s="13"/>
      <c r="BC30" s="13"/>
      <c r="BD30" s="13">
        <v>20</v>
      </c>
      <c r="BE30" s="13"/>
      <c r="BG30">
        <v>30</v>
      </c>
    </row>
    <row r="31" spans="2:57">
      <c r="B31" s="3" t="s">
        <v>124</v>
      </c>
      <c r="C31" s="11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3"/>
      <c r="AI31" s="13"/>
      <c r="AJ31" s="3"/>
      <c r="AK31" s="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4"/>
      <c r="AY31" s="14"/>
      <c r="AZ31" s="14"/>
      <c r="BA31" s="13"/>
      <c r="BB31" s="13"/>
      <c r="BC31" s="13"/>
      <c r="BD31" s="13"/>
      <c r="BE31" s="13"/>
    </row>
    <row r="32" spans="2:57">
      <c r="B32" s="3" t="s">
        <v>125</v>
      </c>
      <c r="C32" s="11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  <c r="AI32" s="13"/>
      <c r="AJ32" s="3"/>
      <c r="AK32" s="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4"/>
      <c r="AY32" s="14"/>
      <c r="AZ32" s="14"/>
      <c r="BA32" s="13"/>
      <c r="BB32" s="13"/>
      <c r="BC32" s="13"/>
      <c r="BD32" s="13"/>
      <c r="BE32" s="13"/>
    </row>
    <row r="33" spans="2:57">
      <c r="B33" s="3" t="s">
        <v>126</v>
      </c>
      <c r="C33" s="11">
        <f t="shared" si="0"/>
        <v>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>
        <v>1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s="13"/>
      <c r="AJ33" s="3"/>
      <c r="AK33" s="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4"/>
      <c r="AY33" s="14"/>
      <c r="AZ33" s="14"/>
      <c r="BA33" s="13"/>
      <c r="BB33" s="13"/>
      <c r="BC33" s="13"/>
      <c r="BD33" s="13"/>
      <c r="BE33" s="13"/>
    </row>
    <row r="34" spans="2:60">
      <c r="B34" s="3" t="s">
        <v>127</v>
      </c>
      <c r="C34" s="11">
        <f t="shared" si="0"/>
        <v>1039</v>
      </c>
      <c r="D34" s="12">
        <v>54</v>
      </c>
      <c r="E34" s="12">
        <v>81</v>
      </c>
      <c r="F34" s="12">
        <v>30</v>
      </c>
      <c r="G34" s="12">
        <v>72</v>
      </c>
      <c r="H34" s="12">
        <v>54</v>
      </c>
      <c r="I34" s="12">
        <v>75</v>
      </c>
      <c r="J34" s="12">
        <v>24</v>
      </c>
      <c r="K34" s="12">
        <v>3</v>
      </c>
      <c r="L34" s="12"/>
      <c r="M34" s="12"/>
      <c r="N34" s="12">
        <v>3</v>
      </c>
      <c r="O34" s="12"/>
      <c r="P34" s="12"/>
      <c r="Q34" s="12">
        <v>6</v>
      </c>
      <c r="R34" s="12"/>
      <c r="S34" s="12"/>
      <c r="T34" s="12"/>
      <c r="U34" s="12">
        <v>12</v>
      </c>
      <c r="V34" s="12"/>
      <c r="W34" s="12">
        <v>24</v>
      </c>
      <c r="X34" s="12">
        <v>9</v>
      </c>
      <c r="Y34" s="12">
        <v>15</v>
      </c>
      <c r="Z34" s="12">
        <v>9</v>
      </c>
      <c r="AA34" s="12">
        <v>3</v>
      </c>
      <c r="AB34" s="12">
        <v>24</v>
      </c>
      <c r="AC34" s="12">
        <v>35</v>
      </c>
      <c r="AD34" s="12">
        <v>5</v>
      </c>
      <c r="AE34" s="12">
        <v>18</v>
      </c>
      <c r="AF34" s="12">
        <v>15</v>
      </c>
      <c r="AG34" s="12">
        <v>12</v>
      </c>
      <c r="AH34" s="13">
        <v>3</v>
      </c>
      <c r="AI34" s="13">
        <v>21</v>
      </c>
      <c r="AJ34" s="3">
        <v>27</v>
      </c>
      <c r="AK34" s="3">
        <v>9</v>
      </c>
      <c r="AL34" s="13">
        <v>33</v>
      </c>
      <c r="AM34" s="13">
        <v>15</v>
      </c>
      <c r="AN34" s="13">
        <v>15</v>
      </c>
      <c r="AO34" s="13"/>
      <c r="AP34" s="13">
        <v>21</v>
      </c>
      <c r="AQ34" s="13">
        <v>15</v>
      </c>
      <c r="AR34" s="13">
        <v>18</v>
      </c>
      <c r="AS34" s="13">
        <v>3</v>
      </c>
      <c r="AT34" s="13">
        <v>9</v>
      </c>
      <c r="AU34" s="13">
        <v>6</v>
      </c>
      <c r="AV34" s="13">
        <v>12</v>
      </c>
      <c r="AW34" s="13">
        <v>24</v>
      </c>
      <c r="AX34" s="14">
        <v>12</v>
      </c>
      <c r="AY34" s="14">
        <v>30</v>
      </c>
      <c r="AZ34" s="14">
        <v>29</v>
      </c>
      <c r="BA34" s="13">
        <v>18</v>
      </c>
      <c r="BB34" s="13">
        <v>48</v>
      </c>
      <c r="BC34" s="13">
        <v>6</v>
      </c>
      <c r="BD34" s="13">
        <v>4</v>
      </c>
      <c r="BE34" s="13">
        <v>15</v>
      </c>
      <c r="BF34">
        <v>21</v>
      </c>
      <c r="BG34">
        <v>15</v>
      </c>
      <c r="BH34">
        <v>27</v>
      </c>
    </row>
    <row r="35" spans="2:57">
      <c r="B35" s="3" t="s">
        <v>128</v>
      </c>
      <c r="C35" s="11">
        <f t="shared" si="0"/>
        <v>16</v>
      </c>
      <c r="D35" s="12">
        <v>2</v>
      </c>
      <c r="E35" s="12"/>
      <c r="F35" s="12"/>
      <c r="G35" s="12">
        <v>2</v>
      </c>
      <c r="H35" s="12"/>
      <c r="I35" s="12"/>
      <c r="J35" s="12"/>
      <c r="K35" s="12"/>
      <c r="L35" s="12">
        <v>1</v>
      </c>
      <c r="M35" s="12">
        <v>2</v>
      </c>
      <c r="N35" s="12"/>
      <c r="O35" s="12">
        <v>2</v>
      </c>
      <c r="P35" s="12">
        <v>1</v>
      </c>
      <c r="Q35" s="12"/>
      <c r="R35" s="12"/>
      <c r="S35" s="12"/>
      <c r="T35" s="12">
        <v>1</v>
      </c>
      <c r="U35" s="12"/>
      <c r="V35" s="12"/>
      <c r="W35" s="12"/>
      <c r="X35" s="12"/>
      <c r="Y35" s="12"/>
      <c r="Z35" s="12">
        <v>1</v>
      </c>
      <c r="AA35" s="12"/>
      <c r="AB35" s="12"/>
      <c r="AC35" s="12"/>
      <c r="AD35" s="12"/>
      <c r="AE35" s="12"/>
      <c r="AF35" s="12"/>
      <c r="AG35" s="12"/>
      <c r="AH35" s="13"/>
      <c r="AI35" s="13"/>
      <c r="AJ35" s="3">
        <v>1</v>
      </c>
      <c r="AK35" s="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4">
        <v>1</v>
      </c>
      <c r="AY35" s="14"/>
      <c r="AZ35" s="14">
        <v>1</v>
      </c>
      <c r="BA35" s="13"/>
      <c r="BB35" s="13">
        <v>1</v>
      </c>
      <c r="BC35" s="13"/>
      <c r="BD35" s="13"/>
      <c r="BE35" s="13"/>
    </row>
    <row r="36" spans="2:57">
      <c r="B36" s="3" t="s">
        <v>129</v>
      </c>
      <c r="C36" s="11">
        <f t="shared" si="0"/>
        <v>47</v>
      </c>
      <c r="D36" s="12"/>
      <c r="E36" s="12"/>
      <c r="F36" s="12"/>
      <c r="G36" s="12"/>
      <c r="H36" s="12">
        <v>30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>
        <v>12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3"/>
      <c r="AI36" s="13"/>
      <c r="AJ36" s="3">
        <v>5</v>
      </c>
      <c r="AK36" s="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4"/>
      <c r="AY36" s="14"/>
      <c r="AZ36" s="14"/>
      <c r="BA36" s="13"/>
      <c r="BB36" s="13"/>
      <c r="BC36" s="13"/>
      <c r="BD36" s="13"/>
      <c r="BE36" s="13"/>
    </row>
    <row r="37" spans="2:60">
      <c r="B37" s="3" t="s">
        <v>130</v>
      </c>
      <c r="C37" s="11">
        <f t="shared" si="0"/>
        <v>117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1</v>
      </c>
      <c r="X37" s="12"/>
      <c r="Y37" s="12">
        <v>3</v>
      </c>
      <c r="Z37" s="12">
        <v>1</v>
      </c>
      <c r="AA37" s="12">
        <v>2</v>
      </c>
      <c r="AB37" s="12">
        <v>3</v>
      </c>
      <c r="AC37" s="12">
        <v>2</v>
      </c>
      <c r="AD37" s="12">
        <v>4</v>
      </c>
      <c r="AE37" s="12">
        <v>1</v>
      </c>
      <c r="AF37" s="12">
        <v>2</v>
      </c>
      <c r="AG37" s="12"/>
      <c r="AH37" s="13">
        <v>2</v>
      </c>
      <c r="AI37" s="13">
        <v>2</v>
      </c>
      <c r="AJ37" s="3">
        <v>2</v>
      </c>
      <c r="AK37" s="3">
        <v>6</v>
      </c>
      <c r="AL37" s="13">
        <v>2</v>
      </c>
      <c r="AM37" s="13">
        <v>4</v>
      </c>
      <c r="AN37" s="13">
        <v>6</v>
      </c>
      <c r="AO37" s="13">
        <v>6</v>
      </c>
      <c r="AP37" s="13">
        <v>8</v>
      </c>
      <c r="AQ37" s="13">
        <v>9</v>
      </c>
      <c r="AR37" s="13">
        <v>2</v>
      </c>
      <c r="AS37" s="13">
        <v>12</v>
      </c>
      <c r="AT37" s="13">
        <v>1</v>
      </c>
      <c r="AU37" s="13">
        <v>3</v>
      </c>
      <c r="AV37" s="13"/>
      <c r="AW37" s="13"/>
      <c r="AX37" s="14">
        <v>2</v>
      </c>
      <c r="AY37" s="14"/>
      <c r="AZ37" s="14">
        <v>2</v>
      </c>
      <c r="BA37" s="13">
        <v>5</v>
      </c>
      <c r="BB37" s="13"/>
      <c r="BC37" s="13">
        <v>5</v>
      </c>
      <c r="BD37" s="13">
        <v>2</v>
      </c>
      <c r="BE37" s="13">
        <v>3</v>
      </c>
      <c r="BF37">
        <v>7</v>
      </c>
      <c r="BG37">
        <v>2</v>
      </c>
      <c r="BH37">
        <v>5</v>
      </c>
    </row>
    <row r="38" spans="2:57">
      <c r="B38" s="3" t="s">
        <v>131</v>
      </c>
      <c r="C38" s="11">
        <f t="shared" si="0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3"/>
      <c r="AJ38" s="3"/>
      <c r="AK38" s="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4"/>
      <c r="AY38" s="14"/>
      <c r="AZ38" s="14"/>
      <c r="BA38" s="13"/>
      <c r="BB38" s="13"/>
      <c r="BC38" s="13"/>
      <c r="BD38" s="13"/>
      <c r="BE38" s="13"/>
    </row>
    <row r="39" spans="2:57">
      <c r="B39" s="3" t="s">
        <v>132</v>
      </c>
      <c r="C39" s="11">
        <f t="shared" si="0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3"/>
      <c r="AI39" s="13"/>
      <c r="AJ39" s="3"/>
      <c r="AK39" s="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4"/>
      <c r="AY39" s="14"/>
      <c r="AZ39" s="14"/>
      <c r="BA39" s="13"/>
      <c r="BB39" s="13"/>
      <c r="BC39" s="13"/>
      <c r="BD39" s="13"/>
      <c r="BE39" s="13"/>
    </row>
    <row r="40" spans="2:59">
      <c r="B40" s="3" t="s">
        <v>133</v>
      </c>
      <c r="C40" s="11">
        <f t="shared" si="0"/>
        <v>50</v>
      </c>
      <c r="D40" s="12">
        <v>2</v>
      </c>
      <c r="E40" s="12">
        <v>1</v>
      </c>
      <c r="F40" s="12"/>
      <c r="G40" s="12">
        <v>1</v>
      </c>
      <c r="H40" s="12"/>
      <c r="I40" s="12"/>
      <c r="J40" s="12"/>
      <c r="K40" s="12">
        <v>1</v>
      </c>
      <c r="L40" s="12"/>
      <c r="M40" s="12"/>
      <c r="N40" s="12">
        <v>2</v>
      </c>
      <c r="O40" s="12">
        <v>1</v>
      </c>
      <c r="P40" s="12">
        <v>2</v>
      </c>
      <c r="Q40" s="12">
        <v>1</v>
      </c>
      <c r="R40" s="12">
        <v>1</v>
      </c>
      <c r="S40" s="12">
        <v>3</v>
      </c>
      <c r="T40" s="12">
        <v>2</v>
      </c>
      <c r="U40" s="12">
        <v>2</v>
      </c>
      <c r="V40" s="12">
        <v>2</v>
      </c>
      <c r="W40" s="12">
        <v>1</v>
      </c>
      <c r="X40" s="12"/>
      <c r="Y40" s="12">
        <v>2</v>
      </c>
      <c r="Z40" s="12"/>
      <c r="AA40" s="12"/>
      <c r="AB40" s="12"/>
      <c r="AC40" s="12">
        <v>4</v>
      </c>
      <c r="AD40" s="12"/>
      <c r="AE40" s="12"/>
      <c r="AF40" s="12"/>
      <c r="AG40" s="12">
        <v>1</v>
      </c>
      <c r="AH40" s="13"/>
      <c r="AI40" s="13"/>
      <c r="AJ40" s="3"/>
      <c r="AK40" s="3">
        <v>1</v>
      </c>
      <c r="AL40" s="13">
        <v>1</v>
      </c>
      <c r="AM40" s="13"/>
      <c r="AN40" s="13">
        <v>2</v>
      </c>
      <c r="AO40" s="13"/>
      <c r="AP40" s="13"/>
      <c r="AQ40" s="13">
        <v>1</v>
      </c>
      <c r="AR40" s="13">
        <v>1</v>
      </c>
      <c r="AS40" s="13"/>
      <c r="AT40" s="13">
        <v>1</v>
      </c>
      <c r="AU40" s="13"/>
      <c r="AV40" s="13"/>
      <c r="AW40" s="13">
        <v>2</v>
      </c>
      <c r="AX40" s="14">
        <v>4</v>
      </c>
      <c r="AY40" s="14">
        <v>1</v>
      </c>
      <c r="AZ40" s="14">
        <v>3</v>
      </c>
      <c r="BA40" s="13">
        <v>2</v>
      </c>
      <c r="BB40" s="13"/>
      <c r="BC40" s="13"/>
      <c r="BD40" s="13">
        <v>1</v>
      </c>
      <c r="BE40" s="13"/>
      <c r="BG40">
        <v>1</v>
      </c>
    </row>
    <row r="41" spans="2:57">
      <c r="B41" s="3" t="s">
        <v>134</v>
      </c>
      <c r="C41" s="11">
        <f t="shared" si="0"/>
        <v>62</v>
      </c>
      <c r="D41" s="12">
        <v>9</v>
      </c>
      <c r="E41" s="12">
        <v>9</v>
      </c>
      <c r="F41" s="12">
        <v>10</v>
      </c>
      <c r="G41" s="12">
        <v>5</v>
      </c>
      <c r="H41" s="12">
        <v>11</v>
      </c>
      <c r="I41" s="12"/>
      <c r="J41" s="12">
        <v>3</v>
      </c>
      <c r="K41" s="12">
        <v>9</v>
      </c>
      <c r="L41" s="12">
        <v>3</v>
      </c>
      <c r="M41" s="12">
        <v>1</v>
      </c>
      <c r="N41" s="12"/>
      <c r="O41" s="12"/>
      <c r="P41" s="12"/>
      <c r="Q41" s="12">
        <v>2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3"/>
      <c r="AI41" s="13"/>
      <c r="AJ41" s="3"/>
      <c r="AK41" s="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4"/>
      <c r="AY41" s="14"/>
      <c r="AZ41" s="14"/>
      <c r="BA41" s="13"/>
      <c r="BB41" s="13"/>
      <c r="BC41" s="13"/>
      <c r="BD41" s="13"/>
      <c r="BE41" s="13"/>
    </row>
    <row r="42" spans="2:57">
      <c r="B42" s="3" t="s">
        <v>135</v>
      </c>
      <c r="C42" s="11">
        <f t="shared" si="0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3"/>
      <c r="AI42" s="13"/>
      <c r="AJ42" s="3"/>
      <c r="AK42" s="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4"/>
      <c r="AY42" s="14"/>
      <c r="AZ42" s="14"/>
      <c r="BA42" s="13"/>
      <c r="BB42" s="13"/>
      <c r="BC42" s="13"/>
      <c r="BD42" s="13"/>
      <c r="BE42" s="13"/>
    </row>
    <row r="43" spans="2:57">
      <c r="B43" s="3" t="s">
        <v>136</v>
      </c>
      <c r="C43" s="11">
        <f t="shared" si="0"/>
        <v>2</v>
      </c>
      <c r="D43" s="12"/>
      <c r="E43" s="12">
        <v>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>
        <v>1</v>
      </c>
      <c r="AD43" s="12"/>
      <c r="AE43" s="12"/>
      <c r="AF43" s="12"/>
      <c r="AG43" s="12"/>
      <c r="AH43" s="13"/>
      <c r="AI43" s="13"/>
      <c r="AJ43" s="3"/>
      <c r="AK43" s="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4"/>
      <c r="AY43" s="14"/>
      <c r="AZ43" s="14"/>
      <c r="BA43" s="13"/>
      <c r="BB43" s="13"/>
      <c r="BC43" s="13"/>
      <c r="BD43" s="13"/>
      <c r="BE43" s="13"/>
    </row>
    <row r="44" spans="2:57">
      <c r="B44" s="3" t="s">
        <v>137</v>
      </c>
      <c r="C44" s="11">
        <f t="shared" si="0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3"/>
      <c r="AI44" s="13"/>
      <c r="AJ44" s="3"/>
      <c r="AK44" s="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4"/>
      <c r="AY44" s="14"/>
      <c r="AZ44" s="14"/>
      <c r="BA44" s="13"/>
      <c r="BB44" s="13"/>
      <c r="BC44" s="13"/>
      <c r="BD44" s="13"/>
      <c r="BE44" s="13"/>
    </row>
    <row r="45" spans="2:57">
      <c r="B45" s="3" t="s">
        <v>138</v>
      </c>
      <c r="C45" s="11">
        <f t="shared" si="0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3"/>
      <c r="AI45" s="13"/>
      <c r="AJ45" s="3"/>
      <c r="AK45" s="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4"/>
      <c r="AY45" s="14"/>
      <c r="AZ45" s="14"/>
      <c r="BA45" s="13"/>
      <c r="BB45" s="13"/>
      <c r="BC45" s="13"/>
      <c r="BD45" s="13"/>
      <c r="BE45" s="13"/>
    </row>
    <row r="46" spans="2:57">
      <c r="B46" s="3" t="s">
        <v>139</v>
      </c>
      <c r="C46" s="11">
        <f t="shared" si="0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3"/>
      <c r="AI46" s="13"/>
      <c r="AJ46" s="3"/>
      <c r="AK46" s="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4"/>
      <c r="AY46" s="14"/>
      <c r="AZ46" s="14"/>
      <c r="BA46" s="13"/>
      <c r="BB46" s="13"/>
      <c r="BC46" s="13"/>
      <c r="BD46" s="13"/>
      <c r="BE46" s="13"/>
    </row>
    <row r="47" spans="2:59">
      <c r="B47" s="3" t="s">
        <v>140</v>
      </c>
      <c r="C47" s="11">
        <f t="shared" si="0"/>
        <v>636</v>
      </c>
      <c r="D47" s="12">
        <v>70</v>
      </c>
      <c r="E47" s="12">
        <v>20</v>
      </c>
      <c r="F47" s="12">
        <v>10</v>
      </c>
      <c r="G47" s="12">
        <v>30</v>
      </c>
      <c r="H47" s="12">
        <v>70</v>
      </c>
      <c r="I47" s="12">
        <v>30</v>
      </c>
      <c r="J47" s="12">
        <v>10</v>
      </c>
      <c r="K47" s="12"/>
      <c r="L47" s="12"/>
      <c r="M47" s="12"/>
      <c r="N47" s="12">
        <v>10</v>
      </c>
      <c r="O47" s="12"/>
      <c r="P47" s="12"/>
      <c r="Q47" s="12"/>
      <c r="R47" s="12">
        <v>15</v>
      </c>
      <c r="S47" s="12">
        <v>15</v>
      </c>
      <c r="T47" s="12">
        <v>15</v>
      </c>
      <c r="U47" s="12"/>
      <c r="V47" s="12">
        <v>1</v>
      </c>
      <c r="W47" s="12">
        <v>25</v>
      </c>
      <c r="X47" s="12">
        <v>15</v>
      </c>
      <c r="Y47" s="12"/>
      <c r="Z47" s="12">
        <v>10</v>
      </c>
      <c r="AA47" s="12"/>
      <c r="AB47" s="12">
        <v>30</v>
      </c>
      <c r="AC47" s="12"/>
      <c r="AD47" s="12">
        <v>20</v>
      </c>
      <c r="AE47" s="12">
        <v>20</v>
      </c>
      <c r="AF47" s="12"/>
      <c r="AG47" s="12"/>
      <c r="AH47" s="13"/>
      <c r="AI47" s="13"/>
      <c r="AJ47" s="3">
        <v>21</v>
      </c>
      <c r="AK47" s="3">
        <v>40</v>
      </c>
      <c r="AL47" s="13"/>
      <c r="AM47" s="13"/>
      <c r="AN47" s="13"/>
      <c r="AO47" s="13">
        <v>30</v>
      </c>
      <c r="AP47" s="13">
        <v>32</v>
      </c>
      <c r="AQ47" s="13">
        <v>10</v>
      </c>
      <c r="AR47" s="13"/>
      <c r="AS47" s="13"/>
      <c r="AT47" s="13"/>
      <c r="AU47" s="13"/>
      <c r="AV47" s="13">
        <v>10</v>
      </c>
      <c r="AW47" s="13">
        <v>20</v>
      </c>
      <c r="AX47" s="14">
        <v>31</v>
      </c>
      <c r="AY47" s="14"/>
      <c r="AZ47" s="14">
        <v>5</v>
      </c>
      <c r="BA47" s="13">
        <v>10</v>
      </c>
      <c r="BB47" s="13"/>
      <c r="BC47" s="13"/>
      <c r="BD47" s="13">
        <v>10</v>
      </c>
      <c r="BE47" s="13"/>
      <c r="BG47">
        <v>1</v>
      </c>
    </row>
    <row r="48" spans="2:60">
      <c r="B48" s="3" t="s">
        <v>141</v>
      </c>
      <c r="C48" s="11">
        <f t="shared" si="0"/>
        <v>2732</v>
      </c>
      <c r="D48" s="12">
        <v>164</v>
      </c>
      <c r="E48" s="12">
        <v>160</v>
      </c>
      <c r="F48" s="12">
        <v>60</v>
      </c>
      <c r="G48" s="12">
        <v>210</v>
      </c>
      <c r="H48" s="12">
        <v>120</v>
      </c>
      <c r="I48" s="12">
        <v>160</v>
      </c>
      <c r="J48" s="12">
        <v>145</v>
      </c>
      <c r="K48" s="12">
        <v>80</v>
      </c>
      <c r="L48" s="12">
        <v>81</v>
      </c>
      <c r="M48" s="12">
        <v>90</v>
      </c>
      <c r="N48" s="12">
        <v>20</v>
      </c>
      <c r="O48" s="12">
        <v>60</v>
      </c>
      <c r="P48" s="12">
        <v>14</v>
      </c>
      <c r="Q48" s="12">
        <v>20</v>
      </c>
      <c r="R48" s="12">
        <v>90</v>
      </c>
      <c r="S48" s="12">
        <v>50</v>
      </c>
      <c r="T48" s="12">
        <v>40</v>
      </c>
      <c r="U48" s="12">
        <v>30</v>
      </c>
      <c r="V48" s="12">
        <v>40</v>
      </c>
      <c r="W48" s="12">
        <v>40</v>
      </c>
      <c r="X48" s="12">
        <v>20</v>
      </c>
      <c r="Y48" s="12">
        <v>60</v>
      </c>
      <c r="Z48" s="12">
        <v>45</v>
      </c>
      <c r="AA48" s="12">
        <v>3</v>
      </c>
      <c r="AB48" s="12"/>
      <c r="AC48" s="12">
        <v>20</v>
      </c>
      <c r="AD48" s="12">
        <v>40</v>
      </c>
      <c r="AE48" s="12">
        <v>10</v>
      </c>
      <c r="AF48" s="12">
        <v>40</v>
      </c>
      <c r="AG48" s="12">
        <v>90</v>
      </c>
      <c r="AH48" s="13">
        <v>10</v>
      </c>
      <c r="AI48" s="13">
        <v>34</v>
      </c>
      <c r="AJ48" s="3">
        <v>80</v>
      </c>
      <c r="AK48" s="3">
        <v>17</v>
      </c>
      <c r="AL48" s="13">
        <v>50</v>
      </c>
      <c r="AM48" s="13">
        <v>30</v>
      </c>
      <c r="AN48" s="13">
        <v>20</v>
      </c>
      <c r="AO48" s="13">
        <v>15</v>
      </c>
      <c r="AP48" s="13">
        <v>20</v>
      </c>
      <c r="AQ48" s="13">
        <v>25</v>
      </c>
      <c r="AR48" s="13">
        <v>10</v>
      </c>
      <c r="AS48" s="13">
        <v>30</v>
      </c>
      <c r="AT48" s="13">
        <v>10</v>
      </c>
      <c r="AU48" s="13">
        <v>40</v>
      </c>
      <c r="AV48" s="13">
        <v>30</v>
      </c>
      <c r="AW48" s="13">
        <v>10</v>
      </c>
      <c r="AX48" s="14">
        <v>10</v>
      </c>
      <c r="AY48" s="14">
        <v>34</v>
      </c>
      <c r="AZ48" s="14">
        <v>40</v>
      </c>
      <c r="BA48" s="13">
        <v>10</v>
      </c>
      <c r="BB48" s="13">
        <v>25</v>
      </c>
      <c r="BC48" s="13">
        <v>50</v>
      </c>
      <c r="BD48" s="13">
        <v>20</v>
      </c>
      <c r="BE48" s="13">
        <v>60</v>
      </c>
      <c r="BF48">
        <v>10</v>
      </c>
      <c r="BG48">
        <v>20</v>
      </c>
      <c r="BH48">
        <v>20</v>
      </c>
    </row>
    <row r="49" spans="2:57">
      <c r="B49" s="3" t="s">
        <v>142</v>
      </c>
      <c r="C49" s="11">
        <f t="shared" si="0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  <c r="AI49" s="13"/>
      <c r="AJ49" s="3"/>
      <c r="AK49" s="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14"/>
      <c r="AZ49" s="14"/>
      <c r="BA49" s="13"/>
      <c r="BB49" s="13"/>
      <c r="BC49" s="13"/>
      <c r="BD49" s="13"/>
      <c r="BE49" s="13"/>
    </row>
    <row r="50" spans="2:57">
      <c r="B50" s="3" t="s">
        <v>143</v>
      </c>
      <c r="C50" s="11">
        <f t="shared" si="0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3"/>
      <c r="AI50" s="13"/>
      <c r="AJ50" s="3"/>
      <c r="AK50" s="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4"/>
      <c r="AY50" s="14"/>
      <c r="AZ50" s="14"/>
      <c r="BA50" s="13"/>
      <c r="BB50" s="13"/>
      <c r="BC50" s="13"/>
      <c r="BD50" s="13"/>
      <c r="BE50" s="13"/>
    </row>
    <row r="51" spans="2:57">
      <c r="B51" s="3" t="s">
        <v>144</v>
      </c>
      <c r="C51" s="11">
        <f t="shared" si="0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3"/>
      <c r="AI51" s="13"/>
      <c r="AJ51" s="3"/>
      <c r="AK51" s="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4"/>
      <c r="AY51" s="14"/>
      <c r="AZ51" s="14"/>
      <c r="BA51" s="13"/>
      <c r="BB51" s="13"/>
      <c r="BC51" s="13"/>
      <c r="BD51" s="13"/>
      <c r="BE51" s="13"/>
    </row>
    <row r="52" spans="2:57">
      <c r="B52" s="3" t="s">
        <v>145</v>
      </c>
      <c r="C52" s="11">
        <f t="shared" si="0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3"/>
      <c r="AI52" s="13"/>
      <c r="AJ52" s="3"/>
      <c r="AK52" s="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4"/>
      <c r="AY52" s="14"/>
      <c r="AZ52" s="14"/>
      <c r="BA52" s="13"/>
      <c r="BB52" s="13"/>
      <c r="BC52" s="13"/>
      <c r="BD52" s="13"/>
      <c r="BE52" s="13"/>
    </row>
    <row r="53" spans="2:60">
      <c r="B53" s="3" t="s">
        <v>146</v>
      </c>
      <c r="C53" s="11">
        <f t="shared" si="0"/>
        <v>752</v>
      </c>
      <c r="D53" s="12">
        <v>7</v>
      </c>
      <c r="E53" s="12">
        <v>12</v>
      </c>
      <c r="F53" s="12">
        <v>4</v>
      </c>
      <c r="G53" s="12">
        <v>9</v>
      </c>
      <c r="H53" s="12">
        <v>3</v>
      </c>
      <c r="I53" s="12">
        <v>6</v>
      </c>
      <c r="J53" s="12">
        <v>1</v>
      </c>
      <c r="K53" s="12">
        <v>7</v>
      </c>
      <c r="L53" s="12">
        <v>3</v>
      </c>
      <c r="M53" s="12">
        <v>3</v>
      </c>
      <c r="N53" s="12">
        <v>8</v>
      </c>
      <c r="O53" s="12">
        <v>10</v>
      </c>
      <c r="P53" s="12">
        <v>5</v>
      </c>
      <c r="Q53" s="12">
        <v>2</v>
      </c>
      <c r="R53" s="12">
        <v>3</v>
      </c>
      <c r="S53" s="12">
        <v>3</v>
      </c>
      <c r="T53" s="12">
        <v>3</v>
      </c>
      <c r="U53" s="12">
        <v>7</v>
      </c>
      <c r="V53" s="12"/>
      <c r="W53" s="12">
        <v>15</v>
      </c>
      <c r="X53" s="12">
        <v>11</v>
      </c>
      <c r="Y53" s="12">
        <v>9</v>
      </c>
      <c r="Z53" s="12">
        <v>3</v>
      </c>
      <c r="AA53" s="12">
        <v>5</v>
      </c>
      <c r="AB53" s="12">
        <v>12</v>
      </c>
      <c r="AC53" s="12">
        <v>4</v>
      </c>
      <c r="AD53" s="12">
        <v>6</v>
      </c>
      <c r="AE53" s="12">
        <v>8</v>
      </c>
      <c r="AF53" s="12">
        <v>7</v>
      </c>
      <c r="AG53" s="12">
        <v>8</v>
      </c>
      <c r="AH53" s="13">
        <v>6</v>
      </c>
      <c r="AI53" s="13">
        <v>17</v>
      </c>
      <c r="AJ53" s="3">
        <v>4</v>
      </c>
      <c r="AK53" s="3">
        <v>6</v>
      </c>
      <c r="AL53" s="13">
        <v>9</v>
      </c>
      <c r="AM53" s="13">
        <v>7</v>
      </c>
      <c r="AN53" s="13">
        <v>12</v>
      </c>
      <c r="AO53" s="13">
        <v>6</v>
      </c>
      <c r="AP53" s="13">
        <v>11</v>
      </c>
      <c r="AQ53" s="13">
        <v>13</v>
      </c>
      <c r="AR53" s="13">
        <v>23</v>
      </c>
      <c r="AS53" s="13">
        <v>8</v>
      </c>
      <c r="AT53" s="13">
        <v>15</v>
      </c>
      <c r="AU53" s="13">
        <v>14</v>
      </c>
      <c r="AV53" s="13">
        <v>5</v>
      </c>
      <c r="AW53" s="13">
        <v>15</v>
      </c>
      <c r="AX53" s="14">
        <v>17</v>
      </c>
      <c r="AY53" s="14">
        <v>17</v>
      </c>
      <c r="AZ53" s="14">
        <v>24</v>
      </c>
      <c r="BA53" s="13">
        <v>13</v>
      </c>
      <c r="BB53" s="13">
        <v>5</v>
      </c>
      <c r="BC53" s="13">
        <v>5</v>
      </c>
      <c r="BD53" s="13">
        <v>232</v>
      </c>
      <c r="BE53" s="13">
        <v>8</v>
      </c>
      <c r="BF53">
        <v>19</v>
      </c>
      <c r="BG53">
        <v>39</v>
      </c>
      <c r="BH53">
        <v>18</v>
      </c>
    </row>
    <row r="54" spans="2:57">
      <c r="B54" s="3" t="s">
        <v>147</v>
      </c>
      <c r="C54" s="11">
        <f t="shared" si="0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  <c r="AI54" s="13"/>
      <c r="AJ54" s="3"/>
      <c r="AK54" s="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4"/>
      <c r="AY54" s="14"/>
      <c r="AZ54" s="14"/>
      <c r="BA54" s="13"/>
      <c r="BB54" s="13"/>
      <c r="BC54" s="13"/>
      <c r="BD54" s="13"/>
      <c r="BE54" s="13"/>
    </row>
    <row r="55" spans="2:59">
      <c r="B55" s="3" t="s">
        <v>148</v>
      </c>
      <c r="C55" s="11">
        <f t="shared" si="0"/>
        <v>23</v>
      </c>
      <c r="D55" s="12"/>
      <c r="E55" s="12">
        <v>1</v>
      </c>
      <c r="F55" s="12"/>
      <c r="G55" s="12"/>
      <c r="H55" s="12"/>
      <c r="I55" s="12"/>
      <c r="J55" s="12"/>
      <c r="K55" s="12">
        <v>1</v>
      </c>
      <c r="L55" s="12">
        <v>1</v>
      </c>
      <c r="M55" s="12">
        <v>1</v>
      </c>
      <c r="N55" s="12">
        <v>1</v>
      </c>
      <c r="O55" s="12"/>
      <c r="P55" s="12"/>
      <c r="Q55" s="12"/>
      <c r="R55" s="12"/>
      <c r="S55" s="12"/>
      <c r="T55" s="12">
        <v>1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>
        <v>1</v>
      </c>
      <c r="AG55" s="12">
        <v>1</v>
      </c>
      <c r="AH55" s="13"/>
      <c r="AI55" s="13">
        <v>2</v>
      </c>
      <c r="AJ55" s="3">
        <v>1</v>
      </c>
      <c r="AK55" s="3"/>
      <c r="AL55" s="13">
        <v>1</v>
      </c>
      <c r="AM55" s="13"/>
      <c r="AN55" s="13"/>
      <c r="AO55" s="13">
        <v>2</v>
      </c>
      <c r="AP55" s="13"/>
      <c r="AQ55" s="13">
        <v>1</v>
      </c>
      <c r="AR55" s="13"/>
      <c r="AS55" s="13"/>
      <c r="AT55" s="13"/>
      <c r="AU55" s="13">
        <v>1</v>
      </c>
      <c r="AV55" s="13"/>
      <c r="AW55" s="13"/>
      <c r="AX55" s="14">
        <v>2</v>
      </c>
      <c r="AY55" s="14"/>
      <c r="AZ55" s="14"/>
      <c r="BA55" s="13">
        <v>2</v>
      </c>
      <c r="BB55" s="13"/>
      <c r="BC55" s="13">
        <v>1</v>
      </c>
      <c r="BD55" s="13"/>
      <c r="BE55" s="13">
        <v>1</v>
      </c>
      <c r="BG55">
        <v>1</v>
      </c>
    </row>
    <row r="56" spans="2:57">
      <c r="B56" s="3" t="s">
        <v>149</v>
      </c>
      <c r="C56" s="11">
        <f t="shared" si="0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3"/>
      <c r="AI56" s="13"/>
      <c r="AJ56" s="3"/>
      <c r="AK56" s="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4"/>
      <c r="AY56" s="14"/>
      <c r="AZ56" s="14"/>
      <c r="BA56" s="13"/>
      <c r="BB56" s="13"/>
      <c r="BC56" s="13"/>
      <c r="BD56" s="13"/>
      <c r="BE56" s="13"/>
    </row>
    <row r="57" spans="2:57">
      <c r="B57" s="3" t="s">
        <v>150</v>
      </c>
      <c r="C57" s="11">
        <f t="shared" si="0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3"/>
      <c r="AI57" s="13"/>
      <c r="AJ57" s="3"/>
      <c r="AK57" s="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4"/>
      <c r="AY57" s="14"/>
      <c r="AZ57" s="14"/>
      <c r="BA57" s="13"/>
      <c r="BB57" s="13"/>
      <c r="BC57" s="13"/>
      <c r="BD57" s="13"/>
      <c r="BE57" s="13"/>
    </row>
    <row r="58" spans="2:60">
      <c r="B58" s="3" t="s">
        <v>151</v>
      </c>
      <c r="C58" s="11">
        <f t="shared" si="0"/>
        <v>2525</v>
      </c>
      <c r="D58" s="12">
        <v>173</v>
      </c>
      <c r="E58" s="12">
        <v>180</v>
      </c>
      <c r="F58" s="12">
        <v>37</v>
      </c>
      <c r="G58" s="12">
        <v>178</v>
      </c>
      <c r="H58" s="12">
        <v>130</v>
      </c>
      <c r="I58" s="12">
        <v>95</v>
      </c>
      <c r="J58" s="12">
        <v>100</v>
      </c>
      <c r="K58" s="12">
        <v>65</v>
      </c>
      <c r="L58" s="12">
        <v>30</v>
      </c>
      <c r="M58" s="12">
        <v>50</v>
      </c>
      <c r="N58" s="12">
        <v>70</v>
      </c>
      <c r="O58" s="12">
        <v>30</v>
      </c>
      <c r="P58" s="12">
        <v>45</v>
      </c>
      <c r="Q58" s="12">
        <v>40</v>
      </c>
      <c r="R58" s="12">
        <v>100</v>
      </c>
      <c r="S58" s="12">
        <v>25</v>
      </c>
      <c r="T58" s="12">
        <v>55</v>
      </c>
      <c r="U58" s="12">
        <v>135</v>
      </c>
      <c r="V58" s="12">
        <v>30</v>
      </c>
      <c r="W58" s="12">
        <v>30</v>
      </c>
      <c r="X58" s="12">
        <v>7</v>
      </c>
      <c r="Y58" s="12">
        <v>10</v>
      </c>
      <c r="Z58" s="12">
        <v>40</v>
      </c>
      <c r="AA58" s="12">
        <v>45</v>
      </c>
      <c r="AB58" s="12">
        <v>15</v>
      </c>
      <c r="AC58" s="12">
        <v>35</v>
      </c>
      <c r="AD58" s="12">
        <v>25</v>
      </c>
      <c r="AE58" s="12">
        <v>60</v>
      </c>
      <c r="AF58" s="12">
        <v>35</v>
      </c>
      <c r="AG58" s="12">
        <v>85</v>
      </c>
      <c r="AH58" s="13">
        <v>65</v>
      </c>
      <c r="AI58" s="13">
        <v>90</v>
      </c>
      <c r="AJ58" s="3">
        <v>120</v>
      </c>
      <c r="AK58" s="3">
        <v>105</v>
      </c>
      <c r="AL58" s="13">
        <v>40</v>
      </c>
      <c r="AM58" s="13"/>
      <c r="AN58" s="13"/>
      <c r="AO58" s="13">
        <v>30</v>
      </c>
      <c r="AP58" s="13">
        <v>10</v>
      </c>
      <c r="AQ58" s="13">
        <v>10</v>
      </c>
      <c r="AR58" s="13"/>
      <c r="AS58" s="13">
        <v>4</v>
      </c>
      <c r="AT58" s="13"/>
      <c r="AU58" s="13"/>
      <c r="AV58" s="13"/>
      <c r="AW58" s="13"/>
      <c r="AX58" s="14"/>
      <c r="AY58" s="14">
        <v>5</v>
      </c>
      <c r="AZ58" s="14">
        <v>5</v>
      </c>
      <c r="BA58" s="13">
        <v>5</v>
      </c>
      <c r="BB58" s="13"/>
      <c r="BC58" s="13"/>
      <c r="BD58" s="13">
        <v>16</v>
      </c>
      <c r="BE58" s="13">
        <v>20</v>
      </c>
      <c r="BF58">
        <v>15</v>
      </c>
      <c r="BG58">
        <v>10</v>
      </c>
      <c r="BH58">
        <v>20</v>
      </c>
    </row>
    <row r="59" spans="2:59">
      <c r="B59" s="3" t="s">
        <v>152</v>
      </c>
      <c r="C59" s="11">
        <f t="shared" si="0"/>
        <v>11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>
        <v>1</v>
      </c>
      <c r="X59" s="12"/>
      <c r="Y59" s="12">
        <v>1</v>
      </c>
      <c r="Z59" s="12"/>
      <c r="AA59" s="12"/>
      <c r="AB59" s="12"/>
      <c r="AC59" s="12"/>
      <c r="AD59" s="12"/>
      <c r="AE59" s="12"/>
      <c r="AF59" s="12"/>
      <c r="AG59" s="12"/>
      <c r="AH59" s="13"/>
      <c r="AI59" s="13"/>
      <c r="AJ59" s="3"/>
      <c r="AK59" s="3">
        <v>1</v>
      </c>
      <c r="AL59" s="13">
        <v>1</v>
      </c>
      <c r="AM59" s="13"/>
      <c r="AN59" s="13">
        <v>1</v>
      </c>
      <c r="AO59" s="13"/>
      <c r="AP59" s="13"/>
      <c r="AQ59" s="13"/>
      <c r="AR59" s="13">
        <v>1</v>
      </c>
      <c r="AS59" s="13"/>
      <c r="AT59" s="13">
        <v>2</v>
      </c>
      <c r="AU59" s="13"/>
      <c r="AV59" s="13"/>
      <c r="AW59" s="13">
        <v>1</v>
      </c>
      <c r="AX59" s="14"/>
      <c r="AY59" s="14"/>
      <c r="AZ59" s="14"/>
      <c r="BA59" s="13"/>
      <c r="BB59" s="13"/>
      <c r="BC59" s="13"/>
      <c r="BD59" s="13"/>
      <c r="BE59" s="13"/>
      <c r="BG59">
        <v>2</v>
      </c>
    </row>
    <row r="60" spans="2:60">
      <c r="B60" s="3" t="s">
        <v>153</v>
      </c>
      <c r="C60" s="11">
        <f t="shared" si="0"/>
        <v>88</v>
      </c>
      <c r="D60" s="12"/>
      <c r="E60" s="12">
        <v>1</v>
      </c>
      <c r="F60" s="12">
        <v>1</v>
      </c>
      <c r="G60" s="12">
        <v>1</v>
      </c>
      <c r="H60" s="12"/>
      <c r="I60" s="12"/>
      <c r="J60" s="12"/>
      <c r="K60" s="12">
        <v>1</v>
      </c>
      <c r="L60" s="12"/>
      <c r="M60" s="12"/>
      <c r="N60" s="12"/>
      <c r="O60" s="12">
        <v>10</v>
      </c>
      <c r="P60" s="12">
        <v>1</v>
      </c>
      <c r="Q60" s="12"/>
      <c r="R60" s="12"/>
      <c r="S60" s="12">
        <v>10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3"/>
      <c r="AI60" s="13"/>
      <c r="AJ60" s="3"/>
      <c r="AK60" s="3">
        <v>1</v>
      </c>
      <c r="AL60" s="13"/>
      <c r="AM60" s="13">
        <v>10</v>
      </c>
      <c r="AN60" s="13"/>
      <c r="AO60" s="13"/>
      <c r="AP60" s="13">
        <v>1</v>
      </c>
      <c r="AQ60" s="13"/>
      <c r="AR60" s="13">
        <v>2</v>
      </c>
      <c r="AS60" s="13"/>
      <c r="AT60" s="13"/>
      <c r="AU60" s="13"/>
      <c r="AV60" s="13">
        <v>1</v>
      </c>
      <c r="AW60" s="13"/>
      <c r="AX60" s="14"/>
      <c r="AY60" s="14"/>
      <c r="AZ60" s="14"/>
      <c r="BA60" s="13"/>
      <c r="BB60" s="13"/>
      <c r="BC60" s="13"/>
      <c r="BD60" s="13">
        <v>2</v>
      </c>
      <c r="BE60" s="13">
        <v>12</v>
      </c>
      <c r="BF60">
        <v>2</v>
      </c>
      <c r="BG60">
        <v>2</v>
      </c>
      <c r="BH60">
        <v>30</v>
      </c>
    </row>
    <row r="61" spans="2:60">
      <c r="B61" s="3" t="s">
        <v>154</v>
      </c>
      <c r="C61" s="11">
        <f t="shared" si="0"/>
        <v>5149</v>
      </c>
      <c r="D61" s="12">
        <v>245</v>
      </c>
      <c r="E61" s="12">
        <v>254</v>
      </c>
      <c r="F61" s="12">
        <v>80</v>
      </c>
      <c r="G61" s="12">
        <v>280</v>
      </c>
      <c r="H61" s="12">
        <v>295</v>
      </c>
      <c r="I61" s="12">
        <v>125</v>
      </c>
      <c r="J61" s="12">
        <v>145</v>
      </c>
      <c r="K61" s="12">
        <v>155</v>
      </c>
      <c r="L61" s="12">
        <v>100</v>
      </c>
      <c r="M61" s="12">
        <v>139</v>
      </c>
      <c r="N61" s="12">
        <v>215</v>
      </c>
      <c r="O61" s="12">
        <v>293</v>
      </c>
      <c r="P61" s="12">
        <v>35</v>
      </c>
      <c r="Q61" s="12">
        <v>160</v>
      </c>
      <c r="R61" s="12">
        <v>230</v>
      </c>
      <c r="S61" s="12">
        <v>140</v>
      </c>
      <c r="T61" s="12">
        <v>185</v>
      </c>
      <c r="U61" s="12">
        <v>260</v>
      </c>
      <c r="V61" s="12">
        <v>96</v>
      </c>
      <c r="W61" s="12">
        <v>126</v>
      </c>
      <c r="X61" s="12">
        <v>82</v>
      </c>
      <c r="Y61" s="12">
        <v>80</v>
      </c>
      <c r="Z61" s="12">
        <v>60</v>
      </c>
      <c r="AA61" s="12">
        <v>120</v>
      </c>
      <c r="AB61" s="12">
        <v>128</v>
      </c>
      <c r="AC61" s="12">
        <v>30</v>
      </c>
      <c r="AD61" s="12">
        <v>30</v>
      </c>
      <c r="AE61" s="12">
        <v>60</v>
      </c>
      <c r="AF61" s="12">
        <v>34</v>
      </c>
      <c r="AG61" s="12">
        <v>44</v>
      </c>
      <c r="AH61" s="13">
        <v>35</v>
      </c>
      <c r="AI61" s="13">
        <v>54</v>
      </c>
      <c r="AJ61" s="3">
        <v>70</v>
      </c>
      <c r="AK61" s="3">
        <v>40</v>
      </c>
      <c r="AL61" s="13">
        <v>60</v>
      </c>
      <c r="AM61" s="13">
        <v>20</v>
      </c>
      <c r="AN61" s="13">
        <v>20</v>
      </c>
      <c r="AO61" s="13">
        <v>20</v>
      </c>
      <c r="AP61" s="13">
        <v>65</v>
      </c>
      <c r="AQ61" s="13"/>
      <c r="AR61" s="13">
        <v>20</v>
      </c>
      <c r="AS61" s="13">
        <v>30</v>
      </c>
      <c r="AT61" s="13">
        <v>40</v>
      </c>
      <c r="AU61" s="13">
        <v>4</v>
      </c>
      <c r="AV61" s="13">
        <v>10</v>
      </c>
      <c r="AW61" s="13">
        <v>15</v>
      </c>
      <c r="AX61" s="14">
        <v>30</v>
      </c>
      <c r="AY61" s="14">
        <v>70</v>
      </c>
      <c r="AZ61" s="14">
        <v>50</v>
      </c>
      <c r="BA61" s="13">
        <v>58</v>
      </c>
      <c r="BB61" s="13">
        <v>20</v>
      </c>
      <c r="BC61" s="13"/>
      <c r="BD61" s="13">
        <v>26</v>
      </c>
      <c r="BE61" s="13">
        <v>50</v>
      </c>
      <c r="BF61">
        <v>40</v>
      </c>
      <c r="BG61">
        <v>40</v>
      </c>
      <c r="BH61">
        <v>36</v>
      </c>
    </row>
    <row r="62" spans="2:57">
      <c r="B62" s="3" t="s">
        <v>155</v>
      </c>
      <c r="C62" s="11">
        <f t="shared" si="0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3"/>
      <c r="AI62" s="13"/>
      <c r="AJ62" s="3"/>
      <c r="AK62" s="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4"/>
      <c r="AY62" s="14"/>
      <c r="AZ62" s="14"/>
      <c r="BA62" s="13"/>
      <c r="BB62" s="13"/>
      <c r="BC62" s="13"/>
      <c r="BD62" s="13"/>
      <c r="BE62" s="13"/>
    </row>
    <row r="63" spans="2:60">
      <c r="B63" s="3" t="s">
        <v>156</v>
      </c>
      <c r="C63" s="11">
        <f t="shared" si="0"/>
        <v>1720</v>
      </c>
      <c r="D63" s="12">
        <v>10</v>
      </c>
      <c r="E63" s="12">
        <v>30</v>
      </c>
      <c r="F63" s="12">
        <v>15</v>
      </c>
      <c r="G63" s="12">
        <v>20</v>
      </c>
      <c r="H63" s="12"/>
      <c r="I63" s="12">
        <v>60</v>
      </c>
      <c r="J63" s="12">
        <v>15</v>
      </c>
      <c r="K63" s="12">
        <v>40</v>
      </c>
      <c r="L63" s="12">
        <v>10</v>
      </c>
      <c r="M63" s="12">
        <v>50</v>
      </c>
      <c r="N63" s="12">
        <v>26</v>
      </c>
      <c r="O63" s="12">
        <v>10</v>
      </c>
      <c r="P63" s="12">
        <v>20</v>
      </c>
      <c r="Q63" s="12">
        <v>10</v>
      </c>
      <c r="R63" s="12">
        <v>20</v>
      </c>
      <c r="S63" s="12">
        <v>130</v>
      </c>
      <c r="T63" s="12">
        <v>95</v>
      </c>
      <c r="U63" s="12">
        <v>180</v>
      </c>
      <c r="V63" s="12">
        <v>103</v>
      </c>
      <c r="W63" s="12">
        <v>100</v>
      </c>
      <c r="X63" s="12">
        <v>30</v>
      </c>
      <c r="Y63" s="12">
        <v>100</v>
      </c>
      <c r="Z63" s="12">
        <v>20</v>
      </c>
      <c r="AA63" s="12">
        <v>48</v>
      </c>
      <c r="AB63" s="12">
        <v>20</v>
      </c>
      <c r="AC63" s="12"/>
      <c r="AD63" s="12">
        <v>30</v>
      </c>
      <c r="AE63" s="12">
        <v>20</v>
      </c>
      <c r="AF63" s="12">
        <v>10</v>
      </c>
      <c r="AG63" s="12">
        <v>10</v>
      </c>
      <c r="AH63" s="13">
        <v>28</v>
      </c>
      <c r="AI63" s="13">
        <v>10</v>
      </c>
      <c r="AJ63" s="3">
        <v>10</v>
      </c>
      <c r="AK63" s="3"/>
      <c r="AL63" s="13">
        <v>20</v>
      </c>
      <c r="AM63" s="13"/>
      <c r="AN63" s="13">
        <v>10</v>
      </c>
      <c r="AO63" s="13"/>
      <c r="AP63" s="13">
        <v>20</v>
      </c>
      <c r="AQ63" s="13"/>
      <c r="AR63" s="13">
        <v>40</v>
      </c>
      <c r="AS63" s="13">
        <v>30</v>
      </c>
      <c r="AT63" s="13">
        <v>30</v>
      </c>
      <c r="AU63" s="13"/>
      <c r="AV63" s="13">
        <v>10</v>
      </c>
      <c r="AW63" s="13">
        <v>30</v>
      </c>
      <c r="AX63" s="14">
        <v>2</v>
      </c>
      <c r="AY63" s="14">
        <v>10</v>
      </c>
      <c r="AZ63" s="14">
        <v>75</v>
      </c>
      <c r="BA63" s="13">
        <v>10</v>
      </c>
      <c r="BB63" s="13">
        <v>30</v>
      </c>
      <c r="BC63" s="13">
        <v>30</v>
      </c>
      <c r="BD63" s="13">
        <v>15</v>
      </c>
      <c r="BE63" s="13">
        <v>10</v>
      </c>
      <c r="BG63">
        <v>43</v>
      </c>
      <c r="BH63">
        <v>25</v>
      </c>
    </row>
    <row r="64" spans="2:60">
      <c r="B64" s="3" t="s">
        <v>157</v>
      </c>
      <c r="C64" s="11">
        <f t="shared" si="0"/>
        <v>156</v>
      </c>
      <c r="D64" s="12">
        <v>3</v>
      </c>
      <c r="E64" s="12">
        <v>1</v>
      </c>
      <c r="F64" s="12">
        <v>1</v>
      </c>
      <c r="G64" s="12">
        <v>1</v>
      </c>
      <c r="H64" s="12">
        <v>10</v>
      </c>
      <c r="I64" s="12">
        <v>3</v>
      </c>
      <c r="J64" s="12">
        <v>4</v>
      </c>
      <c r="K64" s="12"/>
      <c r="L64" s="12">
        <v>1</v>
      </c>
      <c r="M64" s="12">
        <v>3</v>
      </c>
      <c r="N64" s="12">
        <v>3</v>
      </c>
      <c r="O64" s="12">
        <v>3</v>
      </c>
      <c r="P64" s="12">
        <v>5</v>
      </c>
      <c r="Q64" s="12">
        <v>2</v>
      </c>
      <c r="R64" s="12">
        <v>7</v>
      </c>
      <c r="S64" s="12">
        <v>6</v>
      </c>
      <c r="T64" s="12">
        <v>3</v>
      </c>
      <c r="U64" s="12">
        <v>9</v>
      </c>
      <c r="V64" s="12">
        <v>5</v>
      </c>
      <c r="W64" s="12">
        <v>3</v>
      </c>
      <c r="X64" s="12">
        <v>1</v>
      </c>
      <c r="Y64" s="12"/>
      <c r="Z64" s="12">
        <v>3</v>
      </c>
      <c r="AA64" s="12">
        <v>34</v>
      </c>
      <c r="AB64" s="12">
        <v>1</v>
      </c>
      <c r="AC64" s="12">
        <v>4</v>
      </c>
      <c r="AD64" s="12"/>
      <c r="AE64" s="12">
        <v>2</v>
      </c>
      <c r="AF64" s="12">
        <v>2</v>
      </c>
      <c r="AG64" s="12"/>
      <c r="AH64" s="13">
        <v>2</v>
      </c>
      <c r="AI64" s="13">
        <v>1</v>
      </c>
      <c r="AJ64" s="3">
        <v>2</v>
      </c>
      <c r="AK64" s="3">
        <v>3</v>
      </c>
      <c r="AL64" s="13">
        <v>3</v>
      </c>
      <c r="AM64" s="13"/>
      <c r="AN64" s="13">
        <v>1</v>
      </c>
      <c r="AO64" s="13"/>
      <c r="AP64" s="13"/>
      <c r="AQ64" s="13"/>
      <c r="AR64" s="13">
        <v>3</v>
      </c>
      <c r="AS64" s="13">
        <v>1</v>
      </c>
      <c r="AT64" s="13">
        <v>1</v>
      </c>
      <c r="AU64" s="13"/>
      <c r="AV64" s="13">
        <v>1</v>
      </c>
      <c r="AW64" s="13">
        <v>1</v>
      </c>
      <c r="AX64" s="14">
        <v>2</v>
      </c>
      <c r="AY64" s="14"/>
      <c r="AZ64" s="14">
        <v>2</v>
      </c>
      <c r="BA64" s="13">
        <v>3</v>
      </c>
      <c r="BB64" s="13">
        <v>1</v>
      </c>
      <c r="BC64" s="13">
        <v>3</v>
      </c>
      <c r="BD64" s="13"/>
      <c r="BE64" s="13">
        <v>2</v>
      </c>
      <c r="BF64">
        <v>2</v>
      </c>
      <c r="BG64">
        <v>1</v>
      </c>
      <c r="BH64">
        <v>1</v>
      </c>
    </row>
    <row r="65" spans="2:57">
      <c r="B65" s="3" t="s">
        <v>158</v>
      </c>
      <c r="C65" s="11">
        <f t="shared" si="0"/>
        <v>0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3"/>
      <c r="AI65" s="13"/>
      <c r="AJ65" s="3"/>
      <c r="AK65" s="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4"/>
      <c r="AY65" s="14"/>
      <c r="AZ65" s="14"/>
      <c r="BA65" s="13"/>
      <c r="BB65" s="13"/>
      <c r="BC65" s="13"/>
      <c r="BD65" s="13"/>
      <c r="BE65" s="13"/>
    </row>
    <row r="66" spans="2:60">
      <c r="B66" s="3" t="s">
        <v>159</v>
      </c>
      <c r="C66" s="11">
        <f t="shared" si="0"/>
        <v>198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>
        <v>4</v>
      </c>
      <c r="X66" s="12">
        <v>3</v>
      </c>
      <c r="Y66" s="12">
        <v>1</v>
      </c>
      <c r="Z66" s="12">
        <v>1</v>
      </c>
      <c r="AA66" s="12">
        <v>1</v>
      </c>
      <c r="AB66" s="12">
        <v>2</v>
      </c>
      <c r="AC66" s="12">
        <v>3</v>
      </c>
      <c r="AD66" s="12">
        <v>3</v>
      </c>
      <c r="AE66" s="12">
        <v>1</v>
      </c>
      <c r="AF66" s="12"/>
      <c r="AG66" s="12">
        <v>7</v>
      </c>
      <c r="AH66" s="13">
        <v>4</v>
      </c>
      <c r="AI66" s="13">
        <v>5</v>
      </c>
      <c r="AJ66" s="3">
        <v>11</v>
      </c>
      <c r="AK66" s="3">
        <v>2</v>
      </c>
      <c r="AL66" s="13">
        <v>9</v>
      </c>
      <c r="AM66" s="13">
        <v>3</v>
      </c>
      <c r="AN66" s="13">
        <v>11</v>
      </c>
      <c r="AO66" s="13">
        <v>10</v>
      </c>
      <c r="AP66" s="13">
        <v>11</v>
      </c>
      <c r="AQ66" s="13">
        <v>12</v>
      </c>
      <c r="AR66" s="13">
        <v>7</v>
      </c>
      <c r="AS66" s="13">
        <v>9</v>
      </c>
      <c r="AT66" s="13">
        <v>7</v>
      </c>
      <c r="AU66" s="13">
        <v>4</v>
      </c>
      <c r="AV66" s="13">
        <v>2</v>
      </c>
      <c r="AW66" s="13">
        <v>7</v>
      </c>
      <c r="AX66" s="14">
        <v>8</v>
      </c>
      <c r="AY66" s="14">
        <v>9</v>
      </c>
      <c r="AZ66" s="14">
        <v>7</v>
      </c>
      <c r="BA66" s="13">
        <v>11</v>
      </c>
      <c r="BB66" s="13">
        <v>7</v>
      </c>
      <c r="BC66" s="13">
        <v>5</v>
      </c>
      <c r="BD66" s="13">
        <v>2</v>
      </c>
      <c r="BE66" s="13">
        <v>1</v>
      </c>
      <c r="BF66">
        <v>2</v>
      </c>
      <c r="BG66">
        <v>5</v>
      </c>
      <c r="BH66">
        <v>1</v>
      </c>
    </row>
    <row r="67" spans="2:59">
      <c r="B67" s="3" t="s">
        <v>160</v>
      </c>
      <c r="C67" s="11">
        <f t="shared" ref="C67:C130" si="1">SUM(D67:BR67)</f>
        <v>27</v>
      </c>
      <c r="D67" s="12">
        <v>1</v>
      </c>
      <c r="E67" s="12"/>
      <c r="F67" s="12"/>
      <c r="G67" s="12">
        <v>1</v>
      </c>
      <c r="H67" s="12"/>
      <c r="I67" s="12"/>
      <c r="J67" s="12"/>
      <c r="K67" s="12"/>
      <c r="L67" s="12"/>
      <c r="M67" s="12"/>
      <c r="N67" s="12"/>
      <c r="O67" s="12"/>
      <c r="P67" s="12">
        <v>6</v>
      </c>
      <c r="Q67" s="12">
        <v>1</v>
      </c>
      <c r="R67" s="12">
        <v>1</v>
      </c>
      <c r="S67" s="12"/>
      <c r="T67" s="12"/>
      <c r="U67" s="12"/>
      <c r="V67" s="12"/>
      <c r="W67" s="12"/>
      <c r="X67" s="12"/>
      <c r="Y67" s="12"/>
      <c r="Z67" s="12">
        <v>1</v>
      </c>
      <c r="AA67" s="12"/>
      <c r="AB67" s="12">
        <v>1</v>
      </c>
      <c r="AC67" s="12"/>
      <c r="AD67" s="12"/>
      <c r="AE67" s="12">
        <v>1</v>
      </c>
      <c r="AF67" s="12"/>
      <c r="AG67" s="12"/>
      <c r="AH67" s="13"/>
      <c r="AI67" s="13"/>
      <c r="AJ67" s="3">
        <v>6</v>
      </c>
      <c r="AK67" s="3"/>
      <c r="AL67" s="13"/>
      <c r="AM67" s="13">
        <v>1</v>
      </c>
      <c r="AN67" s="13"/>
      <c r="AO67" s="13"/>
      <c r="AP67" s="13"/>
      <c r="AQ67" s="13"/>
      <c r="AR67" s="13">
        <v>1</v>
      </c>
      <c r="AS67" s="13"/>
      <c r="AT67" s="13"/>
      <c r="AU67" s="13">
        <v>1</v>
      </c>
      <c r="AV67" s="13">
        <v>1</v>
      </c>
      <c r="AW67" s="13">
        <v>2</v>
      </c>
      <c r="AX67" s="14"/>
      <c r="AY67" s="14">
        <v>1</v>
      </c>
      <c r="AZ67" s="14"/>
      <c r="BA67" s="13"/>
      <c r="BB67" s="13"/>
      <c r="BC67" s="13"/>
      <c r="BD67" s="13"/>
      <c r="BE67" s="13"/>
      <c r="BG67">
        <v>1</v>
      </c>
    </row>
    <row r="68" spans="2:57">
      <c r="B68" s="3" t="s">
        <v>161</v>
      </c>
      <c r="C68" s="11">
        <f t="shared" si="1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  <c r="AI68" s="13"/>
      <c r="AJ68" s="3"/>
      <c r="AK68" s="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4"/>
      <c r="AY68" s="14"/>
      <c r="AZ68" s="14"/>
      <c r="BA68" s="13"/>
      <c r="BB68" s="13"/>
      <c r="BC68" s="13"/>
      <c r="BD68" s="13"/>
      <c r="BE68" s="13"/>
    </row>
    <row r="69" spans="2:57">
      <c r="B69" s="3" t="s">
        <v>162</v>
      </c>
      <c r="C69" s="11">
        <f t="shared" si="1"/>
        <v>190</v>
      </c>
      <c r="D69" s="12"/>
      <c r="E69" s="12"/>
      <c r="F69" s="12"/>
      <c r="G69" s="12"/>
      <c r="H69" s="12"/>
      <c r="I69" s="12"/>
      <c r="J69" s="12"/>
      <c r="K69" s="12">
        <v>40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10</v>
      </c>
      <c r="X69" s="12"/>
      <c r="Y69" s="12"/>
      <c r="Z69" s="12"/>
      <c r="AA69" s="12"/>
      <c r="AB69" s="12">
        <v>30</v>
      </c>
      <c r="AC69" s="12"/>
      <c r="AD69" s="12">
        <v>10</v>
      </c>
      <c r="AE69" s="12">
        <v>10</v>
      </c>
      <c r="AF69" s="12"/>
      <c r="AG69" s="12"/>
      <c r="AH69" s="13"/>
      <c r="AI69" s="13">
        <v>20</v>
      </c>
      <c r="AJ69" s="3">
        <v>30</v>
      </c>
      <c r="AK69" s="3"/>
      <c r="AL69" s="13"/>
      <c r="AM69" s="13">
        <v>20</v>
      </c>
      <c r="AN69" s="13"/>
      <c r="AO69" s="13"/>
      <c r="AP69" s="13"/>
      <c r="AQ69" s="13">
        <v>20</v>
      </c>
      <c r="AR69" s="13"/>
      <c r="AS69" s="13"/>
      <c r="AT69" s="13"/>
      <c r="AU69" s="13"/>
      <c r="AV69" s="13"/>
      <c r="AW69" s="13"/>
      <c r="AX69" s="14"/>
      <c r="AY69" s="14"/>
      <c r="AZ69" s="14"/>
      <c r="BA69" s="13"/>
      <c r="BB69" s="13"/>
      <c r="BC69" s="13"/>
      <c r="BD69" s="13"/>
      <c r="BE69" s="13"/>
    </row>
    <row r="70" spans="2:57">
      <c r="B70" s="3" t="s">
        <v>163</v>
      </c>
      <c r="C70" s="11">
        <f t="shared" si="1"/>
        <v>936</v>
      </c>
      <c r="D70" s="12">
        <v>40</v>
      </c>
      <c r="E70" s="12">
        <v>100</v>
      </c>
      <c r="F70" s="12">
        <v>24</v>
      </c>
      <c r="G70" s="12">
        <v>30</v>
      </c>
      <c r="H70" s="12">
        <v>10</v>
      </c>
      <c r="I70" s="12">
        <v>30</v>
      </c>
      <c r="J70" s="12">
        <v>80</v>
      </c>
      <c r="K70" s="12">
        <v>50</v>
      </c>
      <c r="L70" s="12">
        <v>20</v>
      </c>
      <c r="M70" s="12">
        <v>30</v>
      </c>
      <c r="N70" s="12">
        <v>60</v>
      </c>
      <c r="O70" s="12">
        <v>90</v>
      </c>
      <c r="P70" s="12"/>
      <c r="Q70" s="12">
        <v>30</v>
      </c>
      <c r="R70" s="12">
        <v>40</v>
      </c>
      <c r="S70" s="12">
        <v>60</v>
      </c>
      <c r="T70" s="12">
        <v>20</v>
      </c>
      <c r="U70" s="12">
        <v>30</v>
      </c>
      <c r="V70" s="12">
        <v>50</v>
      </c>
      <c r="W70" s="12">
        <v>10</v>
      </c>
      <c r="X70" s="12">
        <v>10</v>
      </c>
      <c r="Y70" s="12">
        <v>12</v>
      </c>
      <c r="Z70" s="12">
        <v>10</v>
      </c>
      <c r="AA70" s="12"/>
      <c r="AB70" s="12"/>
      <c r="AC70" s="12"/>
      <c r="AD70" s="12"/>
      <c r="AE70" s="12"/>
      <c r="AF70" s="12"/>
      <c r="AG70" s="12"/>
      <c r="AH70" s="13"/>
      <c r="AI70" s="13"/>
      <c r="AJ70" s="3">
        <v>10</v>
      </c>
      <c r="AK70" s="3"/>
      <c r="AL70" s="13"/>
      <c r="AM70" s="13"/>
      <c r="AN70" s="13">
        <v>20</v>
      </c>
      <c r="AO70" s="13">
        <v>10</v>
      </c>
      <c r="AP70" s="13"/>
      <c r="AQ70" s="13">
        <v>10</v>
      </c>
      <c r="AR70" s="13"/>
      <c r="AS70" s="13"/>
      <c r="AT70" s="13">
        <v>20</v>
      </c>
      <c r="AU70" s="13"/>
      <c r="AV70" s="13"/>
      <c r="AW70" s="13">
        <v>10</v>
      </c>
      <c r="AX70" s="14"/>
      <c r="AY70" s="14"/>
      <c r="AZ70" s="14">
        <v>20</v>
      </c>
      <c r="BA70" s="13"/>
      <c r="BB70" s="13"/>
      <c r="BC70" s="13"/>
      <c r="BD70" s="13"/>
      <c r="BE70" s="13"/>
    </row>
    <row r="71" spans="2:57">
      <c r="B71" s="3" t="s">
        <v>164</v>
      </c>
      <c r="C71" s="11">
        <f t="shared" si="1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3"/>
      <c r="AI71" s="13"/>
      <c r="AJ71" s="3"/>
      <c r="AK71" s="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4"/>
      <c r="AY71" s="14"/>
      <c r="AZ71" s="14"/>
      <c r="BA71" s="13"/>
      <c r="BB71" s="13"/>
      <c r="BC71" s="13"/>
      <c r="BD71" s="13"/>
      <c r="BE71" s="13"/>
    </row>
    <row r="72" spans="2:57">
      <c r="B72" s="3" t="s">
        <v>165</v>
      </c>
      <c r="C72" s="11">
        <f t="shared" si="1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3"/>
      <c r="AI72" s="13"/>
      <c r="AJ72" s="3"/>
      <c r="AK72" s="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4"/>
      <c r="AY72" s="14"/>
      <c r="AZ72" s="14"/>
      <c r="BA72" s="13"/>
      <c r="BB72" s="13"/>
      <c r="BC72" s="13"/>
      <c r="BD72" s="13"/>
      <c r="BE72" s="13"/>
    </row>
    <row r="73" spans="2:57">
      <c r="B73" s="3" t="s">
        <v>166</v>
      </c>
      <c r="C73" s="11">
        <f t="shared" si="1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3"/>
      <c r="AI73" s="13"/>
      <c r="AJ73" s="3"/>
      <c r="AK73" s="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4"/>
      <c r="AY73" s="14"/>
      <c r="AZ73" s="14"/>
      <c r="BA73" s="13"/>
      <c r="BB73" s="13"/>
      <c r="BC73" s="13"/>
      <c r="BD73" s="13"/>
      <c r="BE73" s="13"/>
    </row>
    <row r="74" spans="2:57">
      <c r="B74" s="3" t="s">
        <v>167</v>
      </c>
      <c r="C74" s="11">
        <f t="shared" si="1"/>
        <v>3</v>
      </c>
      <c r="D74" s="12"/>
      <c r="E74" s="12">
        <v>2</v>
      </c>
      <c r="F74" s="12"/>
      <c r="G74" s="12">
        <v>1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3"/>
      <c r="AI74" s="13"/>
      <c r="AJ74" s="3"/>
      <c r="AK74" s="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4"/>
      <c r="AY74" s="14"/>
      <c r="AZ74" s="14"/>
      <c r="BA74" s="13"/>
      <c r="BB74" s="13"/>
      <c r="BC74" s="13"/>
      <c r="BD74" s="13"/>
      <c r="BE74" s="13"/>
    </row>
    <row r="75" spans="2:60">
      <c r="B75" s="3" t="s">
        <v>168</v>
      </c>
      <c r="C75" s="11">
        <f t="shared" si="1"/>
        <v>27</v>
      </c>
      <c r="D75" s="12"/>
      <c r="E75" s="12">
        <v>1</v>
      </c>
      <c r="F75" s="12"/>
      <c r="G75" s="12"/>
      <c r="H75" s="12"/>
      <c r="I75" s="12"/>
      <c r="J75" s="12">
        <v>1</v>
      </c>
      <c r="K75" s="12"/>
      <c r="L75" s="12"/>
      <c r="M75" s="12"/>
      <c r="N75" s="12"/>
      <c r="O75" s="12">
        <v>2</v>
      </c>
      <c r="P75" s="12">
        <v>1</v>
      </c>
      <c r="Q75" s="12">
        <v>1</v>
      </c>
      <c r="R75" s="12">
        <v>2</v>
      </c>
      <c r="S75" s="12"/>
      <c r="T75" s="12"/>
      <c r="U75" s="12">
        <v>2</v>
      </c>
      <c r="V75" s="12"/>
      <c r="W75" s="12"/>
      <c r="X75" s="12"/>
      <c r="Y75" s="12"/>
      <c r="Z75" s="12"/>
      <c r="AA75" s="12"/>
      <c r="AB75" s="12"/>
      <c r="AC75" s="12"/>
      <c r="AD75" s="12"/>
      <c r="AE75" s="12">
        <v>1</v>
      </c>
      <c r="AF75" s="12"/>
      <c r="AG75" s="12"/>
      <c r="AH75" s="13"/>
      <c r="AI75" s="13"/>
      <c r="AJ75" s="3"/>
      <c r="AK75" s="3">
        <v>1</v>
      </c>
      <c r="AL75" s="13">
        <v>1</v>
      </c>
      <c r="AM75" s="13"/>
      <c r="AN75" s="13"/>
      <c r="AO75" s="13">
        <v>1</v>
      </c>
      <c r="AP75" s="13"/>
      <c r="AQ75" s="13">
        <v>1</v>
      </c>
      <c r="AR75" s="13">
        <v>2</v>
      </c>
      <c r="AS75" s="13"/>
      <c r="AT75" s="13"/>
      <c r="AU75" s="13">
        <v>1</v>
      </c>
      <c r="AV75" s="13"/>
      <c r="AW75" s="13">
        <v>1</v>
      </c>
      <c r="AX75" s="14">
        <v>1</v>
      </c>
      <c r="AY75" s="14">
        <v>1</v>
      </c>
      <c r="AZ75" s="14"/>
      <c r="BA75" s="13"/>
      <c r="BB75" s="13"/>
      <c r="BC75" s="13"/>
      <c r="BD75" s="13">
        <v>1</v>
      </c>
      <c r="BE75" s="13">
        <v>2</v>
      </c>
      <c r="BG75">
        <v>1</v>
      </c>
      <c r="BH75">
        <v>2</v>
      </c>
    </row>
    <row r="76" spans="2:57">
      <c r="B76" s="3" t="s">
        <v>169</v>
      </c>
      <c r="C76" s="11">
        <f t="shared" si="1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3"/>
      <c r="AI76" s="13"/>
      <c r="AJ76" s="3"/>
      <c r="AK76" s="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4"/>
      <c r="AY76" s="14"/>
      <c r="AZ76" s="14"/>
      <c r="BA76" s="13"/>
      <c r="BB76" s="13"/>
      <c r="BC76" s="13"/>
      <c r="BD76" s="13"/>
      <c r="BE76" s="13"/>
    </row>
    <row r="77" spans="2:60">
      <c r="B77" s="3" t="s">
        <v>170</v>
      </c>
      <c r="C77" s="11">
        <f t="shared" si="1"/>
        <v>35</v>
      </c>
      <c r="D77" s="12">
        <v>4</v>
      </c>
      <c r="E77" s="12">
        <v>2</v>
      </c>
      <c r="F77" s="12">
        <v>4</v>
      </c>
      <c r="G77" s="12">
        <v>3</v>
      </c>
      <c r="H77" s="12">
        <v>1</v>
      </c>
      <c r="I77" s="12"/>
      <c r="J77" s="12"/>
      <c r="K77" s="12"/>
      <c r="L77" s="12"/>
      <c r="M77" s="12"/>
      <c r="N77" s="12"/>
      <c r="O77" s="12">
        <v>1</v>
      </c>
      <c r="P77" s="12"/>
      <c r="Q77" s="12">
        <v>1</v>
      </c>
      <c r="R77" s="12">
        <v>4</v>
      </c>
      <c r="S77" s="12"/>
      <c r="T77" s="12"/>
      <c r="U77" s="12"/>
      <c r="V77" s="12"/>
      <c r="W77" s="12"/>
      <c r="X77" s="12">
        <v>2</v>
      </c>
      <c r="Y77" s="12"/>
      <c r="Z77" s="12"/>
      <c r="AA77" s="12">
        <v>1</v>
      </c>
      <c r="AB77" s="12">
        <v>1</v>
      </c>
      <c r="AC77" s="12"/>
      <c r="AD77" s="12"/>
      <c r="AE77" s="12"/>
      <c r="AF77" s="12"/>
      <c r="AG77" s="12"/>
      <c r="AH77" s="13"/>
      <c r="AI77" s="13"/>
      <c r="AJ77" s="3">
        <v>1</v>
      </c>
      <c r="AK77" s="3"/>
      <c r="AL77" s="13"/>
      <c r="AM77" s="13">
        <v>1</v>
      </c>
      <c r="AN77" s="13"/>
      <c r="AO77" s="13"/>
      <c r="AP77" s="13">
        <v>1</v>
      </c>
      <c r="AQ77" s="13">
        <v>1</v>
      </c>
      <c r="AR77" s="13"/>
      <c r="AS77" s="13">
        <v>1</v>
      </c>
      <c r="AT77" s="13"/>
      <c r="AU77" s="13"/>
      <c r="AV77" s="13"/>
      <c r="AW77" s="13">
        <v>1</v>
      </c>
      <c r="AX77" s="14"/>
      <c r="AY77" s="14"/>
      <c r="AZ77" s="14"/>
      <c r="BA77" s="13">
        <v>1</v>
      </c>
      <c r="BB77" s="13"/>
      <c r="BC77" s="13"/>
      <c r="BD77" s="13">
        <v>1</v>
      </c>
      <c r="BE77" s="13">
        <v>1</v>
      </c>
      <c r="BH77">
        <v>2</v>
      </c>
    </row>
    <row r="78" spans="2:60">
      <c r="B78" s="3" t="s">
        <v>171</v>
      </c>
      <c r="C78" s="11">
        <f t="shared" si="1"/>
        <v>137</v>
      </c>
      <c r="D78" s="12">
        <v>1</v>
      </c>
      <c r="E78" s="12">
        <v>2</v>
      </c>
      <c r="F78" s="12"/>
      <c r="G78" s="12">
        <v>3</v>
      </c>
      <c r="H78" s="12">
        <v>3</v>
      </c>
      <c r="I78" s="12">
        <v>1</v>
      </c>
      <c r="J78" s="12"/>
      <c r="K78" s="12">
        <v>1</v>
      </c>
      <c r="L78" s="12">
        <v>1</v>
      </c>
      <c r="M78" s="12"/>
      <c r="N78" s="12">
        <v>1</v>
      </c>
      <c r="O78" s="12"/>
      <c r="P78" s="12">
        <v>1</v>
      </c>
      <c r="Q78" s="12">
        <v>1</v>
      </c>
      <c r="R78" s="12">
        <v>6</v>
      </c>
      <c r="S78" s="12">
        <v>7</v>
      </c>
      <c r="T78" s="12">
        <v>3</v>
      </c>
      <c r="U78" s="12">
        <v>5</v>
      </c>
      <c r="V78" s="12">
        <v>4</v>
      </c>
      <c r="W78" s="12">
        <v>8</v>
      </c>
      <c r="X78" s="12">
        <v>2</v>
      </c>
      <c r="Y78" s="12">
        <v>3</v>
      </c>
      <c r="Z78" s="12">
        <v>1</v>
      </c>
      <c r="AA78" s="12">
        <v>4</v>
      </c>
      <c r="AB78" s="12">
        <v>1</v>
      </c>
      <c r="AC78" s="12">
        <v>4</v>
      </c>
      <c r="AD78" s="12">
        <v>1</v>
      </c>
      <c r="AE78" s="12">
        <v>4</v>
      </c>
      <c r="AF78" s="12">
        <v>5</v>
      </c>
      <c r="AG78" s="12">
        <v>5</v>
      </c>
      <c r="AH78" s="13">
        <v>4</v>
      </c>
      <c r="AI78" s="13"/>
      <c r="AJ78" s="3"/>
      <c r="AK78" s="3"/>
      <c r="AL78" s="13">
        <v>2</v>
      </c>
      <c r="AM78" s="13">
        <v>3</v>
      </c>
      <c r="AN78" s="13">
        <v>3</v>
      </c>
      <c r="AO78" s="13">
        <v>5</v>
      </c>
      <c r="AP78" s="13">
        <v>2</v>
      </c>
      <c r="AQ78" s="13">
        <v>1</v>
      </c>
      <c r="AR78" s="13">
        <v>4</v>
      </c>
      <c r="AS78" s="13">
        <v>3</v>
      </c>
      <c r="AT78" s="13">
        <v>2</v>
      </c>
      <c r="AU78" s="13">
        <v>1</v>
      </c>
      <c r="AV78" s="13">
        <v>5</v>
      </c>
      <c r="AW78" s="13">
        <v>2</v>
      </c>
      <c r="AX78" s="14"/>
      <c r="AY78" s="14">
        <v>3</v>
      </c>
      <c r="AZ78" s="14">
        <v>1</v>
      </c>
      <c r="BA78" s="13">
        <v>2</v>
      </c>
      <c r="BB78" s="13">
        <v>1</v>
      </c>
      <c r="BC78" s="13">
        <v>1</v>
      </c>
      <c r="BD78" s="13">
        <v>1</v>
      </c>
      <c r="BE78" s="13"/>
      <c r="BF78">
        <v>2</v>
      </c>
      <c r="BG78">
        <v>5</v>
      </c>
      <c r="BH78">
        <v>6</v>
      </c>
    </row>
    <row r="79" spans="2:57">
      <c r="B79" s="3" t="s">
        <v>172</v>
      </c>
      <c r="C79" s="11">
        <f t="shared" si="1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3"/>
      <c r="AI79" s="13"/>
      <c r="AJ79" s="3"/>
      <c r="AK79" s="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4"/>
      <c r="AY79" s="14"/>
      <c r="AZ79" s="14"/>
      <c r="BA79" s="13"/>
      <c r="BB79" s="13"/>
      <c r="BC79" s="13"/>
      <c r="BD79" s="13"/>
      <c r="BE79" s="13"/>
    </row>
    <row r="80" spans="2:60">
      <c r="B80" s="3" t="s">
        <v>173</v>
      </c>
      <c r="C80" s="11">
        <f t="shared" si="1"/>
        <v>149</v>
      </c>
      <c r="D80" s="12">
        <v>3</v>
      </c>
      <c r="E80" s="12">
        <v>1</v>
      </c>
      <c r="F80" s="12">
        <v>1</v>
      </c>
      <c r="G80" s="12">
        <v>5</v>
      </c>
      <c r="H80" s="12">
        <v>4</v>
      </c>
      <c r="I80" s="12">
        <v>4</v>
      </c>
      <c r="J80" s="12">
        <v>8</v>
      </c>
      <c r="K80" s="12">
        <v>1</v>
      </c>
      <c r="L80" s="12">
        <v>1</v>
      </c>
      <c r="M80" s="12"/>
      <c r="N80" s="12">
        <v>3</v>
      </c>
      <c r="O80" s="12">
        <v>4</v>
      </c>
      <c r="P80" s="12">
        <v>5</v>
      </c>
      <c r="Q80" s="12">
        <v>1</v>
      </c>
      <c r="R80" s="12">
        <v>2</v>
      </c>
      <c r="S80" s="12">
        <v>1</v>
      </c>
      <c r="T80" s="12"/>
      <c r="U80" s="12">
        <v>4</v>
      </c>
      <c r="V80" s="12">
        <v>1</v>
      </c>
      <c r="W80" s="12"/>
      <c r="X80" s="12">
        <v>3</v>
      </c>
      <c r="Y80" s="12">
        <v>6</v>
      </c>
      <c r="Z80" s="12">
        <v>3</v>
      </c>
      <c r="AA80" s="12">
        <v>2</v>
      </c>
      <c r="AB80" s="12">
        <v>2</v>
      </c>
      <c r="AC80" s="12">
        <v>1</v>
      </c>
      <c r="AD80" s="12">
        <v>1</v>
      </c>
      <c r="AE80" s="12">
        <v>1</v>
      </c>
      <c r="AF80" s="12"/>
      <c r="AG80" s="12"/>
      <c r="AH80" s="13">
        <v>2</v>
      </c>
      <c r="AI80" s="13">
        <v>4</v>
      </c>
      <c r="AJ80" s="3">
        <v>4</v>
      </c>
      <c r="AK80" s="3">
        <v>4</v>
      </c>
      <c r="AL80" s="13">
        <v>2</v>
      </c>
      <c r="AM80" s="13">
        <v>4</v>
      </c>
      <c r="AN80" s="13">
        <v>2</v>
      </c>
      <c r="AO80" s="13">
        <v>3</v>
      </c>
      <c r="AP80" s="13">
        <v>5</v>
      </c>
      <c r="AQ80" s="13">
        <v>4</v>
      </c>
      <c r="AR80" s="13">
        <v>3</v>
      </c>
      <c r="AS80" s="13">
        <v>4</v>
      </c>
      <c r="AT80" s="13">
        <v>2</v>
      </c>
      <c r="AU80" s="13">
        <v>4</v>
      </c>
      <c r="AV80" s="13">
        <v>3</v>
      </c>
      <c r="AW80" s="13">
        <v>3</v>
      </c>
      <c r="AX80" s="14">
        <v>3</v>
      </c>
      <c r="AY80" s="14">
        <v>4</v>
      </c>
      <c r="AZ80" s="14">
        <v>5</v>
      </c>
      <c r="BA80" s="13">
        <v>4</v>
      </c>
      <c r="BB80" s="13">
        <v>1</v>
      </c>
      <c r="BC80" s="13">
        <v>1</v>
      </c>
      <c r="BD80" s="13">
        <v>2</v>
      </c>
      <c r="BE80" s="13">
        <v>3</v>
      </c>
      <c r="BF80">
        <v>2</v>
      </c>
      <c r="BH80">
        <v>3</v>
      </c>
    </row>
    <row r="81" spans="2:57">
      <c r="B81" s="3" t="s">
        <v>174</v>
      </c>
      <c r="C81" s="11">
        <f t="shared" si="1"/>
        <v>7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>
        <v>1</v>
      </c>
      <c r="AD81" s="12"/>
      <c r="AE81" s="12"/>
      <c r="AF81" s="12"/>
      <c r="AG81" s="12"/>
      <c r="AH81" s="13"/>
      <c r="AI81" s="13"/>
      <c r="AJ81" s="3">
        <v>1</v>
      </c>
      <c r="AK81" s="3"/>
      <c r="AL81" s="13">
        <v>1</v>
      </c>
      <c r="AM81" s="13"/>
      <c r="AN81" s="13"/>
      <c r="AO81" s="13"/>
      <c r="AP81" s="13">
        <v>1</v>
      </c>
      <c r="AQ81" s="13"/>
      <c r="AR81" s="13">
        <v>1</v>
      </c>
      <c r="AS81" s="13"/>
      <c r="AT81" s="13">
        <v>2</v>
      </c>
      <c r="AU81" s="13"/>
      <c r="AV81" s="13"/>
      <c r="AW81" s="13"/>
      <c r="AX81" s="14"/>
      <c r="AY81" s="14"/>
      <c r="AZ81" s="14"/>
      <c r="BA81" s="13"/>
      <c r="BB81" s="13"/>
      <c r="BC81" s="13"/>
      <c r="BD81" s="13"/>
      <c r="BE81" s="13"/>
    </row>
    <row r="82" spans="2:57">
      <c r="B82" s="3" t="s">
        <v>175</v>
      </c>
      <c r="C82" s="11">
        <f t="shared" si="1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3"/>
      <c r="AI82" s="13"/>
      <c r="AJ82" s="3"/>
      <c r="AK82" s="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4"/>
      <c r="AY82" s="14"/>
      <c r="AZ82" s="14"/>
      <c r="BA82" s="13"/>
      <c r="BB82" s="13"/>
      <c r="BC82" s="13"/>
      <c r="BD82" s="13"/>
      <c r="BE82" s="13"/>
    </row>
    <row r="83" spans="2:57">
      <c r="B83" s="3" t="s">
        <v>176</v>
      </c>
      <c r="C83" s="11">
        <f t="shared" si="1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3"/>
      <c r="AI83" s="13"/>
      <c r="AJ83" s="3"/>
      <c r="AK83" s="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4"/>
      <c r="AY83" s="14"/>
      <c r="AZ83" s="14"/>
      <c r="BA83" s="13"/>
      <c r="BB83" s="13"/>
      <c r="BC83" s="13"/>
      <c r="BD83" s="13"/>
      <c r="BE83" s="13"/>
    </row>
    <row r="84" spans="2:57">
      <c r="B84" s="3" t="s">
        <v>177</v>
      </c>
      <c r="C84" s="11">
        <f t="shared" si="1"/>
        <v>2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3"/>
      <c r="AI84" s="13"/>
      <c r="AJ84" s="3"/>
      <c r="AK84" s="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4"/>
      <c r="AY84" s="14">
        <v>2</v>
      </c>
      <c r="AZ84" s="14"/>
      <c r="BA84" s="13"/>
      <c r="BB84" s="13"/>
      <c r="BC84" s="13"/>
      <c r="BD84" s="13"/>
      <c r="BE84" s="13"/>
    </row>
    <row r="85" spans="2:60">
      <c r="B85" s="3" t="s">
        <v>178</v>
      </c>
      <c r="C85" s="11">
        <f t="shared" si="1"/>
        <v>3056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>
        <v>3</v>
      </c>
      <c r="P85" s="12"/>
      <c r="Q85" s="12"/>
      <c r="R85" s="12"/>
      <c r="S85" s="12"/>
      <c r="T85" s="12"/>
      <c r="U85" s="12"/>
      <c r="V85" s="12"/>
      <c r="W85" s="12"/>
      <c r="X85" s="12">
        <v>70</v>
      </c>
      <c r="Y85" s="12">
        <v>54</v>
      </c>
      <c r="Z85" s="12">
        <v>25</v>
      </c>
      <c r="AA85" s="12">
        <v>6</v>
      </c>
      <c r="AB85" s="12">
        <v>31</v>
      </c>
      <c r="AC85" s="12">
        <v>60</v>
      </c>
      <c r="AD85" s="12">
        <v>8</v>
      </c>
      <c r="AE85" s="12">
        <v>20</v>
      </c>
      <c r="AF85" s="12">
        <v>6</v>
      </c>
      <c r="AG85" s="12">
        <v>26</v>
      </c>
      <c r="AH85" s="13"/>
      <c r="AI85" s="13">
        <v>30</v>
      </c>
      <c r="AJ85" s="3">
        <v>60</v>
      </c>
      <c r="AK85" s="3">
        <v>25</v>
      </c>
      <c r="AL85" s="13">
        <v>54</v>
      </c>
      <c r="AM85" s="13">
        <v>20</v>
      </c>
      <c r="AN85" s="13">
        <v>10</v>
      </c>
      <c r="AO85" s="13">
        <v>10</v>
      </c>
      <c r="AP85" s="13">
        <v>75</v>
      </c>
      <c r="AQ85" s="13">
        <v>58</v>
      </c>
      <c r="AR85" s="13">
        <v>72</v>
      </c>
      <c r="AS85" s="13">
        <v>76</v>
      </c>
      <c r="AT85" s="13">
        <v>72</v>
      </c>
      <c r="AU85" s="13">
        <v>152</v>
      </c>
      <c r="AV85" s="13">
        <v>40</v>
      </c>
      <c r="AW85" s="13">
        <v>80</v>
      </c>
      <c r="AX85" s="14">
        <v>67</v>
      </c>
      <c r="AY85" s="14">
        <v>116</v>
      </c>
      <c r="AZ85" s="14">
        <v>141</v>
      </c>
      <c r="BA85" s="13">
        <v>271</v>
      </c>
      <c r="BB85" s="13">
        <v>101</v>
      </c>
      <c r="BC85" s="13">
        <v>130</v>
      </c>
      <c r="BD85" s="13">
        <v>314</v>
      </c>
      <c r="BE85" s="13">
        <v>132</v>
      </c>
      <c r="BF85">
        <v>150</v>
      </c>
      <c r="BG85">
        <v>291</v>
      </c>
      <c r="BH85">
        <v>200</v>
      </c>
    </row>
    <row r="86" spans="2:60">
      <c r="B86" s="3" t="s">
        <v>179</v>
      </c>
      <c r="C86" s="11">
        <f t="shared" si="1"/>
        <v>230</v>
      </c>
      <c r="D86" s="12">
        <v>11</v>
      </c>
      <c r="E86" s="12">
        <v>7</v>
      </c>
      <c r="F86" s="12">
        <v>7</v>
      </c>
      <c r="G86" s="12">
        <v>10</v>
      </c>
      <c r="H86" s="12">
        <v>11</v>
      </c>
      <c r="I86" s="12">
        <v>4</v>
      </c>
      <c r="J86" s="12">
        <v>7</v>
      </c>
      <c r="K86" s="12">
        <v>5</v>
      </c>
      <c r="L86" s="12"/>
      <c r="M86" s="12">
        <v>4</v>
      </c>
      <c r="N86" s="12">
        <v>3</v>
      </c>
      <c r="O86" s="12">
        <v>2</v>
      </c>
      <c r="P86" s="12"/>
      <c r="Q86" s="12"/>
      <c r="R86" s="12">
        <v>1</v>
      </c>
      <c r="S86" s="12"/>
      <c r="T86" s="12"/>
      <c r="U86" s="12">
        <v>1</v>
      </c>
      <c r="V86" s="12">
        <v>2</v>
      </c>
      <c r="W86" s="12">
        <v>5</v>
      </c>
      <c r="X86" s="12">
        <v>5</v>
      </c>
      <c r="Y86" s="12">
        <v>4</v>
      </c>
      <c r="Z86" s="12">
        <v>3</v>
      </c>
      <c r="AA86" s="12">
        <v>1</v>
      </c>
      <c r="AB86" s="12">
        <v>3</v>
      </c>
      <c r="AC86" s="12">
        <v>6</v>
      </c>
      <c r="AD86" s="12">
        <v>1</v>
      </c>
      <c r="AE86" s="12">
        <v>6</v>
      </c>
      <c r="AF86" s="12">
        <v>4</v>
      </c>
      <c r="AG86" s="12">
        <v>4</v>
      </c>
      <c r="AH86" s="13">
        <v>3</v>
      </c>
      <c r="AI86" s="13">
        <v>2</v>
      </c>
      <c r="AJ86" s="3">
        <v>3</v>
      </c>
      <c r="AK86" s="3">
        <v>3</v>
      </c>
      <c r="AL86" s="13">
        <v>3</v>
      </c>
      <c r="AM86" s="13">
        <v>4</v>
      </c>
      <c r="AN86" s="13">
        <v>6</v>
      </c>
      <c r="AO86" s="13">
        <v>2</v>
      </c>
      <c r="AP86" s="13">
        <v>4</v>
      </c>
      <c r="AQ86" s="13"/>
      <c r="AR86" s="13">
        <v>7</v>
      </c>
      <c r="AS86" s="13">
        <v>11</v>
      </c>
      <c r="AT86" s="13">
        <v>6</v>
      </c>
      <c r="AU86" s="13">
        <v>7</v>
      </c>
      <c r="AV86" s="13">
        <v>5</v>
      </c>
      <c r="AW86" s="13">
        <v>7</v>
      </c>
      <c r="AX86" s="14">
        <v>5</v>
      </c>
      <c r="AY86" s="14">
        <v>2</v>
      </c>
      <c r="AZ86" s="14">
        <v>5</v>
      </c>
      <c r="BA86" s="13">
        <v>4</v>
      </c>
      <c r="BB86" s="13">
        <v>2</v>
      </c>
      <c r="BC86" s="13">
        <v>2</v>
      </c>
      <c r="BD86" s="13">
        <v>8</v>
      </c>
      <c r="BE86" s="13">
        <v>1</v>
      </c>
      <c r="BF86">
        <v>2</v>
      </c>
      <c r="BG86">
        <v>5</v>
      </c>
      <c r="BH86">
        <v>4</v>
      </c>
    </row>
    <row r="87" spans="2:60">
      <c r="B87" s="3" t="s">
        <v>180</v>
      </c>
      <c r="C87" s="11">
        <f t="shared" si="1"/>
        <v>433</v>
      </c>
      <c r="D87" s="12"/>
      <c r="E87" s="12"/>
      <c r="F87" s="12"/>
      <c r="G87" s="12"/>
      <c r="H87" s="12"/>
      <c r="I87" s="12">
        <v>1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>
        <v>1</v>
      </c>
      <c r="V87" s="12"/>
      <c r="W87" s="12"/>
      <c r="X87" s="12">
        <v>2</v>
      </c>
      <c r="Y87" s="12">
        <v>8</v>
      </c>
      <c r="Z87" s="12">
        <v>4</v>
      </c>
      <c r="AA87" s="12">
        <v>66</v>
      </c>
      <c r="AB87" s="12">
        <v>5</v>
      </c>
      <c r="AC87" s="12">
        <v>5</v>
      </c>
      <c r="AD87" s="12">
        <v>8</v>
      </c>
      <c r="AE87" s="12">
        <v>23</v>
      </c>
      <c r="AF87" s="12">
        <v>5</v>
      </c>
      <c r="AG87" s="12">
        <v>4</v>
      </c>
      <c r="AH87" s="13">
        <v>10</v>
      </c>
      <c r="AI87" s="13">
        <v>10</v>
      </c>
      <c r="AJ87" s="3">
        <v>7</v>
      </c>
      <c r="AK87" s="3">
        <v>14</v>
      </c>
      <c r="AL87" s="13">
        <v>17</v>
      </c>
      <c r="AM87" s="13">
        <v>8</v>
      </c>
      <c r="AN87" s="13">
        <v>14</v>
      </c>
      <c r="AO87" s="13">
        <v>8</v>
      </c>
      <c r="AP87" s="13">
        <v>9</v>
      </c>
      <c r="AQ87" s="13">
        <v>11</v>
      </c>
      <c r="AR87" s="13">
        <v>9</v>
      </c>
      <c r="AS87" s="13">
        <v>11</v>
      </c>
      <c r="AT87" s="13">
        <v>8</v>
      </c>
      <c r="AU87" s="13">
        <v>15</v>
      </c>
      <c r="AV87" s="13">
        <v>3</v>
      </c>
      <c r="AW87" s="13">
        <v>6</v>
      </c>
      <c r="AX87" s="14">
        <v>7</v>
      </c>
      <c r="AY87" s="14">
        <v>10</v>
      </c>
      <c r="AZ87" s="14">
        <v>14</v>
      </c>
      <c r="BA87" s="13">
        <v>16</v>
      </c>
      <c r="BB87" s="13">
        <v>9</v>
      </c>
      <c r="BC87" s="13">
        <v>11</v>
      </c>
      <c r="BD87" s="13">
        <v>36</v>
      </c>
      <c r="BE87" s="13">
        <v>10</v>
      </c>
      <c r="BF87">
        <v>5</v>
      </c>
      <c r="BG87">
        <v>13</v>
      </c>
      <c r="BH87">
        <v>10</v>
      </c>
    </row>
    <row r="88" spans="2:57">
      <c r="B88" s="3" t="s">
        <v>181</v>
      </c>
      <c r="C88" s="11">
        <f t="shared" si="1"/>
        <v>43</v>
      </c>
      <c r="D88" s="12">
        <v>1</v>
      </c>
      <c r="E88" s="12">
        <v>2</v>
      </c>
      <c r="F88" s="12">
        <v>2</v>
      </c>
      <c r="G88" s="12">
        <v>1</v>
      </c>
      <c r="H88" s="12">
        <v>1</v>
      </c>
      <c r="I88" s="12"/>
      <c r="J88" s="12"/>
      <c r="K88" s="12"/>
      <c r="L88" s="12"/>
      <c r="M88" s="12">
        <v>1</v>
      </c>
      <c r="N88" s="12">
        <v>1</v>
      </c>
      <c r="O88" s="12">
        <v>1</v>
      </c>
      <c r="P88" s="12">
        <v>5</v>
      </c>
      <c r="Q88" s="12"/>
      <c r="R88" s="12">
        <v>2</v>
      </c>
      <c r="S88" s="12">
        <v>2</v>
      </c>
      <c r="T88" s="12"/>
      <c r="U88" s="12"/>
      <c r="V88" s="12"/>
      <c r="W88" s="12">
        <v>2</v>
      </c>
      <c r="X88" s="12">
        <v>1</v>
      </c>
      <c r="Y88" s="12"/>
      <c r="Z88" s="12">
        <v>1</v>
      </c>
      <c r="AA88" s="12"/>
      <c r="AB88" s="12">
        <v>1</v>
      </c>
      <c r="AC88" s="12">
        <v>1</v>
      </c>
      <c r="AD88" s="12">
        <v>1</v>
      </c>
      <c r="AE88" s="12"/>
      <c r="AF88" s="12"/>
      <c r="AG88" s="12">
        <v>2</v>
      </c>
      <c r="AH88" s="13">
        <v>2</v>
      </c>
      <c r="AI88" s="13">
        <v>1</v>
      </c>
      <c r="AJ88" s="3">
        <v>2</v>
      </c>
      <c r="AK88" s="3">
        <v>1</v>
      </c>
      <c r="AL88" s="13">
        <v>1</v>
      </c>
      <c r="AM88" s="13"/>
      <c r="AN88" s="13"/>
      <c r="AO88" s="13"/>
      <c r="AP88" s="13"/>
      <c r="AQ88" s="13">
        <v>2</v>
      </c>
      <c r="AR88" s="13"/>
      <c r="AS88" s="13"/>
      <c r="AT88" s="13">
        <v>2</v>
      </c>
      <c r="AU88" s="13"/>
      <c r="AV88" s="13"/>
      <c r="AW88" s="13"/>
      <c r="AX88" s="14">
        <v>2</v>
      </c>
      <c r="AY88" s="14">
        <v>2</v>
      </c>
      <c r="AZ88" s="14"/>
      <c r="BA88" s="13"/>
      <c r="BB88" s="13"/>
      <c r="BC88" s="13"/>
      <c r="BD88" s="13"/>
      <c r="BE88" s="13"/>
    </row>
    <row r="89" spans="2:60">
      <c r="B89" s="3" t="s">
        <v>182</v>
      </c>
      <c r="C89" s="11">
        <f t="shared" si="1"/>
        <v>376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>
        <v>30</v>
      </c>
      <c r="X89" s="12">
        <v>10</v>
      </c>
      <c r="Y89" s="12"/>
      <c r="Z89" s="12">
        <v>10</v>
      </c>
      <c r="AA89" s="12"/>
      <c r="AB89" s="12"/>
      <c r="AC89" s="12"/>
      <c r="AD89" s="12"/>
      <c r="AE89" s="12">
        <v>20</v>
      </c>
      <c r="AF89" s="12"/>
      <c r="AG89" s="12">
        <v>10</v>
      </c>
      <c r="AH89" s="13"/>
      <c r="AI89" s="13">
        <v>15</v>
      </c>
      <c r="AJ89" s="3"/>
      <c r="AK89" s="3"/>
      <c r="AL89" s="13"/>
      <c r="AM89" s="13"/>
      <c r="AN89" s="13"/>
      <c r="AO89" s="13">
        <v>10</v>
      </c>
      <c r="AP89" s="13"/>
      <c r="AQ89" s="13">
        <v>28</v>
      </c>
      <c r="AR89" s="13"/>
      <c r="AS89" s="13"/>
      <c r="AT89" s="13">
        <v>42</v>
      </c>
      <c r="AU89" s="13">
        <v>30</v>
      </c>
      <c r="AV89" s="13">
        <v>15</v>
      </c>
      <c r="AW89" s="13"/>
      <c r="AX89" s="14"/>
      <c r="AY89" s="14">
        <v>10</v>
      </c>
      <c r="AZ89" s="14"/>
      <c r="BA89" s="13">
        <v>45</v>
      </c>
      <c r="BB89" s="13">
        <v>10</v>
      </c>
      <c r="BC89" s="13">
        <v>10</v>
      </c>
      <c r="BD89" s="13">
        <v>3</v>
      </c>
      <c r="BE89" s="13">
        <v>28</v>
      </c>
      <c r="BF89">
        <v>10</v>
      </c>
      <c r="BG89">
        <v>20</v>
      </c>
      <c r="BH89">
        <v>20</v>
      </c>
    </row>
    <row r="90" spans="2:57">
      <c r="B90" s="3" t="s">
        <v>183</v>
      </c>
      <c r="C90" s="11">
        <f t="shared" si="1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3"/>
      <c r="AI90" s="13"/>
      <c r="AJ90" s="3"/>
      <c r="AK90" s="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4"/>
      <c r="AY90" s="14"/>
      <c r="AZ90" s="14"/>
      <c r="BA90" s="13"/>
      <c r="BB90" s="13"/>
      <c r="BC90" s="13"/>
      <c r="BD90" s="13"/>
      <c r="BE90" s="13"/>
    </row>
    <row r="91" spans="2:58">
      <c r="B91" s="3" t="s">
        <v>184</v>
      </c>
      <c r="C91" s="11">
        <f t="shared" si="1"/>
        <v>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3"/>
      <c r="AI91" s="13"/>
      <c r="AJ91" s="3"/>
      <c r="AK91" s="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4"/>
      <c r="AY91" s="14"/>
      <c r="AZ91" s="14"/>
      <c r="BA91" s="13"/>
      <c r="BB91" s="13"/>
      <c r="BC91" s="13"/>
      <c r="BD91" s="13"/>
      <c r="BE91" s="13"/>
      <c r="BF91">
        <v>2</v>
      </c>
    </row>
    <row r="92" spans="2:57">
      <c r="B92" s="3" t="s">
        <v>185</v>
      </c>
      <c r="C92" s="11">
        <f t="shared" si="1"/>
        <v>26</v>
      </c>
      <c r="D92" s="12">
        <v>3</v>
      </c>
      <c r="E92" s="12">
        <v>1</v>
      </c>
      <c r="F92" s="12">
        <v>1</v>
      </c>
      <c r="G92" s="12">
        <v>2</v>
      </c>
      <c r="H92" s="12">
        <v>1</v>
      </c>
      <c r="I92" s="12"/>
      <c r="J92" s="12"/>
      <c r="K92" s="12">
        <v>3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5</v>
      </c>
      <c r="X92" s="12"/>
      <c r="Y92" s="12"/>
      <c r="Z92" s="12"/>
      <c r="AA92" s="12"/>
      <c r="AB92" s="12">
        <v>2</v>
      </c>
      <c r="AC92" s="12"/>
      <c r="AD92" s="12"/>
      <c r="AE92" s="12">
        <v>5</v>
      </c>
      <c r="AF92" s="12"/>
      <c r="AG92" s="12"/>
      <c r="AH92" s="13"/>
      <c r="AI92" s="13"/>
      <c r="AJ92" s="3">
        <v>3</v>
      </c>
      <c r="AK92" s="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4"/>
      <c r="AY92" s="14"/>
      <c r="AZ92" s="14"/>
      <c r="BA92" s="13"/>
      <c r="BB92" s="13"/>
      <c r="BC92" s="13"/>
      <c r="BD92" s="13"/>
      <c r="BE92" s="13"/>
    </row>
    <row r="93" spans="2:57">
      <c r="B93" s="3" t="s">
        <v>186</v>
      </c>
      <c r="C93" s="11">
        <f t="shared" si="1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3"/>
      <c r="AI93" s="13"/>
      <c r="AJ93" s="3"/>
      <c r="AK93" s="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4"/>
      <c r="AY93" s="14"/>
      <c r="AZ93" s="14"/>
      <c r="BA93" s="13"/>
      <c r="BB93" s="13"/>
      <c r="BC93" s="13"/>
      <c r="BD93" s="13"/>
      <c r="BE93" s="13"/>
    </row>
    <row r="94" spans="2:58">
      <c r="B94" s="3" t="s">
        <v>187</v>
      </c>
      <c r="C94" s="11">
        <f t="shared" si="1"/>
        <v>210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3"/>
      <c r="AI94" s="13">
        <v>10</v>
      </c>
      <c r="AJ94" s="3"/>
      <c r="AK94" s="3">
        <v>10</v>
      </c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4">
        <v>50</v>
      </c>
      <c r="AY94" s="14"/>
      <c r="AZ94" s="14">
        <v>30</v>
      </c>
      <c r="BA94" s="13">
        <v>30</v>
      </c>
      <c r="BB94" s="13">
        <v>20</v>
      </c>
      <c r="BC94" s="13"/>
      <c r="BD94" s="13"/>
      <c r="BE94" s="13">
        <v>30</v>
      </c>
      <c r="BF94">
        <v>30</v>
      </c>
    </row>
    <row r="95" spans="2:57">
      <c r="B95" s="3" t="s">
        <v>188</v>
      </c>
      <c r="C95" s="11">
        <f t="shared" si="1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3"/>
      <c r="AI95" s="13"/>
      <c r="AJ95" s="3"/>
      <c r="AK95" s="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4"/>
      <c r="AY95" s="14"/>
      <c r="AZ95" s="14"/>
      <c r="BA95" s="13"/>
      <c r="BB95" s="13"/>
      <c r="BC95" s="13"/>
      <c r="BD95" s="13"/>
      <c r="BE95" s="13"/>
    </row>
    <row r="96" spans="2:57">
      <c r="B96" s="3" t="s">
        <v>189</v>
      </c>
      <c r="C96" s="11">
        <f t="shared" si="1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3"/>
      <c r="AI96" s="13"/>
      <c r="AJ96" s="3"/>
      <c r="AK96" s="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4"/>
      <c r="AY96" s="14"/>
      <c r="AZ96" s="14"/>
      <c r="BA96" s="13"/>
      <c r="BB96" s="13"/>
      <c r="BC96" s="13"/>
      <c r="BD96" s="13"/>
      <c r="BE96" s="13"/>
    </row>
    <row r="97" spans="2:57">
      <c r="B97" s="3" t="s">
        <v>190</v>
      </c>
      <c r="C97" s="11">
        <f t="shared" si="1"/>
        <v>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3"/>
      <c r="AI97" s="13"/>
      <c r="AJ97" s="3"/>
      <c r="AK97" s="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4"/>
      <c r="AY97" s="14"/>
      <c r="AZ97" s="14"/>
      <c r="BA97" s="13"/>
      <c r="BB97" s="13"/>
      <c r="BC97" s="13"/>
      <c r="BD97" s="13"/>
      <c r="BE97" s="13"/>
    </row>
    <row r="98" spans="2:57">
      <c r="B98" s="3" t="s">
        <v>191</v>
      </c>
      <c r="C98" s="11">
        <f t="shared" si="1"/>
        <v>45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3"/>
      <c r="AI98" s="13"/>
      <c r="AJ98" s="3"/>
      <c r="AK98" s="3">
        <v>30</v>
      </c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4"/>
      <c r="AY98" s="14"/>
      <c r="AZ98" s="14"/>
      <c r="BA98" s="13">
        <v>15</v>
      </c>
      <c r="BB98" s="13"/>
      <c r="BC98" s="13"/>
      <c r="BD98" s="13"/>
      <c r="BE98" s="13">
        <v>0</v>
      </c>
    </row>
    <row r="99" spans="2:60">
      <c r="B99" s="3" t="s">
        <v>192</v>
      </c>
      <c r="C99" s="11">
        <f t="shared" si="1"/>
        <v>775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6</v>
      </c>
      <c r="X99" s="12">
        <v>42</v>
      </c>
      <c r="Y99" s="12">
        <v>22</v>
      </c>
      <c r="Z99" s="12">
        <v>10</v>
      </c>
      <c r="AA99" s="12"/>
      <c r="AB99" s="12">
        <v>40</v>
      </c>
      <c r="AC99" s="12">
        <v>16</v>
      </c>
      <c r="AD99" s="12">
        <v>10</v>
      </c>
      <c r="AE99" s="12">
        <v>6</v>
      </c>
      <c r="AF99" s="12"/>
      <c r="AG99" s="12">
        <v>44</v>
      </c>
      <c r="AH99" s="13"/>
      <c r="AI99" s="13"/>
      <c r="AJ99" s="3">
        <v>40</v>
      </c>
      <c r="AK99" s="3">
        <v>40</v>
      </c>
      <c r="AL99" s="13">
        <v>25</v>
      </c>
      <c r="AM99" s="13">
        <v>70</v>
      </c>
      <c r="AN99" s="13">
        <v>32</v>
      </c>
      <c r="AO99" s="13">
        <v>60</v>
      </c>
      <c r="AP99" s="13">
        <v>40</v>
      </c>
      <c r="AQ99" s="13">
        <v>10</v>
      </c>
      <c r="AR99" s="13"/>
      <c r="AS99" s="13">
        <v>20</v>
      </c>
      <c r="AT99" s="13">
        <v>10</v>
      </c>
      <c r="AU99" s="13">
        <v>30</v>
      </c>
      <c r="AV99" s="13">
        <v>20</v>
      </c>
      <c r="AW99" s="13">
        <v>40</v>
      </c>
      <c r="AX99" s="14">
        <v>30</v>
      </c>
      <c r="AY99" s="14">
        <v>30</v>
      </c>
      <c r="AZ99" s="14">
        <v>20</v>
      </c>
      <c r="BA99" s="13">
        <v>10</v>
      </c>
      <c r="BB99" s="13">
        <v>30</v>
      </c>
      <c r="BC99" s="13">
        <v>10</v>
      </c>
      <c r="BD99" s="13">
        <v>10</v>
      </c>
      <c r="BE99" s="13"/>
      <c r="BH99">
        <v>2</v>
      </c>
    </row>
    <row r="100" spans="2:60">
      <c r="B100" s="3" t="s">
        <v>193</v>
      </c>
      <c r="C100" s="11">
        <f t="shared" si="1"/>
        <v>529</v>
      </c>
      <c r="D100" s="12">
        <v>26</v>
      </c>
      <c r="E100" s="12">
        <v>15</v>
      </c>
      <c r="F100" s="12">
        <v>8</v>
      </c>
      <c r="G100" s="12"/>
      <c r="H100" s="12">
        <v>31</v>
      </c>
      <c r="I100" s="12">
        <v>35</v>
      </c>
      <c r="J100" s="12">
        <v>3</v>
      </c>
      <c r="K100" s="12">
        <v>14</v>
      </c>
      <c r="L100" s="12"/>
      <c r="M100" s="12"/>
      <c r="N100" s="12"/>
      <c r="O100" s="12">
        <v>5</v>
      </c>
      <c r="P100" s="12">
        <v>33</v>
      </c>
      <c r="Q100" s="12">
        <v>5</v>
      </c>
      <c r="R100" s="12">
        <v>15</v>
      </c>
      <c r="S100" s="12"/>
      <c r="T100" s="12"/>
      <c r="U100" s="12"/>
      <c r="V100" s="12"/>
      <c r="W100" s="12"/>
      <c r="X100" s="12">
        <v>7</v>
      </c>
      <c r="Y100" s="12"/>
      <c r="Z100" s="12">
        <v>5</v>
      </c>
      <c r="AA100" s="12"/>
      <c r="AB100" s="12">
        <v>29</v>
      </c>
      <c r="AC100" s="12">
        <v>11</v>
      </c>
      <c r="AD100" s="12"/>
      <c r="AE100" s="12">
        <v>4</v>
      </c>
      <c r="AF100" s="12">
        <v>7</v>
      </c>
      <c r="AG100" s="12">
        <v>3</v>
      </c>
      <c r="AH100" s="13">
        <v>8</v>
      </c>
      <c r="AI100" s="13">
        <v>3</v>
      </c>
      <c r="AJ100" s="3">
        <v>20</v>
      </c>
      <c r="AK100" s="3">
        <v>4</v>
      </c>
      <c r="AL100" s="13">
        <v>3</v>
      </c>
      <c r="AM100" s="13">
        <v>3</v>
      </c>
      <c r="AN100" s="13">
        <v>6</v>
      </c>
      <c r="AO100" s="13">
        <v>12</v>
      </c>
      <c r="AP100" s="13">
        <v>8</v>
      </c>
      <c r="AQ100" s="13">
        <v>9</v>
      </c>
      <c r="AR100" s="13">
        <v>15</v>
      </c>
      <c r="AS100" s="13">
        <v>2</v>
      </c>
      <c r="AT100" s="13"/>
      <c r="AU100" s="13">
        <v>4</v>
      </c>
      <c r="AV100" s="13">
        <v>3</v>
      </c>
      <c r="AW100" s="13">
        <v>8</v>
      </c>
      <c r="AX100" s="14">
        <v>29</v>
      </c>
      <c r="AY100" s="14">
        <v>24</v>
      </c>
      <c r="AZ100" s="14">
        <v>13</v>
      </c>
      <c r="BA100" s="13">
        <v>21</v>
      </c>
      <c r="BB100" s="13">
        <v>5</v>
      </c>
      <c r="BC100" s="13">
        <v>5</v>
      </c>
      <c r="BD100" s="13">
        <v>5</v>
      </c>
      <c r="BE100" s="13">
        <v>15</v>
      </c>
      <c r="BF100">
        <v>5</v>
      </c>
      <c r="BG100">
        <v>35</v>
      </c>
      <c r="BH100">
        <v>8</v>
      </c>
    </row>
    <row r="101" spans="2:57">
      <c r="B101" s="3" t="s">
        <v>194</v>
      </c>
      <c r="C101" s="11">
        <f t="shared" si="1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3"/>
      <c r="AI101" s="13"/>
      <c r="AJ101" s="3"/>
      <c r="AK101" s="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4"/>
      <c r="AY101" s="14"/>
      <c r="AZ101" s="14"/>
      <c r="BA101" s="13"/>
      <c r="BB101" s="13"/>
      <c r="BC101" s="13"/>
      <c r="BD101" s="13"/>
      <c r="BE101" s="13"/>
    </row>
    <row r="102" spans="2:57">
      <c r="B102" s="3" t="s">
        <v>195</v>
      </c>
      <c r="C102" s="11">
        <f t="shared" si="1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3"/>
      <c r="AI102" s="13"/>
      <c r="AJ102" s="3"/>
      <c r="AK102" s="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4"/>
      <c r="AY102" s="14"/>
      <c r="AZ102" s="14"/>
      <c r="BA102" s="13"/>
      <c r="BB102" s="13"/>
      <c r="BC102" s="13"/>
      <c r="BD102" s="13"/>
      <c r="BE102" s="13"/>
    </row>
    <row r="103" spans="2:57">
      <c r="B103" s="3" t="s">
        <v>196</v>
      </c>
      <c r="C103" s="11">
        <f t="shared" si="1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3"/>
      <c r="AI103" s="13"/>
      <c r="AJ103" s="3"/>
      <c r="AK103" s="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4"/>
      <c r="AY103" s="14"/>
      <c r="AZ103" s="14"/>
      <c r="BA103" s="13"/>
      <c r="BB103" s="13"/>
      <c r="BC103" s="13"/>
      <c r="BD103" s="13"/>
      <c r="BE103" s="13"/>
    </row>
    <row r="104" spans="2:57">
      <c r="B104" s="3" t="s">
        <v>197</v>
      </c>
      <c r="C104" s="11">
        <f t="shared" si="1"/>
        <v>94</v>
      </c>
      <c r="D104" s="12">
        <v>10</v>
      </c>
      <c r="E104" s="12"/>
      <c r="F104" s="12"/>
      <c r="G104" s="12">
        <v>30</v>
      </c>
      <c r="H104" s="12"/>
      <c r="I104" s="12"/>
      <c r="J104" s="12"/>
      <c r="K104" s="12"/>
      <c r="L104" s="12"/>
      <c r="M104" s="12"/>
      <c r="N104" s="12">
        <v>10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>
        <v>10</v>
      </c>
      <c r="AA104" s="12"/>
      <c r="AB104" s="12"/>
      <c r="AC104" s="12"/>
      <c r="AD104" s="12"/>
      <c r="AE104" s="12"/>
      <c r="AF104" s="12"/>
      <c r="AG104" s="12"/>
      <c r="AH104" s="13"/>
      <c r="AI104" s="13"/>
      <c r="AJ104" s="3"/>
      <c r="AK104" s="3"/>
      <c r="AL104" s="13">
        <v>14</v>
      </c>
      <c r="AM104" s="13"/>
      <c r="AN104" s="13"/>
      <c r="AO104" s="13"/>
      <c r="AP104" s="13"/>
      <c r="AQ104" s="13"/>
      <c r="AR104" s="13"/>
      <c r="AS104" s="13"/>
      <c r="AT104" s="13">
        <v>10</v>
      </c>
      <c r="AU104" s="13"/>
      <c r="AV104" s="13"/>
      <c r="AW104" s="13"/>
      <c r="AX104" s="14"/>
      <c r="AY104" s="14"/>
      <c r="AZ104" s="14"/>
      <c r="BA104" s="13"/>
      <c r="BB104" s="13"/>
      <c r="BC104" s="13">
        <v>10</v>
      </c>
      <c r="BD104" s="13"/>
      <c r="BE104" s="13"/>
    </row>
    <row r="105" spans="2:57">
      <c r="B105" s="3" t="s">
        <v>198</v>
      </c>
      <c r="C105" s="11">
        <f t="shared" si="1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3"/>
      <c r="AI105" s="13"/>
      <c r="AJ105" s="3"/>
      <c r="AK105" s="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4"/>
      <c r="AY105" s="14"/>
      <c r="AZ105" s="14"/>
      <c r="BA105" s="13"/>
      <c r="BB105" s="13"/>
      <c r="BC105" s="13"/>
      <c r="BD105" s="13"/>
      <c r="BE105" s="13"/>
    </row>
    <row r="106" spans="2:57">
      <c r="B106" s="3" t="s">
        <v>199</v>
      </c>
      <c r="C106" s="11">
        <f t="shared" si="1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3"/>
      <c r="AI106" s="13"/>
      <c r="AJ106" s="3"/>
      <c r="AK106" s="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4"/>
      <c r="AY106" s="14"/>
      <c r="AZ106" s="14"/>
      <c r="BA106" s="13"/>
      <c r="BB106" s="13"/>
      <c r="BC106" s="13"/>
      <c r="BD106" s="13"/>
      <c r="BE106" s="13"/>
    </row>
    <row r="107" spans="2:57">
      <c r="B107" s="3" t="s">
        <v>200</v>
      </c>
      <c r="C107" s="11">
        <f t="shared" si="1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3"/>
      <c r="AI107" s="13"/>
      <c r="AJ107" s="3"/>
      <c r="AK107" s="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4"/>
      <c r="AY107" s="14"/>
      <c r="AZ107" s="14"/>
      <c r="BA107" s="13"/>
      <c r="BB107" s="13"/>
      <c r="BC107" s="13"/>
      <c r="BD107" s="13"/>
      <c r="BE107" s="13"/>
    </row>
    <row r="108" spans="2:57">
      <c r="B108" s="3" t="s">
        <v>201</v>
      </c>
      <c r="C108" s="11">
        <f t="shared" si="1"/>
        <v>5</v>
      </c>
      <c r="D108" s="12">
        <v>2</v>
      </c>
      <c r="E108" s="12"/>
      <c r="F108" s="12"/>
      <c r="G108" s="12"/>
      <c r="H108" s="12">
        <v>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3"/>
      <c r="AI108" s="13"/>
      <c r="AJ108" s="3"/>
      <c r="AK108" s="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4"/>
      <c r="AY108" s="14"/>
      <c r="AZ108" s="14"/>
      <c r="BA108" s="13"/>
      <c r="BB108" s="13"/>
      <c r="BC108" s="13"/>
      <c r="BD108" s="13"/>
      <c r="BE108" s="13">
        <v>2</v>
      </c>
    </row>
    <row r="109" spans="2:57">
      <c r="B109" s="3" t="s">
        <v>202</v>
      </c>
      <c r="C109" s="11">
        <f t="shared" si="1"/>
        <v>4</v>
      </c>
      <c r="D109" s="12"/>
      <c r="E109" s="12">
        <v>2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>
        <v>2</v>
      </c>
      <c r="AD109" s="12"/>
      <c r="AE109" s="12"/>
      <c r="AF109" s="12"/>
      <c r="AG109" s="12"/>
      <c r="AH109" s="13"/>
      <c r="AI109" s="13"/>
      <c r="AJ109" s="3"/>
      <c r="AK109" s="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4"/>
      <c r="AY109" s="14"/>
      <c r="AZ109" s="14"/>
      <c r="BA109" s="13"/>
      <c r="BB109" s="13"/>
      <c r="BC109" s="13"/>
      <c r="BD109" s="13"/>
      <c r="BE109" s="13"/>
    </row>
    <row r="110" spans="2:57">
      <c r="B110" s="3" t="s">
        <v>203</v>
      </c>
      <c r="C110" s="11">
        <f t="shared" si="1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3"/>
      <c r="AI110" s="13"/>
      <c r="AJ110" s="3"/>
      <c r="AK110" s="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4"/>
      <c r="AY110" s="14"/>
      <c r="AZ110" s="14"/>
      <c r="BA110" s="13"/>
      <c r="BB110" s="13"/>
      <c r="BC110" s="13"/>
      <c r="BD110" s="13"/>
      <c r="BE110" s="13"/>
    </row>
    <row r="111" spans="2:57">
      <c r="B111" s="3" t="s">
        <v>204</v>
      </c>
      <c r="C111" s="11">
        <f t="shared" si="1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3"/>
      <c r="AI111" s="13"/>
      <c r="AJ111" s="3"/>
      <c r="AK111" s="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4"/>
      <c r="AY111" s="14"/>
      <c r="AZ111" s="14"/>
      <c r="BA111" s="13"/>
      <c r="BB111" s="13"/>
      <c r="BC111" s="13"/>
      <c r="BD111" s="13"/>
      <c r="BE111" s="13"/>
    </row>
    <row r="112" spans="2:57">
      <c r="B112" s="3" t="s">
        <v>205</v>
      </c>
      <c r="C112" s="11">
        <f t="shared" si="1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3"/>
      <c r="AI112" s="13"/>
      <c r="AJ112" s="3"/>
      <c r="AK112" s="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4"/>
      <c r="AY112" s="14"/>
      <c r="AZ112" s="14"/>
      <c r="BA112" s="13"/>
      <c r="BB112" s="13"/>
      <c r="BC112" s="13"/>
      <c r="BD112" s="13"/>
      <c r="BE112" s="13"/>
    </row>
    <row r="113" spans="2:57">
      <c r="B113" s="3" t="s">
        <v>206</v>
      </c>
      <c r="C113" s="11">
        <f t="shared" si="1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3"/>
      <c r="AI113" s="13"/>
      <c r="AJ113" s="3"/>
      <c r="AK113" s="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4"/>
      <c r="AY113" s="14"/>
      <c r="AZ113" s="14"/>
      <c r="BA113" s="13"/>
      <c r="BB113" s="13"/>
      <c r="BC113" s="13"/>
      <c r="BD113" s="13"/>
      <c r="BE113" s="13"/>
    </row>
    <row r="114" spans="2:57">
      <c r="B114" s="3" t="s">
        <v>207</v>
      </c>
      <c r="C114" s="11">
        <f t="shared" si="1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3"/>
      <c r="AI114" s="13"/>
      <c r="AJ114" s="3"/>
      <c r="AK114" s="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4"/>
      <c r="AY114" s="14"/>
      <c r="AZ114" s="14"/>
      <c r="BA114" s="13"/>
      <c r="BB114" s="13"/>
      <c r="BC114" s="13"/>
      <c r="BD114" s="13"/>
      <c r="BE114" s="13"/>
    </row>
    <row r="115" spans="2:57">
      <c r="B115" s="3" t="s">
        <v>208</v>
      </c>
      <c r="C115" s="11">
        <f t="shared" si="1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3"/>
      <c r="AI115" s="13"/>
      <c r="AJ115" s="3"/>
      <c r="AK115" s="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4"/>
      <c r="AY115" s="14"/>
      <c r="AZ115" s="14"/>
      <c r="BA115" s="13"/>
      <c r="BB115" s="13"/>
      <c r="BC115" s="13"/>
      <c r="BD115" s="13"/>
      <c r="BE115" s="13"/>
    </row>
    <row r="116" spans="2:57">
      <c r="B116" s="3" t="s">
        <v>209</v>
      </c>
      <c r="C116" s="11">
        <f t="shared" si="1"/>
        <v>2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>
        <v>1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3"/>
      <c r="AI116" s="13"/>
      <c r="AJ116" s="3"/>
      <c r="AK116" s="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4"/>
      <c r="AY116" s="14">
        <v>1</v>
      </c>
      <c r="AZ116" s="14"/>
      <c r="BA116" s="13"/>
      <c r="BB116" s="13"/>
      <c r="BC116" s="13"/>
      <c r="BD116" s="13"/>
      <c r="BE116" s="13"/>
    </row>
    <row r="117" spans="2:60">
      <c r="B117" s="3" t="s">
        <v>210</v>
      </c>
      <c r="C117" s="11">
        <f t="shared" si="1"/>
        <v>312</v>
      </c>
      <c r="D117" s="12">
        <v>3</v>
      </c>
      <c r="E117" s="12">
        <v>3</v>
      </c>
      <c r="F117" s="12">
        <v>2</v>
      </c>
      <c r="G117" s="12">
        <v>9</v>
      </c>
      <c r="H117" s="12">
        <v>3</v>
      </c>
      <c r="I117" s="12">
        <v>2</v>
      </c>
      <c r="J117" s="12">
        <v>2</v>
      </c>
      <c r="K117" s="12">
        <v>2</v>
      </c>
      <c r="L117" s="12"/>
      <c r="M117" s="12">
        <v>5</v>
      </c>
      <c r="N117" s="12">
        <v>1</v>
      </c>
      <c r="O117" s="12">
        <v>1</v>
      </c>
      <c r="P117" s="12">
        <v>3</v>
      </c>
      <c r="Q117" s="12"/>
      <c r="R117" s="12">
        <v>2</v>
      </c>
      <c r="S117" s="12">
        <v>10</v>
      </c>
      <c r="T117" s="12">
        <v>1</v>
      </c>
      <c r="U117" s="12">
        <v>6</v>
      </c>
      <c r="V117" s="12"/>
      <c r="W117" s="12">
        <v>9</v>
      </c>
      <c r="X117" s="12"/>
      <c r="Y117" s="12">
        <v>1</v>
      </c>
      <c r="Z117" s="12">
        <v>6</v>
      </c>
      <c r="AA117" s="12">
        <v>4</v>
      </c>
      <c r="AB117" s="12">
        <v>12</v>
      </c>
      <c r="AC117" s="12">
        <v>5</v>
      </c>
      <c r="AD117" s="12">
        <v>8</v>
      </c>
      <c r="AE117" s="12">
        <v>5</v>
      </c>
      <c r="AF117" s="12">
        <v>7</v>
      </c>
      <c r="AG117" s="12">
        <v>5</v>
      </c>
      <c r="AH117" s="13">
        <v>5</v>
      </c>
      <c r="AI117" s="13">
        <v>12</v>
      </c>
      <c r="AJ117" s="3">
        <v>1</v>
      </c>
      <c r="AK117" s="3">
        <v>6</v>
      </c>
      <c r="AL117" s="13">
        <v>2</v>
      </c>
      <c r="AM117" s="13">
        <v>2</v>
      </c>
      <c r="AN117" s="13">
        <v>1</v>
      </c>
      <c r="AO117" s="13">
        <v>4</v>
      </c>
      <c r="AP117" s="13">
        <v>16</v>
      </c>
      <c r="AQ117" s="13">
        <v>5</v>
      </c>
      <c r="AR117" s="13">
        <v>6</v>
      </c>
      <c r="AS117" s="13">
        <v>5</v>
      </c>
      <c r="AT117" s="13">
        <v>14</v>
      </c>
      <c r="AU117" s="13">
        <v>7</v>
      </c>
      <c r="AV117" s="13"/>
      <c r="AW117" s="13">
        <v>9</v>
      </c>
      <c r="AX117" s="14">
        <v>22</v>
      </c>
      <c r="AY117" s="14">
        <v>4</v>
      </c>
      <c r="AZ117" s="14">
        <v>7</v>
      </c>
      <c r="BA117" s="13">
        <v>6</v>
      </c>
      <c r="BB117" s="13">
        <v>2</v>
      </c>
      <c r="BC117" s="13">
        <v>8</v>
      </c>
      <c r="BD117" s="13">
        <v>7</v>
      </c>
      <c r="BE117" s="13">
        <v>2</v>
      </c>
      <c r="BF117">
        <v>17</v>
      </c>
      <c r="BG117">
        <v>18</v>
      </c>
      <c r="BH117">
        <v>7</v>
      </c>
    </row>
    <row r="118" spans="2:60">
      <c r="B118" s="3" t="s">
        <v>211</v>
      </c>
      <c r="C118" s="11">
        <f t="shared" si="1"/>
        <v>12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3"/>
      <c r="AI118" s="13"/>
      <c r="AJ118" s="3"/>
      <c r="AK118" s="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4"/>
      <c r="AY118" s="14"/>
      <c r="AZ118" s="14"/>
      <c r="BA118" s="13">
        <v>1</v>
      </c>
      <c r="BB118" s="13"/>
      <c r="BC118" s="13">
        <v>1</v>
      </c>
      <c r="BD118" s="13">
        <v>1</v>
      </c>
      <c r="BE118" s="13">
        <v>2</v>
      </c>
      <c r="BF118">
        <v>3</v>
      </c>
      <c r="BG118">
        <v>3</v>
      </c>
      <c r="BH118">
        <v>1</v>
      </c>
    </row>
    <row r="119" spans="2:60">
      <c r="B119" s="3" t="s">
        <v>212</v>
      </c>
      <c r="C119" s="11">
        <f t="shared" si="1"/>
        <v>155</v>
      </c>
      <c r="D119" s="12">
        <v>3</v>
      </c>
      <c r="E119" s="12">
        <v>4</v>
      </c>
      <c r="F119" s="12">
        <v>2</v>
      </c>
      <c r="G119" s="12">
        <v>7</v>
      </c>
      <c r="H119" s="12">
        <v>1</v>
      </c>
      <c r="I119" s="12">
        <v>4</v>
      </c>
      <c r="J119" s="12">
        <v>4</v>
      </c>
      <c r="K119" s="12">
        <v>2</v>
      </c>
      <c r="L119" s="12">
        <v>1</v>
      </c>
      <c r="M119" s="12">
        <v>1</v>
      </c>
      <c r="N119" s="12">
        <v>2</v>
      </c>
      <c r="O119" s="12">
        <v>5</v>
      </c>
      <c r="P119" s="12">
        <v>5</v>
      </c>
      <c r="Q119" s="12">
        <v>3</v>
      </c>
      <c r="R119" s="12">
        <v>7</v>
      </c>
      <c r="S119" s="12">
        <v>3</v>
      </c>
      <c r="T119" s="12">
        <v>1</v>
      </c>
      <c r="U119" s="12">
        <v>10</v>
      </c>
      <c r="V119" s="12">
        <v>1</v>
      </c>
      <c r="W119" s="12">
        <v>1</v>
      </c>
      <c r="X119" s="12">
        <v>1</v>
      </c>
      <c r="Y119" s="12">
        <v>1</v>
      </c>
      <c r="Z119" s="12">
        <v>1</v>
      </c>
      <c r="AA119" s="12">
        <v>1</v>
      </c>
      <c r="AB119" s="12">
        <v>1</v>
      </c>
      <c r="AC119" s="12">
        <v>5</v>
      </c>
      <c r="AD119" s="12">
        <v>1</v>
      </c>
      <c r="AE119" s="12">
        <v>2</v>
      </c>
      <c r="AF119" s="12">
        <v>4</v>
      </c>
      <c r="AG119" s="12">
        <v>4</v>
      </c>
      <c r="AH119" s="13"/>
      <c r="AI119" s="13">
        <v>6</v>
      </c>
      <c r="AJ119" s="3">
        <v>5</v>
      </c>
      <c r="AK119" s="3">
        <v>2</v>
      </c>
      <c r="AL119" s="13">
        <v>2</v>
      </c>
      <c r="AM119" s="13">
        <v>2</v>
      </c>
      <c r="AN119" s="13">
        <v>2</v>
      </c>
      <c r="AO119" s="13">
        <v>5</v>
      </c>
      <c r="AP119" s="13">
        <v>4</v>
      </c>
      <c r="AQ119" s="13">
        <v>3</v>
      </c>
      <c r="AR119" s="13">
        <v>5</v>
      </c>
      <c r="AS119" s="13">
        <v>4</v>
      </c>
      <c r="AT119" s="13">
        <v>2</v>
      </c>
      <c r="AU119" s="13">
        <v>1</v>
      </c>
      <c r="AV119" s="13">
        <v>1</v>
      </c>
      <c r="AW119" s="13">
        <v>1</v>
      </c>
      <c r="AX119" s="14">
        <v>2</v>
      </c>
      <c r="AY119" s="14">
        <v>2</v>
      </c>
      <c r="AZ119" s="14"/>
      <c r="BA119" s="13">
        <v>2</v>
      </c>
      <c r="BB119" s="13">
        <v>1</v>
      </c>
      <c r="BC119" s="13"/>
      <c r="BD119" s="13">
        <v>4</v>
      </c>
      <c r="BE119" s="13">
        <v>3</v>
      </c>
      <c r="BF119">
        <v>3</v>
      </c>
      <c r="BG119">
        <v>4</v>
      </c>
      <c r="BH119">
        <v>1</v>
      </c>
    </row>
    <row r="120" spans="2:57">
      <c r="B120" s="3" t="s">
        <v>213</v>
      </c>
      <c r="C120" s="11">
        <f t="shared" si="1"/>
        <v>3</v>
      </c>
      <c r="D120" s="12">
        <v>1</v>
      </c>
      <c r="E120" s="12">
        <v>2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3"/>
      <c r="AI120" s="13"/>
      <c r="AJ120" s="3"/>
      <c r="AK120" s="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4"/>
      <c r="AY120" s="14"/>
      <c r="AZ120" s="14"/>
      <c r="BA120" s="13"/>
      <c r="BB120" s="13"/>
      <c r="BC120" s="13"/>
      <c r="BD120" s="13"/>
      <c r="BE120" s="13"/>
    </row>
    <row r="121" spans="2:57">
      <c r="B121" s="3" t="s">
        <v>214</v>
      </c>
      <c r="C121" s="11">
        <f t="shared" si="1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3"/>
      <c r="AI121" s="13"/>
      <c r="AJ121" s="3"/>
      <c r="AK121" s="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4"/>
      <c r="AY121" s="14"/>
      <c r="AZ121" s="14"/>
      <c r="BA121" s="13"/>
      <c r="BB121" s="13"/>
      <c r="BC121" s="13"/>
      <c r="BD121" s="13"/>
      <c r="BE121" s="13"/>
    </row>
    <row r="122" spans="2:58">
      <c r="B122" s="3" t="s">
        <v>215</v>
      </c>
      <c r="C122" s="11">
        <f t="shared" si="1"/>
        <v>20</v>
      </c>
      <c r="D122" s="12"/>
      <c r="E122" s="12"/>
      <c r="F122" s="12"/>
      <c r="G122" s="12"/>
      <c r="H122" s="12"/>
      <c r="I122" s="12"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3"/>
      <c r="AI122" s="13"/>
      <c r="AJ122" s="3"/>
      <c r="AK122" s="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4"/>
      <c r="AY122" s="14"/>
      <c r="AZ122" s="14"/>
      <c r="BA122" s="13"/>
      <c r="BB122" s="13"/>
      <c r="BC122" s="13"/>
      <c r="BD122" s="13"/>
      <c r="BE122" s="13"/>
      <c r="BF122">
        <v>20</v>
      </c>
    </row>
    <row r="123" spans="2:60">
      <c r="B123" s="3" t="s">
        <v>216</v>
      </c>
      <c r="C123" s="11">
        <f t="shared" si="1"/>
        <v>5217</v>
      </c>
      <c r="D123" s="12">
        <v>473</v>
      </c>
      <c r="E123" s="12">
        <v>422</v>
      </c>
      <c r="F123" s="12">
        <v>38</v>
      </c>
      <c r="G123" s="12">
        <v>34</v>
      </c>
      <c r="H123" s="12">
        <v>12</v>
      </c>
      <c r="I123" s="12">
        <v>14</v>
      </c>
      <c r="J123" s="12">
        <v>16</v>
      </c>
      <c r="K123" s="12"/>
      <c r="L123" s="12"/>
      <c r="M123" s="12"/>
      <c r="N123" s="12">
        <v>4</v>
      </c>
      <c r="O123" s="12"/>
      <c r="P123" s="12"/>
      <c r="Q123" s="12"/>
      <c r="R123" s="12"/>
      <c r="S123" s="12"/>
      <c r="T123" s="12"/>
      <c r="U123" s="12">
        <v>40</v>
      </c>
      <c r="V123" s="12"/>
      <c r="W123" s="12">
        <v>422</v>
      </c>
      <c r="X123" s="12">
        <v>106</v>
      </c>
      <c r="Y123" s="12">
        <v>142</v>
      </c>
      <c r="Z123" s="12">
        <v>104</v>
      </c>
      <c r="AA123" s="12">
        <v>130</v>
      </c>
      <c r="AB123" s="12">
        <v>162</v>
      </c>
      <c r="AC123" s="12">
        <v>136</v>
      </c>
      <c r="AD123" s="12">
        <v>116</v>
      </c>
      <c r="AE123" s="12">
        <v>76</v>
      </c>
      <c r="AF123" s="12">
        <v>170</v>
      </c>
      <c r="AG123" s="12">
        <v>140</v>
      </c>
      <c r="AH123" s="13">
        <v>120</v>
      </c>
      <c r="AI123" s="13">
        <v>88</v>
      </c>
      <c r="AJ123" s="3">
        <v>116</v>
      </c>
      <c r="AK123" s="3">
        <v>162</v>
      </c>
      <c r="AL123" s="13">
        <v>140</v>
      </c>
      <c r="AM123" s="13">
        <v>228</v>
      </c>
      <c r="AN123" s="13">
        <v>178</v>
      </c>
      <c r="AO123" s="13">
        <v>76</v>
      </c>
      <c r="AP123" s="13">
        <v>198</v>
      </c>
      <c r="AQ123" s="13">
        <v>230</v>
      </c>
      <c r="AR123" s="13">
        <v>132</v>
      </c>
      <c r="AS123" s="13">
        <v>200</v>
      </c>
      <c r="AT123" s="13">
        <v>102</v>
      </c>
      <c r="AU123" s="13">
        <v>66</v>
      </c>
      <c r="AV123" s="13">
        <v>10</v>
      </c>
      <c r="AW123" s="13">
        <v>76</v>
      </c>
      <c r="AX123" s="14">
        <v>40</v>
      </c>
      <c r="AY123" s="14">
        <v>10</v>
      </c>
      <c r="AZ123" s="14">
        <v>30</v>
      </c>
      <c r="BA123" s="13">
        <v>6</v>
      </c>
      <c r="BB123" s="13">
        <v>40</v>
      </c>
      <c r="BC123" s="13">
        <v>10</v>
      </c>
      <c r="BD123" s="13">
        <v>30</v>
      </c>
      <c r="BE123" s="13">
        <v>30</v>
      </c>
      <c r="BF123">
        <v>54</v>
      </c>
      <c r="BG123">
        <v>38</v>
      </c>
      <c r="BH123">
        <v>50</v>
      </c>
    </row>
    <row r="124" spans="2:60">
      <c r="B124" s="3" t="s">
        <v>217</v>
      </c>
      <c r="C124" s="11">
        <f t="shared" si="1"/>
        <v>954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>
        <v>30</v>
      </c>
      <c r="AB124" s="12">
        <v>27</v>
      </c>
      <c r="AC124" s="12">
        <v>15</v>
      </c>
      <c r="AD124" s="12">
        <v>14</v>
      </c>
      <c r="AE124" s="12">
        <v>10</v>
      </c>
      <c r="AF124" s="12">
        <v>26</v>
      </c>
      <c r="AG124" s="12"/>
      <c r="AH124" s="13"/>
      <c r="AI124" s="13">
        <v>30</v>
      </c>
      <c r="AJ124" s="3">
        <v>54</v>
      </c>
      <c r="AK124" s="3">
        <v>36</v>
      </c>
      <c r="AL124" s="13">
        <v>42</v>
      </c>
      <c r="AM124" s="13"/>
      <c r="AN124" s="13"/>
      <c r="AO124" s="13"/>
      <c r="AP124" s="13">
        <v>10</v>
      </c>
      <c r="AQ124" s="13"/>
      <c r="AR124" s="13"/>
      <c r="AS124" s="13">
        <v>10</v>
      </c>
      <c r="AT124" s="13">
        <v>10</v>
      </c>
      <c r="AU124" s="13"/>
      <c r="AV124" s="13">
        <v>10</v>
      </c>
      <c r="AW124" s="13"/>
      <c r="AX124" s="14">
        <v>6</v>
      </c>
      <c r="AY124" s="14">
        <v>126</v>
      </c>
      <c r="AZ124" s="14">
        <v>90</v>
      </c>
      <c r="BA124" s="13">
        <v>86</v>
      </c>
      <c r="BB124" s="13">
        <v>50</v>
      </c>
      <c r="BC124" s="13">
        <v>126</v>
      </c>
      <c r="BD124" s="13">
        <v>26</v>
      </c>
      <c r="BE124" s="13">
        <v>38</v>
      </c>
      <c r="BF124">
        <v>20</v>
      </c>
      <c r="BG124">
        <v>50</v>
      </c>
      <c r="BH124">
        <v>12</v>
      </c>
    </row>
    <row r="125" spans="2:57">
      <c r="B125" s="3" t="s">
        <v>218</v>
      </c>
      <c r="C125" s="11">
        <f t="shared" si="1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3"/>
      <c r="AI125" s="13"/>
      <c r="AJ125" s="3"/>
      <c r="AK125" s="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4"/>
      <c r="AY125" s="14"/>
      <c r="AZ125" s="14"/>
      <c r="BA125" s="13"/>
      <c r="BB125" s="13"/>
      <c r="BC125" s="13"/>
      <c r="BD125" s="13"/>
      <c r="BE125" s="13"/>
    </row>
    <row r="126" spans="2:57">
      <c r="B126" s="3" t="s">
        <v>219</v>
      </c>
      <c r="C126" s="11">
        <f t="shared" si="1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3"/>
      <c r="AI126" s="13"/>
      <c r="AJ126" s="3"/>
      <c r="AK126" s="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4"/>
      <c r="AY126" s="14"/>
      <c r="AZ126" s="14"/>
      <c r="BA126" s="13"/>
      <c r="BB126" s="13"/>
      <c r="BC126" s="13"/>
      <c r="BD126" s="13"/>
      <c r="BE126" s="13"/>
    </row>
    <row r="127" spans="2:57">
      <c r="B127" s="3" t="s">
        <v>220</v>
      </c>
      <c r="C127" s="11">
        <f t="shared" si="1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3"/>
      <c r="AI127" s="13"/>
      <c r="AJ127" s="3"/>
      <c r="AK127" s="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4"/>
      <c r="AY127" s="14"/>
      <c r="AZ127" s="14"/>
      <c r="BA127" s="13"/>
      <c r="BB127" s="13"/>
      <c r="BC127" s="13"/>
      <c r="BD127" s="13"/>
      <c r="BE127" s="13"/>
    </row>
    <row r="128" spans="2:57">
      <c r="B128" s="3" t="s">
        <v>221</v>
      </c>
      <c r="C128" s="11">
        <f t="shared" si="1"/>
        <v>7</v>
      </c>
      <c r="D128" s="12">
        <v>1</v>
      </c>
      <c r="E128" s="12"/>
      <c r="F128" s="12"/>
      <c r="G128" s="12">
        <v>1</v>
      </c>
      <c r="H128" s="12"/>
      <c r="I128" s="12"/>
      <c r="J128" s="12">
        <v>1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>
        <v>2</v>
      </c>
      <c r="X128" s="12">
        <v>1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3">
        <v>1</v>
      </c>
      <c r="AI128" s="13"/>
      <c r="AJ128" s="3"/>
      <c r="AK128" s="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4"/>
      <c r="AY128" s="14"/>
      <c r="AZ128" s="14"/>
      <c r="BA128" s="13"/>
      <c r="BB128" s="13"/>
      <c r="BC128" s="13"/>
      <c r="BD128" s="13"/>
      <c r="BE128" s="13"/>
    </row>
    <row r="129" spans="2:57">
      <c r="B129" s="3" t="s">
        <v>222</v>
      </c>
      <c r="C129" s="11">
        <f t="shared" si="1"/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3"/>
      <c r="AI129" s="13"/>
      <c r="AJ129" s="3"/>
      <c r="AK129" s="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4"/>
      <c r="AY129" s="14"/>
      <c r="AZ129" s="14"/>
      <c r="BA129" s="13"/>
      <c r="BB129" s="13"/>
      <c r="BC129" s="13"/>
      <c r="BD129" s="13"/>
      <c r="BE129" s="13"/>
    </row>
    <row r="130" spans="2:57">
      <c r="B130" s="3" t="s">
        <v>223</v>
      </c>
      <c r="C130" s="11">
        <f t="shared" si="1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3"/>
      <c r="AI130" s="13"/>
      <c r="AJ130" s="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4"/>
      <c r="AY130" s="14"/>
      <c r="AZ130" s="14"/>
      <c r="BA130" s="13"/>
      <c r="BB130" s="13"/>
      <c r="BC130" s="13"/>
      <c r="BD130" s="13"/>
      <c r="BE130" s="13"/>
    </row>
    <row r="131" spans="2:60">
      <c r="B131" s="3" t="s">
        <v>224</v>
      </c>
      <c r="C131" s="11">
        <f t="shared" ref="C131:C194" si="2">SUM(D131:BR131)</f>
        <v>429</v>
      </c>
      <c r="D131" s="12"/>
      <c r="E131" s="12"/>
      <c r="F131" s="12"/>
      <c r="G131" s="12"/>
      <c r="H131" s="12">
        <v>15</v>
      </c>
      <c r="I131" s="12">
        <v>60</v>
      </c>
      <c r="J131" s="12">
        <v>15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>
        <v>30</v>
      </c>
      <c r="W131" s="12"/>
      <c r="X131" s="12"/>
      <c r="Y131" s="12"/>
      <c r="Z131" s="12"/>
      <c r="AA131" s="12"/>
      <c r="AB131" s="12"/>
      <c r="AC131" s="12">
        <v>30</v>
      </c>
      <c r="AD131" s="12"/>
      <c r="AE131" s="12"/>
      <c r="AF131" s="12"/>
      <c r="AG131" s="12"/>
      <c r="AH131" s="13"/>
      <c r="AI131" s="13">
        <v>14</v>
      </c>
      <c r="AJ131" s="3"/>
      <c r="AK131" s="3">
        <v>30</v>
      </c>
      <c r="AL131" s="13">
        <v>16</v>
      </c>
      <c r="AM131" s="13">
        <v>30</v>
      </c>
      <c r="AN131" s="13"/>
      <c r="AO131" s="13">
        <v>60</v>
      </c>
      <c r="AP131" s="13"/>
      <c r="AQ131" s="13"/>
      <c r="AR131" s="13"/>
      <c r="AS131" s="13"/>
      <c r="AT131" s="13"/>
      <c r="AU131" s="13"/>
      <c r="AV131" s="13">
        <v>25</v>
      </c>
      <c r="AW131" s="13">
        <v>10</v>
      </c>
      <c r="AX131" s="14"/>
      <c r="AY131" s="14"/>
      <c r="AZ131" s="14"/>
      <c r="BA131" s="13">
        <v>44</v>
      </c>
      <c r="BB131" s="13"/>
      <c r="BC131" s="13"/>
      <c r="BD131" s="13">
        <v>10</v>
      </c>
      <c r="BE131" s="13">
        <v>10</v>
      </c>
      <c r="BH131">
        <v>30</v>
      </c>
    </row>
    <row r="132" spans="2:60">
      <c r="B132" s="3" t="s">
        <v>225</v>
      </c>
      <c r="C132" s="11">
        <f t="shared" si="2"/>
        <v>243</v>
      </c>
      <c r="D132" s="12">
        <v>7</v>
      </c>
      <c r="E132" s="12">
        <v>5</v>
      </c>
      <c r="F132" s="12">
        <v>3</v>
      </c>
      <c r="G132" s="12">
        <v>17</v>
      </c>
      <c r="H132" s="12">
        <v>24</v>
      </c>
      <c r="I132" s="12">
        <v>16</v>
      </c>
      <c r="J132" s="12">
        <v>14</v>
      </c>
      <c r="K132" s="12">
        <v>10</v>
      </c>
      <c r="L132" s="12">
        <v>6</v>
      </c>
      <c r="M132" s="12">
        <v>2</v>
      </c>
      <c r="N132" s="12">
        <v>14</v>
      </c>
      <c r="O132" s="12">
        <v>7</v>
      </c>
      <c r="P132" s="12">
        <v>9</v>
      </c>
      <c r="Q132" s="12">
        <v>10</v>
      </c>
      <c r="R132" s="12">
        <v>8</v>
      </c>
      <c r="S132" s="12">
        <v>11</v>
      </c>
      <c r="T132" s="12">
        <v>8</v>
      </c>
      <c r="U132" s="12">
        <v>9</v>
      </c>
      <c r="V132" s="12">
        <v>11</v>
      </c>
      <c r="W132" s="12">
        <v>11</v>
      </c>
      <c r="X132" s="12">
        <v>2</v>
      </c>
      <c r="Y132" s="12">
        <v>9</v>
      </c>
      <c r="Z132" s="12">
        <v>5</v>
      </c>
      <c r="AA132" s="12">
        <v>2</v>
      </c>
      <c r="AB132" s="12">
        <v>2</v>
      </c>
      <c r="AC132" s="12">
        <v>4</v>
      </c>
      <c r="AD132" s="12">
        <v>1</v>
      </c>
      <c r="AE132" s="12">
        <v>1</v>
      </c>
      <c r="AF132" s="12">
        <v>2</v>
      </c>
      <c r="AG132" s="12">
        <v>2</v>
      </c>
      <c r="AH132" s="13">
        <v>1</v>
      </c>
      <c r="AI132" s="13"/>
      <c r="AJ132" s="3"/>
      <c r="AK132" s="3">
        <v>1</v>
      </c>
      <c r="AL132" s="13">
        <v>2</v>
      </c>
      <c r="AM132" s="13">
        <v>1</v>
      </c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4"/>
      <c r="AY132" s="14"/>
      <c r="AZ132" s="14"/>
      <c r="BA132" s="13"/>
      <c r="BB132" s="13"/>
      <c r="BC132" s="13"/>
      <c r="BD132" s="13"/>
      <c r="BE132" s="13"/>
      <c r="BH132">
        <v>6</v>
      </c>
    </row>
    <row r="133" spans="2:60">
      <c r="B133" s="3" t="s">
        <v>226</v>
      </c>
      <c r="C133" s="11">
        <f t="shared" si="2"/>
        <v>164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>
        <v>4</v>
      </c>
      <c r="X133" s="12"/>
      <c r="Y133" s="12"/>
      <c r="Z133" s="12">
        <v>2</v>
      </c>
      <c r="AA133" s="12">
        <v>4</v>
      </c>
      <c r="AB133" s="12">
        <v>6</v>
      </c>
      <c r="AC133" s="12">
        <v>2</v>
      </c>
      <c r="AD133" s="12">
        <v>3</v>
      </c>
      <c r="AE133" s="12">
        <v>5</v>
      </c>
      <c r="AF133" s="12">
        <v>5</v>
      </c>
      <c r="AG133" s="12">
        <v>6</v>
      </c>
      <c r="AH133" s="13">
        <v>9</v>
      </c>
      <c r="AI133" s="13">
        <v>4</v>
      </c>
      <c r="AJ133" s="3">
        <v>4</v>
      </c>
      <c r="AK133" s="3">
        <v>2</v>
      </c>
      <c r="AL133" s="13"/>
      <c r="AM133" s="13"/>
      <c r="AN133" s="13">
        <v>6</v>
      </c>
      <c r="AO133" s="13">
        <v>3</v>
      </c>
      <c r="AP133" s="13">
        <v>6</v>
      </c>
      <c r="AQ133" s="13">
        <v>2</v>
      </c>
      <c r="AR133" s="13">
        <v>2</v>
      </c>
      <c r="AS133" s="13">
        <v>1</v>
      </c>
      <c r="AT133" s="13"/>
      <c r="AU133" s="13">
        <v>1</v>
      </c>
      <c r="AV133" s="13">
        <v>3</v>
      </c>
      <c r="AW133" s="13">
        <v>3</v>
      </c>
      <c r="AX133" s="14">
        <v>5</v>
      </c>
      <c r="AY133" s="14">
        <v>6</v>
      </c>
      <c r="AZ133" s="14">
        <v>2</v>
      </c>
      <c r="BA133" s="13">
        <v>5</v>
      </c>
      <c r="BB133" s="13">
        <v>3</v>
      </c>
      <c r="BC133" s="13">
        <v>8</v>
      </c>
      <c r="BD133" s="13">
        <v>5</v>
      </c>
      <c r="BE133" s="13">
        <v>7</v>
      </c>
      <c r="BF133">
        <v>8</v>
      </c>
      <c r="BG133">
        <v>20</v>
      </c>
      <c r="BH133">
        <v>12</v>
      </c>
    </row>
    <row r="134" spans="2:57">
      <c r="B134" s="3" t="s">
        <v>227</v>
      </c>
      <c r="C134" s="11">
        <f t="shared" si="2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3"/>
      <c r="AI134" s="13"/>
      <c r="AJ134" s="3"/>
      <c r="AK134" s="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4"/>
      <c r="AY134" s="14"/>
      <c r="AZ134" s="14"/>
      <c r="BA134" s="13"/>
      <c r="BB134" s="13"/>
      <c r="BC134" s="13"/>
      <c r="BD134" s="13"/>
      <c r="BE134" s="13"/>
    </row>
    <row r="135" spans="2:57">
      <c r="B135" s="3" t="s">
        <v>228</v>
      </c>
      <c r="C135" s="11">
        <f t="shared" si="2"/>
        <v>9</v>
      </c>
      <c r="D135" s="12">
        <v>1</v>
      </c>
      <c r="E135" s="12"/>
      <c r="F135" s="12">
        <v>1</v>
      </c>
      <c r="G135" s="12">
        <v>1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>
        <v>1</v>
      </c>
      <c r="S135" s="12"/>
      <c r="T135" s="12"/>
      <c r="U135" s="12">
        <v>1</v>
      </c>
      <c r="V135" s="12"/>
      <c r="W135" s="12"/>
      <c r="X135" s="12"/>
      <c r="Y135" s="12">
        <v>1</v>
      </c>
      <c r="Z135" s="12"/>
      <c r="AA135" s="12"/>
      <c r="AB135" s="12"/>
      <c r="AC135" s="12"/>
      <c r="AD135" s="12"/>
      <c r="AE135" s="12"/>
      <c r="AF135" s="12"/>
      <c r="AG135" s="12"/>
      <c r="AH135" s="13"/>
      <c r="AI135" s="13"/>
      <c r="AJ135" s="3">
        <v>1</v>
      </c>
      <c r="AK135" s="3"/>
      <c r="AL135" s="13"/>
      <c r="AM135" s="13"/>
      <c r="AN135" s="13"/>
      <c r="AO135" s="13"/>
      <c r="AP135" s="13"/>
      <c r="AQ135" s="13"/>
      <c r="AR135" s="13">
        <v>1</v>
      </c>
      <c r="AS135" s="13"/>
      <c r="AT135" s="13"/>
      <c r="AU135" s="13"/>
      <c r="AV135" s="13"/>
      <c r="AW135" s="13"/>
      <c r="AX135" s="14"/>
      <c r="AY135" s="14"/>
      <c r="AZ135" s="14"/>
      <c r="BA135" s="13"/>
      <c r="BB135" s="13">
        <v>1</v>
      </c>
      <c r="BC135" s="13"/>
      <c r="BD135" s="13"/>
      <c r="BE135" s="13"/>
    </row>
    <row r="136" spans="2:57">
      <c r="B136" s="3" t="s">
        <v>229</v>
      </c>
      <c r="C136" s="11">
        <f t="shared" si="2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3"/>
      <c r="AI136" s="13"/>
      <c r="AJ136" s="3"/>
      <c r="AK136" s="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4"/>
      <c r="AY136" s="14"/>
      <c r="AZ136" s="14"/>
      <c r="BA136" s="13"/>
      <c r="BB136" s="13"/>
      <c r="BC136" s="13"/>
      <c r="BD136" s="13"/>
      <c r="BE136" s="13"/>
    </row>
    <row r="137" spans="2:57">
      <c r="B137" s="3" t="s">
        <v>230</v>
      </c>
      <c r="C137" s="11">
        <f t="shared" si="2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3"/>
      <c r="AI137" s="13"/>
      <c r="AJ137" s="3"/>
      <c r="AK137" s="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4"/>
      <c r="AY137" s="14"/>
      <c r="AZ137" s="14"/>
      <c r="BA137" s="13"/>
      <c r="BB137" s="13"/>
      <c r="BC137" s="13"/>
      <c r="BD137" s="13"/>
      <c r="BE137" s="13"/>
    </row>
    <row r="138" spans="2:60">
      <c r="B138" s="3" t="s">
        <v>231</v>
      </c>
      <c r="C138" s="11">
        <f t="shared" si="2"/>
        <v>101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1</v>
      </c>
      <c r="X138" s="12">
        <v>1</v>
      </c>
      <c r="Y138" s="12">
        <v>1</v>
      </c>
      <c r="Z138" s="12">
        <v>1</v>
      </c>
      <c r="AA138" s="12"/>
      <c r="AB138" s="12"/>
      <c r="AC138" s="12"/>
      <c r="AD138" s="12"/>
      <c r="AE138" s="12">
        <v>1</v>
      </c>
      <c r="AF138" s="12">
        <v>1</v>
      </c>
      <c r="AG138" s="12">
        <v>3</v>
      </c>
      <c r="AH138" s="13">
        <v>4</v>
      </c>
      <c r="AI138" s="13"/>
      <c r="AJ138" s="3"/>
      <c r="AK138" s="3">
        <v>12</v>
      </c>
      <c r="AL138" s="13">
        <v>4</v>
      </c>
      <c r="AM138" s="13">
        <v>3</v>
      </c>
      <c r="AN138" s="13">
        <v>2</v>
      </c>
      <c r="AO138" s="13"/>
      <c r="AP138" s="13">
        <v>6</v>
      </c>
      <c r="AQ138" s="13">
        <v>4</v>
      </c>
      <c r="AR138" s="13">
        <v>7</v>
      </c>
      <c r="AS138" s="13">
        <v>2</v>
      </c>
      <c r="AT138" s="13"/>
      <c r="AU138" s="13"/>
      <c r="AV138" s="13">
        <v>1</v>
      </c>
      <c r="AW138" s="13">
        <v>1</v>
      </c>
      <c r="AX138" s="14">
        <v>3</v>
      </c>
      <c r="AY138" s="14">
        <v>3</v>
      </c>
      <c r="AZ138" s="14">
        <v>7</v>
      </c>
      <c r="BA138" s="13">
        <v>4</v>
      </c>
      <c r="BB138" s="13">
        <v>4</v>
      </c>
      <c r="BC138" s="13">
        <v>4</v>
      </c>
      <c r="BD138" s="13">
        <v>2</v>
      </c>
      <c r="BE138" s="13">
        <v>6</v>
      </c>
      <c r="BF138">
        <v>5</v>
      </c>
      <c r="BG138">
        <v>6</v>
      </c>
      <c r="BH138">
        <v>2</v>
      </c>
    </row>
    <row r="139" spans="2:57">
      <c r="B139" s="3" t="s">
        <v>232</v>
      </c>
      <c r="C139" s="11">
        <f t="shared" si="2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3"/>
      <c r="AI139" s="13"/>
      <c r="AJ139" s="3"/>
      <c r="AK139" s="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4"/>
      <c r="AY139" s="14"/>
      <c r="AZ139" s="14"/>
      <c r="BA139" s="13"/>
      <c r="BB139" s="13"/>
      <c r="BC139" s="13"/>
      <c r="BD139" s="13"/>
      <c r="BE139" s="13"/>
    </row>
    <row r="140" spans="2:60">
      <c r="B140" s="3" t="s">
        <v>233</v>
      </c>
      <c r="C140" s="11">
        <f t="shared" si="2"/>
        <v>84</v>
      </c>
      <c r="D140" s="12"/>
      <c r="E140" s="12">
        <v>1</v>
      </c>
      <c r="F140" s="12"/>
      <c r="G140" s="12"/>
      <c r="H140" s="12">
        <v>1</v>
      </c>
      <c r="I140" s="12">
        <v>1</v>
      </c>
      <c r="J140" s="12">
        <v>1</v>
      </c>
      <c r="K140" s="12">
        <v>1</v>
      </c>
      <c r="L140" s="12">
        <v>2</v>
      </c>
      <c r="M140" s="12"/>
      <c r="N140" s="12">
        <v>2</v>
      </c>
      <c r="O140" s="12">
        <v>1</v>
      </c>
      <c r="P140" s="12">
        <v>2</v>
      </c>
      <c r="Q140" s="12">
        <v>1</v>
      </c>
      <c r="R140" s="12">
        <v>1</v>
      </c>
      <c r="S140" s="12">
        <v>1</v>
      </c>
      <c r="T140" s="12"/>
      <c r="U140" s="12">
        <v>2</v>
      </c>
      <c r="V140" s="12"/>
      <c r="W140" s="12"/>
      <c r="X140" s="12"/>
      <c r="Y140" s="12"/>
      <c r="Z140" s="12">
        <v>1</v>
      </c>
      <c r="AA140" s="12">
        <v>2</v>
      </c>
      <c r="AB140" s="12"/>
      <c r="AC140" s="12"/>
      <c r="AD140" s="12">
        <v>2</v>
      </c>
      <c r="AE140" s="12">
        <v>2</v>
      </c>
      <c r="AF140" s="12">
        <v>4</v>
      </c>
      <c r="AG140" s="12"/>
      <c r="AH140" s="13"/>
      <c r="AI140" s="13">
        <v>1</v>
      </c>
      <c r="AJ140" s="3">
        <v>3</v>
      </c>
      <c r="AK140" s="3">
        <v>1</v>
      </c>
      <c r="AL140" s="13">
        <v>5</v>
      </c>
      <c r="AM140" s="13">
        <v>1</v>
      </c>
      <c r="AN140" s="13"/>
      <c r="AO140" s="13">
        <v>2</v>
      </c>
      <c r="AP140" s="13">
        <v>3</v>
      </c>
      <c r="AQ140" s="13">
        <v>2</v>
      </c>
      <c r="AR140" s="13">
        <v>2</v>
      </c>
      <c r="AS140" s="13">
        <v>2</v>
      </c>
      <c r="AT140" s="13">
        <v>3</v>
      </c>
      <c r="AU140" s="13">
        <v>4</v>
      </c>
      <c r="AV140" s="13">
        <v>1</v>
      </c>
      <c r="AW140" s="13">
        <v>3</v>
      </c>
      <c r="AX140" s="14"/>
      <c r="AY140" s="14">
        <v>5</v>
      </c>
      <c r="AZ140" s="14">
        <v>1</v>
      </c>
      <c r="BA140" s="13">
        <v>3</v>
      </c>
      <c r="BB140" s="13">
        <v>1</v>
      </c>
      <c r="BC140" s="13">
        <v>2</v>
      </c>
      <c r="BD140" s="13">
        <v>2</v>
      </c>
      <c r="BE140" s="13">
        <v>2</v>
      </c>
      <c r="BG140">
        <v>5</v>
      </c>
      <c r="BH140">
        <v>2</v>
      </c>
    </row>
    <row r="141" spans="2:57">
      <c r="B141" s="3" t="s">
        <v>234</v>
      </c>
      <c r="C141" s="11">
        <f t="shared" si="2"/>
        <v>25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>
        <v>5</v>
      </c>
      <c r="N141" s="12"/>
      <c r="O141" s="12"/>
      <c r="P141" s="12">
        <v>15</v>
      </c>
      <c r="Q141" s="12">
        <v>5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3"/>
      <c r="AI141" s="13"/>
      <c r="AJ141" s="3"/>
      <c r="AK141" s="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4"/>
      <c r="AY141" s="14"/>
      <c r="AZ141" s="14"/>
      <c r="BA141" s="13"/>
      <c r="BB141" s="13"/>
      <c r="BC141" s="13"/>
      <c r="BD141" s="13"/>
      <c r="BE141" s="13"/>
    </row>
    <row r="142" spans="2:57">
      <c r="B142" s="3" t="s">
        <v>235</v>
      </c>
      <c r="C142" s="11">
        <f t="shared" si="2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3"/>
      <c r="AI142" s="13"/>
      <c r="AJ142" s="3"/>
      <c r="AK142" s="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4"/>
      <c r="AY142" s="14"/>
      <c r="AZ142" s="14"/>
      <c r="BA142" s="13"/>
      <c r="BB142" s="13"/>
      <c r="BC142" s="13"/>
      <c r="BD142" s="13"/>
      <c r="BE142" s="13"/>
    </row>
    <row r="143" spans="2:57">
      <c r="B143" s="3" t="s">
        <v>236</v>
      </c>
      <c r="C143" s="11">
        <f t="shared" si="2"/>
        <v>2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3"/>
      <c r="AI143" s="13"/>
      <c r="AJ143" s="3"/>
      <c r="AK143" s="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4"/>
      <c r="AY143" s="14"/>
      <c r="AZ143" s="14"/>
      <c r="BA143" s="13"/>
      <c r="BB143" s="13"/>
      <c r="BC143" s="13"/>
      <c r="BD143" s="13">
        <v>1</v>
      </c>
      <c r="BE143" s="13">
        <v>1</v>
      </c>
    </row>
    <row r="144" spans="2:57">
      <c r="B144" s="3" t="s">
        <v>237</v>
      </c>
      <c r="C144" s="11">
        <f t="shared" si="2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3"/>
      <c r="AI144" s="13"/>
      <c r="AJ144" s="3"/>
      <c r="AK144" s="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4"/>
      <c r="AY144" s="14"/>
      <c r="AZ144" s="14"/>
      <c r="BA144" s="13"/>
      <c r="BB144" s="13"/>
      <c r="BC144" s="13"/>
      <c r="BD144" s="13"/>
      <c r="BE144" s="13"/>
    </row>
    <row r="145" spans="2:57">
      <c r="B145" s="3" t="s">
        <v>238</v>
      </c>
      <c r="C145" s="11">
        <f t="shared" si="2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3"/>
      <c r="AI145" s="13"/>
      <c r="AJ145" s="3"/>
      <c r="AK145" s="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4"/>
      <c r="AY145" s="14"/>
      <c r="AZ145" s="14"/>
      <c r="BA145" s="13"/>
      <c r="BB145" s="13"/>
      <c r="BC145" s="13"/>
      <c r="BD145" s="13"/>
      <c r="BE145" s="13"/>
    </row>
    <row r="146" spans="2:57">
      <c r="B146" s="3" t="s">
        <v>239</v>
      </c>
      <c r="C146" s="11">
        <f t="shared" si="2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3"/>
      <c r="AI146" s="13"/>
      <c r="AJ146" s="3"/>
      <c r="AK146" s="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4"/>
      <c r="AY146" s="14"/>
      <c r="AZ146" s="14"/>
      <c r="BA146" s="13"/>
      <c r="BB146" s="13"/>
      <c r="BC146" s="13"/>
      <c r="BD146" s="13"/>
      <c r="BE146" s="13"/>
    </row>
    <row r="147" spans="2:60">
      <c r="B147" s="3" t="s">
        <v>240</v>
      </c>
      <c r="C147" s="11">
        <f t="shared" si="2"/>
        <v>832</v>
      </c>
      <c r="D147" s="12">
        <v>45</v>
      </c>
      <c r="E147" s="12">
        <v>13</v>
      </c>
      <c r="F147" s="12">
        <v>2</v>
      </c>
      <c r="G147" s="12">
        <v>35</v>
      </c>
      <c r="H147" s="12">
        <v>2</v>
      </c>
      <c r="I147" s="12">
        <v>26</v>
      </c>
      <c r="J147" s="12">
        <v>16</v>
      </c>
      <c r="K147" s="12">
        <v>16</v>
      </c>
      <c r="L147" s="12">
        <v>10</v>
      </c>
      <c r="M147" s="12">
        <v>16</v>
      </c>
      <c r="N147" s="12">
        <v>33</v>
      </c>
      <c r="O147" s="12">
        <v>32</v>
      </c>
      <c r="P147" s="12">
        <v>8</v>
      </c>
      <c r="Q147" s="12">
        <v>9</v>
      </c>
      <c r="R147" s="12">
        <v>16</v>
      </c>
      <c r="S147" s="12">
        <v>8</v>
      </c>
      <c r="T147" s="12">
        <v>40</v>
      </c>
      <c r="U147" s="12">
        <v>57</v>
      </c>
      <c r="V147" s="12">
        <v>8</v>
      </c>
      <c r="W147" s="12">
        <v>28</v>
      </c>
      <c r="X147" s="12">
        <v>30</v>
      </c>
      <c r="Y147" s="12">
        <v>4</v>
      </c>
      <c r="Z147" s="12">
        <v>13</v>
      </c>
      <c r="AA147" s="12">
        <v>10</v>
      </c>
      <c r="AB147" s="12">
        <v>15</v>
      </c>
      <c r="AC147" s="12">
        <v>12</v>
      </c>
      <c r="AD147" s="12">
        <v>10</v>
      </c>
      <c r="AE147" s="12">
        <v>16</v>
      </c>
      <c r="AF147" s="12">
        <v>12</v>
      </c>
      <c r="AG147" s="12">
        <v>24</v>
      </c>
      <c r="AH147" s="13">
        <v>6</v>
      </c>
      <c r="AI147" s="13">
        <v>16</v>
      </c>
      <c r="AJ147" s="3">
        <v>19</v>
      </c>
      <c r="AK147" s="3">
        <v>6</v>
      </c>
      <c r="AL147" s="13">
        <v>13</v>
      </c>
      <c r="AM147" s="13">
        <v>9</v>
      </c>
      <c r="AN147" s="13"/>
      <c r="AO147" s="13">
        <v>4</v>
      </c>
      <c r="AP147" s="13">
        <v>32</v>
      </c>
      <c r="AQ147" s="13">
        <v>12</v>
      </c>
      <c r="AR147" s="13">
        <v>6</v>
      </c>
      <c r="AS147" s="13">
        <v>14</v>
      </c>
      <c r="AT147" s="13">
        <v>6</v>
      </c>
      <c r="AU147" s="13">
        <v>4</v>
      </c>
      <c r="AV147" s="13"/>
      <c r="AW147" s="13">
        <v>2</v>
      </c>
      <c r="AX147" s="14"/>
      <c r="AY147" s="14">
        <v>10</v>
      </c>
      <c r="AZ147" s="14"/>
      <c r="BA147" s="13">
        <v>12</v>
      </c>
      <c r="BB147" s="13">
        <v>8</v>
      </c>
      <c r="BC147" s="13">
        <v>8</v>
      </c>
      <c r="BD147" s="13">
        <v>7</v>
      </c>
      <c r="BE147" s="13">
        <v>14</v>
      </c>
      <c r="BF147">
        <v>29</v>
      </c>
      <c r="BG147">
        <v>11</v>
      </c>
      <c r="BH147">
        <v>18</v>
      </c>
    </row>
    <row r="148" spans="2:60">
      <c r="B148" s="3" t="s">
        <v>241</v>
      </c>
      <c r="C148" s="11">
        <f t="shared" si="2"/>
        <v>5986</v>
      </c>
      <c r="D148" s="12">
        <v>85</v>
      </c>
      <c r="E148" s="12">
        <v>135</v>
      </c>
      <c r="F148" s="12">
        <v>50</v>
      </c>
      <c r="G148" s="12">
        <v>155</v>
      </c>
      <c r="H148" s="12">
        <v>138</v>
      </c>
      <c r="I148" s="12">
        <v>155</v>
      </c>
      <c r="J148" s="12">
        <v>140</v>
      </c>
      <c r="K148" s="12">
        <v>125</v>
      </c>
      <c r="L148" s="12">
        <v>40</v>
      </c>
      <c r="M148" s="12">
        <v>90</v>
      </c>
      <c r="N148" s="12">
        <v>65</v>
      </c>
      <c r="O148" s="12">
        <v>110</v>
      </c>
      <c r="P148" s="12"/>
      <c r="Q148" s="12"/>
      <c r="R148" s="12">
        <v>65</v>
      </c>
      <c r="S148" s="12">
        <v>140</v>
      </c>
      <c r="T148" s="12">
        <v>60</v>
      </c>
      <c r="U148" s="12">
        <v>110</v>
      </c>
      <c r="V148" s="12">
        <v>92</v>
      </c>
      <c r="W148" s="12">
        <v>40</v>
      </c>
      <c r="X148" s="12">
        <v>40</v>
      </c>
      <c r="Y148" s="12">
        <v>100</v>
      </c>
      <c r="Z148" s="12">
        <v>70</v>
      </c>
      <c r="AA148" s="12">
        <v>50</v>
      </c>
      <c r="AB148" s="12">
        <v>70</v>
      </c>
      <c r="AC148" s="12">
        <v>80</v>
      </c>
      <c r="AD148" s="12">
        <v>72</v>
      </c>
      <c r="AE148" s="12">
        <v>40</v>
      </c>
      <c r="AF148" s="12">
        <v>125</v>
      </c>
      <c r="AG148" s="12">
        <v>104</v>
      </c>
      <c r="AH148" s="13">
        <v>75</v>
      </c>
      <c r="AI148" s="13">
        <v>110</v>
      </c>
      <c r="AJ148" s="3">
        <v>120</v>
      </c>
      <c r="AK148" s="3">
        <v>100</v>
      </c>
      <c r="AL148" s="13">
        <v>175</v>
      </c>
      <c r="AM148" s="13">
        <v>125</v>
      </c>
      <c r="AN148" s="13">
        <v>140</v>
      </c>
      <c r="AO148" s="13">
        <v>100</v>
      </c>
      <c r="AP148" s="13">
        <v>160</v>
      </c>
      <c r="AQ148" s="13">
        <v>170</v>
      </c>
      <c r="AR148" s="13">
        <v>130</v>
      </c>
      <c r="AS148" s="13">
        <v>135</v>
      </c>
      <c r="AT148" s="13">
        <v>95</v>
      </c>
      <c r="AU148" s="13">
        <v>55</v>
      </c>
      <c r="AV148" s="13">
        <v>40</v>
      </c>
      <c r="AW148" s="13">
        <v>130</v>
      </c>
      <c r="AX148" s="14">
        <v>105</v>
      </c>
      <c r="AY148" s="14">
        <v>145</v>
      </c>
      <c r="AZ148" s="14">
        <v>135</v>
      </c>
      <c r="BA148" s="13">
        <v>220</v>
      </c>
      <c r="BB148" s="13">
        <v>120</v>
      </c>
      <c r="BC148" s="13">
        <v>75</v>
      </c>
      <c r="BD148" s="13">
        <v>130</v>
      </c>
      <c r="BE148" s="13">
        <v>140</v>
      </c>
      <c r="BF148">
        <v>190</v>
      </c>
      <c r="BG148">
        <v>175</v>
      </c>
      <c r="BH148">
        <v>145</v>
      </c>
    </row>
    <row r="149" spans="2:57">
      <c r="B149" s="3" t="s">
        <v>242</v>
      </c>
      <c r="C149" s="11">
        <f t="shared" si="2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3"/>
      <c r="AI149" s="13"/>
      <c r="AJ149" s="3"/>
      <c r="AK149" s="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4"/>
      <c r="AY149" s="14"/>
      <c r="AZ149" s="14"/>
      <c r="BA149" s="13"/>
      <c r="BB149" s="13"/>
      <c r="BC149" s="13"/>
      <c r="BD149" s="13"/>
      <c r="BE149" s="13"/>
    </row>
    <row r="150" spans="2:60">
      <c r="B150" s="3" t="s">
        <v>243</v>
      </c>
      <c r="C150" s="11">
        <f t="shared" si="2"/>
        <v>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>
        <v>1</v>
      </c>
      <c r="AA150" s="12">
        <v>1</v>
      </c>
      <c r="AB150" s="12"/>
      <c r="AC150" s="12"/>
      <c r="AD150" s="12"/>
      <c r="AE150" s="12"/>
      <c r="AF150" s="12"/>
      <c r="AG150" s="12"/>
      <c r="AH150" s="13"/>
      <c r="AI150" s="13"/>
      <c r="AJ150" s="3"/>
      <c r="AK150" s="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4"/>
      <c r="AY150" s="14"/>
      <c r="AZ150" s="14"/>
      <c r="BA150" s="13"/>
      <c r="BB150" s="13"/>
      <c r="BC150" s="13"/>
      <c r="BD150" s="13"/>
      <c r="BE150" s="13">
        <v>1</v>
      </c>
      <c r="BH150">
        <v>1</v>
      </c>
    </row>
    <row r="151" spans="2:60">
      <c r="B151" s="3" t="s">
        <v>244</v>
      </c>
      <c r="C151" s="11">
        <f t="shared" si="2"/>
        <v>2428</v>
      </c>
      <c r="D151" s="12">
        <v>30</v>
      </c>
      <c r="E151" s="12">
        <v>20</v>
      </c>
      <c r="F151" s="12">
        <v>80</v>
      </c>
      <c r="G151" s="12">
        <v>194</v>
      </c>
      <c r="H151" s="12">
        <v>20</v>
      </c>
      <c r="I151" s="12"/>
      <c r="J151" s="12">
        <v>60</v>
      </c>
      <c r="K151" s="12">
        <v>30</v>
      </c>
      <c r="L151" s="12">
        <v>30</v>
      </c>
      <c r="M151" s="12">
        <v>20</v>
      </c>
      <c r="N151" s="12">
        <v>10</v>
      </c>
      <c r="O151" s="12">
        <v>70</v>
      </c>
      <c r="P151" s="12">
        <v>50</v>
      </c>
      <c r="Q151" s="12">
        <v>60</v>
      </c>
      <c r="R151" s="12">
        <v>36</v>
      </c>
      <c r="S151" s="12">
        <v>80</v>
      </c>
      <c r="T151" s="12">
        <v>20</v>
      </c>
      <c r="U151" s="12">
        <v>110</v>
      </c>
      <c r="V151" s="12">
        <v>40</v>
      </c>
      <c r="W151" s="12">
        <v>116</v>
      </c>
      <c r="X151" s="12">
        <v>50</v>
      </c>
      <c r="Y151" s="12">
        <v>84</v>
      </c>
      <c r="Z151" s="12"/>
      <c r="AA151" s="12">
        <v>50</v>
      </c>
      <c r="AB151" s="12">
        <v>20</v>
      </c>
      <c r="AC151" s="12">
        <v>110</v>
      </c>
      <c r="AD151" s="12">
        <v>30</v>
      </c>
      <c r="AE151" s="12">
        <v>60</v>
      </c>
      <c r="AF151" s="12">
        <v>70</v>
      </c>
      <c r="AG151" s="12">
        <v>20</v>
      </c>
      <c r="AH151" s="13">
        <v>10</v>
      </c>
      <c r="AI151" s="13">
        <v>10</v>
      </c>
      <c r="AJ151" s="3">
        <v>10</v>
      </c>
      <c r="AK151" s="3">
        <v>46</v>
      </c>
      <c r="AL151" s="13">
        <v>30</v>
      </c>
      <c r="AM151" s="13">
        <v>20</v>
      </c>
      <c r="AN151" s="13">
        <v>104</v>
      </c>
      <c r="AO151" s="13">
        <v>40</v>
      </c>
      <c r="AP151" s="13">
        <v>30</v>
      </c>
      <c r="AQ151" s="13">
        <v>30</v>
      </c>
      <c r="AR151" s="13">
        <v>40</v>
      </c>
      <c r="AS151" s="13"/>
      <c r="AT151" s="13">
        <v>70</v>
      </c>
      <c r="AU151" s="13">
        <v>10</v>
      </c>
      <c r="AV151" s="13">
        <v>10</v>
      </c>
      <c r="AW151" s="13">
        <v>20</v>
      </c>
      <c r="AX151" s="14"/>
      <c r="AY151" s="14">
        <v>70</v>
      </c>
      <c r="AZ151" s="14">
        <v>40</v>
      </c>
      <c r="BA151" s="13">
        <v>10</v>
      </c>
      <c r="BB151" s="13">
        <v>10</v>
      </c>
      <c r="BC151" s="13">
        <v>60</v>
      </c>
      <c r="BD151" s="13">
        <v>60</v>
      </c>
      <c r="BE151" s="13"/>
      <c r="BF151">
        <v>50</v>
      </c>
      <c r="BG151">
        <v>58</v>
      </c>
      <c r="BH151">
        <v>20</v>
      </c>
    </row>
    <row r="152" spans="2:57">
      <c r="B152" s="3" t="s">
        <v>245</v>
      </c>
      <c r="C152" s="11">
        <f t="shared" si="2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3"/>
      <c r="AI152" s="13"/>
      <c r="AJ152" s="3"/>
      <c r="AK152" s="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4"/>
      <c r="AY152" s="14"/>
      <c r="AZ152" s="14"/>
      <c r="BA152" s="13"/>
      <c r="BB152" s="13"/>
      <c r="BC152" s="13"/>
      <c r="BD152" s="13"/>
      <c r="BE152" s="13"/>
    </row>
    <row r="153" spans="2:57">
      <c r="B153" s="3" t="s">
        <v>246</v>
      </c>
      <c r="C153" s="11">
        <f t="shared" si="2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3"/>
      <c r="AI153" s="13"/>
      <c r="AJ153" s="3"/>
      <c r="AK153" s="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4"/>
      <c r="AY153" s="14"/>
      <c r="AZ153" s="14"/>
      <c r="BA153" s="13"/>
      <c r="BB153" s="13"/>
      <c r="BC153" s="13"/>
      <c r="BD153" s="13"/>
      <c r="BE153" s="13"/>
    </row>
    <row r="154" spans="2:57">
      <c r="B154" s="3" t="s">
        <v>247</v>
      </c>
      <c r="C154" s="11">
        <f t="shared" si="2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3"/>
      <c r="AI154" s="13"/>
      <c r="AJ154" s="3"/>
      <c r="AK154" s="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4"/>
      <c r="AY154" s="14"/>
      <c r="AZ154" s="14"/>
      <c r="BA154" s="13"/>
      <c r="BB154" s="13"/>
      <c r="BC154" s="13"/>
      <c r="BD154" s="13"/>
      <c r="BE154" s="13"/>
    </row>
    <row r="155" spans="2:57">
      <c r="B155" s="3" t="s">
        <v>248</v>
      </c>
      <c r="C155" s="11">
        <f t="shared" si="2"/>
        <v>1</v>
      </c>
      <c r="D155" s="12"/>
      <c r="E155" s="12"/>
      <c r="F155" s="12"/>
      <c r="G155" s="12"/>
      <c r="H155" s="12"/>
      <c r="I155" s="12"/>
      <c r="J155" s="12">
        <v>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3"/>
      <c r="AI155" s="13"/>
      <c r="AJ155" s="3"/>
      <c r="AK155" s="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4"/>
      <c r="AY155" s="14"/>
      <c r="AZ155" s="14"/>
      <c r="BA155" s="13"/>
      <c r="BB155" s="13"/>
      <c r="BC155" s="13"/>
      <c r="BD155" s="13"/>
      <c r="BE155" s="13"/>
    </row>
    <row r="156" spans="2:57">
      <c r="B156" s="3" t="s">
        <v>249</v>
      </c>
      <c r="C156" s="11">
        <f t="shared" si="2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3"/>
      <c r="AI156" s="13"/>
      <c r="AJ156" s="3"/>
      <c r="AK156" s="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4"/>
      <c r="AY156" s="14"/>
      <c r="AZ156" s="14"/>
      <c r="BA156" s="13"/>
      <c r="BB156" s="13"/>
      <c r="BC156" s="13"/>
      <c r="BD156" s="13"/>
      <c r="BE156" s="13"/>
    </row>
    <row r="157" spans="2:57">
      <c r="B157" s="3" t="s">
        <v>250</v>
      </c>
      <c r="C157" s="11">
        <f t="shared" si="2"/>
        <v>12</v>
      </c>
      <c r="D157" s="12">
        <v>1</v>
      </c>
      <c r="E157" s="12">
        <v>1</v>
      </c>
      <c r="F157" s="12"/>
      <c r="G157" s="12"/>
      <c r="H157" s="12"/>
      <c r="I157" s="12">
        <v>3</v>
      </c>
      <c r="J157" s="12">
        <v>1</v>
      </c>
      <c r="K157" s="12">
        <v>1</v>
      </c>
      <c r="L157" s="12"/>
      <c r="M157" s="12">
        <v>1</v>
      </c>
      <c r="N157" s="12">
        <v>1</v>
      </c>
      <c r="O157" s="12">
        <v>2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>
        <v>1</v>
      </c>
      <c r="AF157" s="12"/>
      <c r="AG157" s="12"/>
      <c r="AH157" s="13"/>
      <c r="AI157" s="13"/>
      <c r="AJ157" s="3"/>
      <c r="AK157" s="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4"/>
      <c r="AY157" s="14"/>
      <c r="AZ157" s="14"/>
      <c r="BA157" s="13"/>
      <c r="BB157" s="13"/>
      <c r="BC157" s="13"/>
      <c r="BD157" s="13"/>
      <c r="BE157" s="13"/>
    </row>
    <row r="158" spans="2:60">
      <c r="B158" s="3" t="s">
        <v>251</v>
      </c>
      <c r="C158" s="11">
        <f t="shared" si="2"/>
        <v>30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>
        <v>2</v>
      </c>
      <c r="Z158" s="12"/>
      <c r="AA158" s="12"/>
      <c r="AB158" s="12">
        <v>1</v>
      </c>
      <c r="AC158" s="12"/>
      <c r="AD158" s="12"/>
      <c r="AE158" s="12">
        <v>1</v>
      </c>
      <c r="AF158" s="12"/>
      <c r="AG158" s="12"/>
      <c r="AH158" s="13"/>
      <c r="AI158" s="13">
        <v>2</v>
      </c>
      <c r="AJ158" s="3">
        <v>1</v>
      </c>
      <c r="AK158" s="3">
        <v>1</v>
      </c>
      <c r="AL158" s="13"/>
      <c r="AM158" s="13">
        <v>2</v>
      </c>
      <c r="AN158" s="13">
        <v>2</v>
      </c>
      <c r="AO158" s="13"/>
      <c r="AP158" s="13">
        <v>2</v>
      </c>
      <c r="AQ158" s="13"/>
      <c r="AR158" s="13">
        <v>1</v>
      </c>
      <c r="AS158" s="13">
        <v>2</v>
      </c>
      <c r="AT158" s="13"/>
      <c r="AU158" s="13">
        <v>2</v>
      </c>
      <c r="AV158" s="13">
        <v>1</v>
      </c>
      <c r="AW158" s="13">
        <v>1</v>
      </c>
      <c r="AX158" s="14"/>
      <c r="AY158" s="14">
        <v>1</v>
      </c>
      <c r="AZ158" s="14">
        <v>1</v>
      </c>
      <c r="BA158" s="13"/>
      <c r="BB158" s="13">
        <v>2</v>
      </c>
      <c r="BC158" s="13">
        <v>3</v>
      </c>
      <c r="BD158" s="13"/>
      <c r="BE158" s="13">
        <v>1</v>
      </c>
      <c r="BH158">
        <v>1</v>
      </c>
    </row>
    <row r="159" spans="2:60">
      <c r="B159" s="3" t="s">
        <v>252</v>
      </c>
      <c r="C159" s="11">
        <f t="shared" si="2"/>
        <v>2588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>
        <v>80</v>
      </c>
      <c r="X159" s="12">
        <v>10</v>
      </c>
      <c r="Y159" s="12">
        <v>60</v>
      </c>
      <c r="Z159" s="12">
        <v>60</v>
      </c>
      <c r="AA159" s="12">
        <v>66</v>
      </c>
      <c r="AB159" s="12">
        <v>87</v>
      </c>
      <c r="AC159" s="12">
        <v>33</v>
      </c>
      <c r="AD159" s="12">
        <v>80</v>
      </c>
      <c r="AE159" s="12">
        <v>51</v>
      </c>
      <c r="AF159" s="12">
        <v>75</v>
      </c>
      <c r="AG159" s="12">
        <v>30</v>
      </c>
      <c r="AH159" s="13">
        <v>53</v>
      </c>
      <c r="AI159" s="13">
        <v>20</v>
      </c>
      <c r="AJ159" s="3">
        <v>145</v>
      </c>
      <c r="AK159" s="3">
        <v>71</v>
      </c>
      <c r="AL159" s="13">
        <v>77</v>
      </c>
      <c r="AM159" s="13">
        <v>112</v>
      </c>
      <c r="AN159" s="13">
        <v>61</v>
      </c>
      <c r="AO159" s="13">
        <v>59</v>
      </c>
      <c r="AP159" s="13">
        <v>90</v>
      </c>
      <c r="AQ159" s="13">
        <v>125</v>
      </c>
      <c r="AR159" s="13">
        <v>67</v>
      </c>
      <c r="AS159" s="13">
        <v>50</v>
      </c>
      <c r="AT159" s="13">
        <v>58</v>
      </c>
      <c r="AU159" s="13">
        <v>95</v>
      </c>
      <c r="AV159" s="13">
        <v>50</v>
      </c>
      <c r="AW159" s="13">
        <v>20</v>
      </c>
      <c r="AX159" s="14">
        <v>50</v>
      </c>
      <c r="AY159" s="14">
        <v>57</v>
      </c>
      <c r="AZ159" s="14">
        <v>60</v>
      </c>
      <c r="BA159" s="13">
        <v>231</v>
      </c>
      <c r="BB159" s="13">
        <v>25</v>
      </c>
      <c r="BC159" s="13">
        <v>45</v>
      </c>
      <c r="BD159" s="13">
        <v>96</v>
      </c>
      <c r="BE159" s="13">
        <v>79</v>
      </c>
      <c r="BF159">
        <v>40</v>
      </c>
      <c r="BG159">
        <v>55</v>
      </c>
      <c r="BH159">
        <v>65</v>
      </c>
    </row>
    <row r="160" spans="2:57">
      <c r="B160" s="3" t="s">
        <v>253</v>
      </c>
      <c r="C160" s="11">
        <f t="shared" si="2"/>
        <v>0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3"/>
      <c r="AI160" s="13"/>
      <c r="AJ160" s="3"/>
      <c r="AK160" s="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4"/>
      <c r="AY160" s="14"/>
      <c r="AZ160" s="14"/>
      <c r="BA160" s="13"/>
      <c r="BB160" s="13"/>
      <c r="BC160" s="13"/>
      <c r="BD160" s="13"/>
      <c r="BE160" s="13"/>
    </row>
    <row r="161" spans="2:59">
      <c r="B161" s="3" t="s">
        <v>254</v>
      </c>
      <c r="C161" s="11">
        <f t="shared" si="2"/>
        <v>240</v>
      </c>
      <c r="D161" s="12"/>
      <c r="E161" s="12"/>
      <c r="F161" s="12"/>
      <c r="G161" s="12"/>
      <c r="H161" s="12">
        <v>10</v>
      </c>
      <c r="I161" s="12">
        <v>30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>
        <v>10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3"/>
      <c r="AI161" s="13"/>
      <c r="AJ161" s="3"/>
      <c r="AK161" s="3">
        <v>10</v>
      </c>
      <c r="AL161" s="13"/>
      <c r="AM161" s="13">
        <v>60</v>
      </c>
      <c r="AN161" s="13"/>
      <c r="AO161" s="13"/>
      <c r="AP161" s="13"/>
      <c r="AQ161" s="13"/>
      <c r="AR161" s="13"/>
      <c r="AS161" s="13"/>
      <c r="AT161" s="13"/>
      <c r="AU161" s="13"/>
      <c r="AV161" s="13"/>
      <c r="AW161" s="13">
        <v>60</v>
      </c>
      <c r="AX161" s="14"/>
      <c r="AY161" s="14"/>
      <c r="AZ161" s="14"/>
      <c r="BA161" s="13"/>
      <c r="BB161" s="13"/>
      <c r="BC161" s="13"/>
      <c r="BD161" s="13"/>
      <c r="BE161" s="13"/>
      <c r="BG161">
        <v>60</v>
      </c>
    </row>
    <row r="162" spans="2:57">
      <c r="B162" s="3" t="s">
        <v>255</v>
      </c>
      <c r="C162" s="11">
        <f t="shared" si="2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3"/>
      <c r="AI162" s="13"/>
      <c r="AJ162" s="3"/>
      <c r="AK162" s="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4"/>
      <c r="AY162" s="14"/>
      <c r="AZ162" s="14"/>
      <c r="BA162" s="13"/>
      <c r="BB162" s="13"/>
      <c r="BC162" s="13"/>
      <c r="BD162" s="13"/>
      <c r="BE162" s="13"/>
    </row>
    <row r="163" spans="2:60">
      <c r="B163" s="3" t="s">
        <v>256</v>
      </c>
      <c r="C163" s="11">
        <f t="shared" si="2"/>
        <v>5479</v>
      </c>
      <c r="D163" s="15">
        <v>162</v>
      </c>
      <c r="E163" s="15">
        <v>200</v>
      </c>
      <c r="F163" s="15">
        <v>84</v>
      </c>
      <c r="G163" s="15">
        <v>258</v>
      </c>
      <c r="H163" s="15">
        <v>248</v>
      </c>
      <c r="I163" s="15">
        <v>80</v>
      </c>
      <c r="J163" s="15">
        <v>60</v>
      </c>
      <c r="K163" s="15">
        <v>10</v>
      </c>
      <c r="L163" s="15"/>
      <c r="M163" s="15">
        <v>10</v>
      </c>
      <c r="N163" s="15"/>
      <c r="O163" s="15">
        <v>4</v>
      </c>
      <c r="P163" s="15"/>
      <c r="Q163" s="15"/>
      <c r="R163" s="15"/>
      <c r="S163" s="15"/>
      <c r="T163" s="15"/>
      <c r="U163" s="15">
        <v>70</v>
      </c>
      <c r="V163" s="15">
        <v>30</v>
      </c>
      <c r="W163" s="12">
        <v>90</v>
      </c>
      <c r="X163" s="12">
        <v>176</v>
      </c>
      <c r="Y163" s="12">
        <v>110</v>
      </c>
      <c r="Z163" s="12">
        <v>70</v>
      </c>
      <c r="AA163" s="12">
        <v>206</v>
      </c>
      <c r="AB163" s="12">
        <v>120</v>
      </c>
      <c r="AC163" s="12">
        <v>130</v>
      </c>
      <c r="AD163" s="12">
        <v>120</v>
      </c>
      <c r="AE163" s="12">
        <v>123</v>
      </c>
      <c r="AF163" s="12">
        <v>250</v>
      </c>
      <c r="AG163" s="12">
        <v>70</v>
      </c>
      <c r="AH163" s="13">
        <v>60</v>
      </c>
      <c r="AI163" s="13">
        <v>50</v>
      </c>
      <c r="AJ163" s="3">
        <v>70</v>
      </c>
      <c r="AK163" s="3">
        <v>90</v>
      </c>
      <c r="AL163" s="13">
        <v>60</v>
      </c>
      <c r="AM163" s="13">
        <v>70</v>
      </c>
      <c r="AN163" s="13">
        <v>70</v>
      </c>
      <c r="AO163" s="13">
        <v>78</v>
      </c>
      <c r="AP163" s="13">
        <v>160</v>
      </c>
      <c r="AQ163" s="13">
        <v>48</v>
      </c>
      <c r="AR163" s="13">
        <v>170</v>
      </c>
      <c r="AS163" s="13">
        <v>90</v>
      </c>
      <c r="AT163" s="13">
        <v>138</v>
      </c>
      <c r="AU163" s="13">
        <v>130</v>
      </c>
      <c r="AV163" s="13">
        <v>40</v>
      </c>
      <c r="AW163" s="13">
        <v>110</v>
      </c>
      <c r="AX163" s="14">
        <v>39</v>
      </c>
      <c r="AY163" s="14">
        <v>125</v>
      </c>
      <c r="AZ163" s="14">
        <v>218</v>
      </c>
      <c r="BA163" s="13">
        <v>150</v>
      </c>
      <c r="BB163" s="13">
        <v>32</v>
      </c>
      <c r="BC163" s="13">
        <v>190</v>
      </c>
      <c r="BD163" s="13">
        <v>24</v>
      </c>
      <c r="BE163" s="13">
        <v>110</v>
      </c>
      <c r="BF163">
        <v>122</v>
      </c>
      <c r="BG163">
        <v>191</v>
      </c>
      <c r="BH163">
        <v>163</v>
      </c>
    </row>
    <row r="164" spans="2:60">
      <c r="B164" s="3" t="s">
        <v>257</v>
      </c>
      <c r="C164" s="11">
        <f t="shared" si="2"/>
        <v>46</v>
      </c>
      <c r="D164" s="16">
        <v>1</v>
      </c>
      <c r="E164" s="16">
        <v>2</v>
      </c>
      <c r="F164" s="16"/>
      <c r="G164" s="16"/>
      <c r="H164" s="16"/>
      <c r="I164" s="16"/>
      <c r="J164" s="16"/>
      <c r="K164" s="16"/>
      <c r="L164" s="16">
        <v>1</v>
      </c>
      <c r="M164" s="16"/>
      <c r="N164" s="16"/>
      <c r="O164" s="16"/>
      <c r="P164" s="16"/>
      <c r="Q164" s="16"/>
      <c r="R164" s="16"/>
      <c r="S164" s="16">
        <v>1</v>
      </c>
      <c r="T164" s="16">
        <v>2</v>
      </c>
      <c r="U164" s="16">
        <v>3</v>
      </c>
      <c r="V164" s="16">
        <v>1</v>
      </c>
      <c r="W164" s="12">
        <v>1</v>
      </c>
      <c r="X164" s="12"/>
      <c r="Y164" s="12"/>
      <c r="Z164" s="12"/>
      <c r="AA164" s="12"/>
      <c r="AB164" s="12"/>
      <c r="AC164" s="12"/>
      <c r="AD164" s="12"/>
      <c r="AE164" s="12"/>
      <c r="AF164" s="12">
        <v>1</v>
      </c>
      <c r="AG164" s="12">
        <v>1</v>
      </c>
      <c r="AH164" s="13">
        <v>1</v>
      </c>
      <c r="AI164" s="13">
        <v>2</v>
      </c>
      <c r="AJ164" s="3"/>
      <c r="AK164" s="3">
        <v>2</v>
      </c>
      <c r="AL164" s="13">
        <v>1</v>
      </c>
      <c r="AM164" s="13"/>
      <c r="AN164" s="13"/>
      <c r="AO164" s="13"/>
      <c r="AP164" s="13">
        <v>3</v>
      </c>
      <c r="AQ164" s="13"/>
      <c r="AR164" s="13">
        <v>2</v>
      </c>
      <c r="AS164" s="13">
        <v>1</v>
      </c>
      <c r="AT164" s="13"/>
      <c r="AU164" s="13">
        <v>1</v>
      </c>
      <c r="AV164" s="13">
        <v>1</v>
      </c>
      <c r="AW164" s="13"/>
      <c r="AX164" s="14">
        <v>1</v>
      </c>
      <c r="AY164" s="14">
        <v>2</v>
      </c>
      <c r="AZ164" s="14">
        <v>1</v>
      </c>
      <c r="BA164" s="13"/>
      <c r="BB164" s="13"/>
      <c r="BC164" s="13"/>
      <c r="BD164" s="13">
        <v>1</v>
      </c>
      <c r="BE164" s="13">
        <v>6</v>
      </c>
      <c r="BF164">
        <v>1</v>
      </c>
      <c r="BG164">
        <v>2</v>
      </c>
      <c r="BH164">
        <v>4</v>
      </c>
    </row>
    <row r="165" spans="2:57">
      <c r="B165" s="3" t="s">
        <v>258</v>
      </c>
      <c r="C165" s="11">
        <f t="shared" si="2"/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3"/>
      <c r="AI165" s="13"/>
      <c r="AJ165" s="3"/>
      <c r="AK165" s="3"/>
      <c r="AL165" s="13"/>
      <c r="AM165" s="13"/>
      <c r="AN165" s="13"/>
      <c r="AO165" s="13"/>
      <c r="AP165" s="13"/>
      <c r="AQ165" s="13"/>
      <c r="AR165" s="13"/>
      <c r="AS165" s="13"/>
      <c r="AT165" s="13">
        <v>1</v>
      </c>
      <c r="AU165" s="13"/>
      <c r="AV165" s="13"/>
      <c r="AW165" s="13"/>
      <c r="AX165" s="14"/>
      <c r="AY165" s="14"/>
      <c r="AZ165" s="14"/>
      <c r="BA165" s="13"/>
      <c r="BB165" s="13"/>
      <c r="BC165" s="13"/>
      <c r="BD165" s="13"/>
      <c r="BE165" s="13"/>
    </row>
    <row r="166" spans="2:57">
      <c r="B166" s="3" t="s">
        <v>259</v>
      </c>
      <c r="C166" s="11">
        <f t="shared" si="2"/>
        <v>13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3"/>
      <c r="AI166" s="13">
        <v>1</v>
      </c>
      <c r="AJ166" s="3"/>
      <c r="AK166" s="3"/>
      <c r="AL166" s="13">
        <v>1</v>
      </c>
      <c r="AM166" s="13">
        <v>3</v>
      </c>
      <c r="AN166" s="13">
        <v>1</v>
      </c>
      <c r="AO166" s="13"/>
      <c r="AP166" s="13">
        <v>2</v>
      </c>
      <c r="AQ166" s="13">
        <v>1</v>
      </c>
      <c r="AR166" s="13"/>
      <c r="AS166" s="13"/>
      <c r="AT166" s="13"/>
      <c r="AU166" s="13">
        <v>1</v>
      </c>
      <c r="AV166" s="13"/>
      <c r="AW166" s="13"/>
      <c r="AX166" s="14"/>
      <c r="AY166" s="14"/>
      <c r="AZ166" s="14">
        <v>1</v>
      </c>
      <c r="BA166" s="13"/>
      <c r="BB166" s="13"/>
      <c r="BC166" s="13"/>
      <c r="BD166" s="13">
        <v>1</v>
      </c>
      <c r="BE166" s="13">
        <v>1</v>
      </c>
    </row>
    <row r="167" spans="2:57">
      <c r="B167" s="3" t="s">
        <v>260</v>
      </c>
      <c r="C167" s="11">
        <f t="shared" si="2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3"/>
      <c r="AI167" s="13"/>
      <c r="AJ167" s="3"/>
      <c r="AK167" s="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4"/>
      <c r="AY167" s="14"/>
      <c r="AZ167" s="14"/>
      <c r="BA167" s="13"/>
      <c r="BB167" s="13"/>
      <c r="BC167" s="13"/>
      <c r="BD167" s="13"/>
      <c r="BE167" s="13"/>
    </row>
    <row r="168" spans="2:57">
      <c r="B168" s="3" t="s">
        <v>261</v>
      </c>
      <c r="C168" s="11">
        <f t="shared" si="2"/>
        <v>1</v>
      </c>
      <c r="D168" s="12"/>
      <c r="E168" s="12"/>
      <c r="F168" s="12"/>
      <c r="G168" s="12"/>
      <c r="H168" s="12">
        <v>1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3"/>
      <c r="AI168" s="13"/>
      <c r="AJ168" s="3"/>
      <c r="AK168" s="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4"/>
      <c r="AY168" s="14"/>
      <c r="AZ168" s="14"/>
      <c r="BA168" s="13"/>
      <c r="BB168" s="13"/>
      <c r="BC168" s="13"/>
      <c r="BD168" s="13"/>
      <c r="BE168" s="13"/>
    </row>
    <row r="169" spans="2:57">
      <c r="B169" s="3" t="s">
        <v>262</v>
      </c>
      <c r="C169" s="11">
        <f t="shared" si="2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3"/>
      <c r="AI169" s="13"/>
      <c r="AJ169" s="3"/>
      <c r="AK169" s="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4"/>
      <c r="AY169" s="14"/>
      <c r="AZ169" s="14"/>
      <c r="BA169" s="13"/>
      <c r="BB169" s="13"/>
      <c r="BC169" s="13"/>
      <c r="BD169" s="13"/>
      <c r="BE169" s="13"/>
    </row>
    <row r="170" spans="2:57">
      <c r="B170" s="3" t="s">
        <v>263</v>
      </c>
      <c r="C170" s="11">
        <f t="shared" si="2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3"/>
      <c r="AI170" s="13"/>
      <c r="AJ170" s="3"/>
      <c r="AK170" s="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4"/>
      <c r="AY170" s="14"/>
      <c r="AZ170" s="14"/>
      <c r="BA170" s="13"/>
      <c r="BB170" s="13"/>
      <c r="BC170" s="13"/>
      <c r="BD170" s="13"/>
      <c r="BE170" s="13"/>
    </row>
    <row r="171" spans="2:60">
      <c r="B171" s="3" t="s">
        <v>264</v>
      </c>
      <c r="C171" s="11">
        <f t="shared" si="2"/>
        <v>252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>
        <v>4</v>
      </c>
      <c r="Z171" s="12">
        <v>1</v>
      </c>
      <c r="AA171" s="12">
        <v>7</v>
      </c>
      <c r="AB171" s="12">
        <v>6</v>
      </c>
      <c r="AC171" s="12">
        <v>1</v>
      </c>
      <c r="AD171" s="12">
        <v>1</v>
      </c>
      <c r="AE171" s="12">
        <v>3</v>
      </c>
      <c r="AF171" s="12">
        <v>4</v>
      </c>
      <c r="AG171" s="12">
        <v>1</v>
      </c>
      <c r="AH171" s="13"/>
      <c r="AI171" s="13">
        <v>1</v>
      </c>
      <c r="AJ171" s="3">
        <v>4</v>
      </c>
      <c r="AK171" s="3">
        <v>8</v>
      </c>
      <c r="AL171" s="13">
        <v>8</v>
      </c>
      <c r="AM171" s="13">
        <v>11</v>
      </c>
      <c r="AN171" s="13">
        <v>7</v>
      </c>
      <c r="AO171" s="13">
        <v>7</v>
      </c>
      <c r="AP171" s="13">
        <v>4</v>
      </c>
      <c r="AQ171" s="13">
        <v>4</v>
      </c>
      <c r="AR171" s="13">
        <v>3</v>
      </c>
      <c r="AS171" s="13">
        <v>7</v>
      </c>
      <c r="AT171" s="13">
        <v>9</v>
      </c>
      <c r="AU171" s="13">
        <v>13</v>
      </c>
      <c r="AV171" s="13">
        <v>9</v>
      </c>
      <c r="AW171" s="13">
        <v>5</v>
      </c>
      <c r="AX171" s="14">
        <v>5</v>
      </c>
      <c r="AY171" s="14">
        <v>8</v>
      </c>
      <c r="AZ171" s="14">
        <v>4</v>
      </c>
      <c r="BA171" s="13">
        <v>10</v>
      </c>
      <c r="BB171" s="13">
        <v>10</v>
      </c>
      <c r="BC171" s="13">
        <v>9</v>
      </c>
      <c r="BD171" s="13">
        <v>10</v>
      </c>
      <c r="BE171" s="13">
        <v>24</v>
      </c>
      <c r="BF171">
        <v>16</v>
      </c>
      <c r="BG171">
        <v>8</v>
      </c>
      <c r="BH171">
        <v>20</v>
      </c>
    </row>
    <row r="172" spans="2:60">
      <c r="B172" s="3" t="s">
        <v>265</v>
      </c>
      <c r="C172" s="11">
        <f t="shared" si="2"/>
        <v>121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>
        <v>1</v>
      </c>
      <c r="X172" s="12">
        <v>1</v>
      </c>
      <c r="Y172" s="12">
        <v>4</v>
      </c>
      <c r="Z172" s="12">
        <v>1</v>
      </c>
      <c r="AA172" s="12">
        <v>3</v>
      </c>
      <c r="AB172" s="12">
        <v>5</v>
      </c>
      <c r="AC172" s="12">
        <v>1</v>
      </c>
      <c r="AD172" s="12">
        <v>2</v>
      </c>
      <c r="AE172" s="12">
        <v>5</v>
      </c>
      <c r="AF172" s="12"/>
      <c r="AG172" s="12">
        <v>2</v>
      </c>
      <c r="AH172" s="13">
        <v>4</v>
      </c>
      <c r="AI172" s="13">
        <v>8</v>
      </c>
      <c r="AJ172" s="3"/>
      <c r="AK172" s="3"/>
      <c r="AL172" s="13">
        <v>2</v>
      </c>
      <c r="AM172" s="13"/>
      <c r="AN172" s="13">
        <v>1</v>
      </c>
      <c r="AO172" s="13">
        <v>7</v>
      </c>
      <c r="AP172" s="13">
        <v>6</v>
      </c>
      <c r="AQ172" s="13">
        <v>11</v>
      </c>
      <c r="AR172" s="13">
        <v>4</v>
      </c>
      <c r="AS172" s="13">
        <v>4</v>
      </c>
      <c r="AT172" s="13">
        <v>2</v>
      </c>
      <c r="AU172" s="13">
        <v>4</v>
      </c>
      <c r="AV172" s="13"/>
      <c r="AW172" s="13">
        <v>4</v>
      </c>
      <c r="AX172" s="14">
        <v>2</v>
      </c>
      <c r="AY172" s="14">
        <v>2</v>
      </c>
      <c r="AZ172" s="14">
        <v>4</v>
      </c>
      <c r="BA172" s="13">
        <v>5</v>
      </c>
      <c r="BB172" s="13">
        <v>4</v>
      </c>
      <c r="BC172" s="13">
        <v>2</v>
      </c>
      <c r="BD172" s="13">
        <v>4</v>
      </c>
      <c r="BE172" s="13">
        <v>6</v>
      </c>
      <c r="BF172">
        <v>5</v>
      </c>
      <c r="BG172">
        <v>2</v>
      </c>
      <c r="BH172">
        <v>3</v>
      </c>
    </row>
    <row r="173" spans="2:57">
      <c r="B173" s="3" t="s">
        <v>266</v>
      </c>
      <c r="C173" s="11">
        <f t="shared" si="2"/>
        <v>20</v>
      </c>
      <c r="D173" s="12"/>
      <c r="E173" s="12"/>
      <c r="F173" s="12">
        <v>10</v>
      </c>
      <c r="G173" s="12"/>
      <c r="H173" s="12">
        <v>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5</v>
      </c>
      <c r="Y173" s="12"/>
      <c r="Z173" s="12"/>
      <c r="AA173" s="12"/>
      <c r="AB173" s="12"/>
      <c r="AC173" s="12"/>
      <c r="AD173" s="12"/>
      <c r="AE173" s="12"/>
      <c r="AF173" s="12"/>
      <c r="AG173" s="12"/>
      <c r="AH173" s="13"/>
      <c r="AI173" s="13"/>
      <c r="AJ173" s="3"/>
      <c r="AK173" s="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4"/>
      <c r="AY173" s="14"/>
      <c r="AZ173" s="14"/>
      <c r="BA173" s="13"/>
      <c r="BB173" s="13"/>
      <c r="BC173" s="13"/>
      <c r="BD173" s="13"/>
      <c r="BE173" s="13"/>
    </row>
    <row r="174" spans="2:57">
      <c r="B174" s="3" t="s">
        <v>267</v>
      </c>
      <c r="C174" s="11">
        <f t="shared" si="2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3"/>
      <c r="AI174" s="13"/>
      <c r="AJ174" s="3"/>
      <c r="AK174" s="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4"/>
      <c r="AY174" s="14"/>
      <c r="AZ174" s="14"/>
      <c r="BA174" s="13"/>
      <c r="BB174" s="13"/>
      <c r="BC174" s="13"/>
      <c r="BD174" s="13"/>
      <c r="BE174" s="13"/>
    </row>
    <row r="175" spans="2:60">
      <c r="B175" s="3" t="s">
        <v>268</v>
      </c>
      <c r="C175" s="11">
        <f t="shared" si="2"/>
        <v>302</v>
      </c>
      <c r="D175" s="12">
        <v>31</v>
      </c>
      <c r="E175" s="12">
        <v>20</v>
      </c>
      <c r="F175" s="12"/>
      <c r="G175" s="12"/>
      <c r="H175" s="12">
        <v>1</v>
      </c>
      <c r="I175" s="12"/>
      <c r="J175" s="12">
        <v>10</v>
      </c>
      <c r="K175" s="12"/>
      <c r="L175" s="12"/>
      <c r="M175" s="12"/>
      <c r="N175" s="12"/>
      <c r="O175" s="12"/>
      <c r="P175" s="12"/>
      <c r="Q175" s="12"/>
      <c r="R175" s="12">
        <v>10</v>
      </c>
      <c r="S175" s="12">
        <v>6</v>
      </c>
      <c r="T175" s="12">
        <v>11</v>
      </c>
      <c r="U175" s="12">
        <v>10</v>
      </c>
      <c r="V175" s="12">
        <v>34</v>
      </c>
      <c r="W175" s="12">
        <v>10</v>
      </c>
      <c r="X175" s="12">
        <v>15</v>
      </c>
      <c r="Y175" s="12"/>
      <c r="Z175" s="12">
        <v>5</v>
      </c>
      <c r="AA175" s="12"/>
      <c r="AB175" s="12">
        <v>10</v>
      </c>
      <c r="AC175" s="12"/>
      <c r="AD175" s="12"/>
      <c r="AE175" s="12">
        <v>10</v>
      </c>
      <c r="AF175" s="12"/>
      <c r="AG175" s="12"/>
      <c r="AH175" s="13"/>
      <c r="AI175" s="13"/>
      <c r="AJ175" s="3"/>
      <c r="AK175" s="3">
        <v>5</v>
      </c>
      <c r="AL175" s="13">
        <v>14</v>
      </c>
      <c r="AM175" s="13"/>
      <c r="AN175" s="13"/>
      <c r="AO175" s="13"/>
      <c r="AP175" s="13"/>
      <c r="AQ175" s="13"/>
      <c r="AR175" s="13">
        <v>10</v>
      </c>
      <c r="AS175" s="13"/>
      <c r="AT175" s="13"/>
      <c r="AU175" s="13"/>
      <c r="AV175" s="13">
        <v>10</v>
      </c>
      <c r="AW175" s="13"/>
      <c r="AX175" s="14">
        <v>30</v>
      </c>
      <c r="AY175" s="14">
        <v>17</v>
      </c>
      <c r="AZ175" s="14">
        <v>11</v>
      </c>
      <c r="BA175" s="13">
        <v>11</v>
      </c>
      <c r="BB175" s="13">
        <v>3</v>
      </c>
      <c r="BC175" s="13"/>
      <c r="BD175" s="13">
        <v>5</v>
      </c>
      <c r="BE175" s="13"/>
      <c r="BH175">
        <v>3</v>
      </c>
    </row>
    <row r="176" spans="2:57">
      <c r="B176" s="3" t="s">
        <v>269</v>
      </c>
      <c r="C176" s="11">
        <f t="shared" si="2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3"/>
      <c r="AI176" s="13"/>
      <c r="AJ176" s="3"/>
      <c r="AK176" s="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4"/>
      <c r="AY176" s="14"/>
      <c r="AZ176" s="14"/>
      <c r="BA176" s="13"/>
      <c r="BB176" s="13"/>
      <c r="BC176" s="13"/>
      <c r="BD176" s="13"/>
      <c r="BE176" s="13"/>
    </row>
    <row r="177" spans="2:57">
      <c r="B177" s="3" t="s">
        <v>270</v>
      </c>
      <c r="C177" s="11">
        <f t="shared" si="2"/>
        <v>254</v>
      </c>
      <c r="D177" s="12"/>
      <c r="E177" s="12">
        <v>10</v>
      </c>
      <c r="F177" s="12">
        <v>10</v>
      </c>
      <c r="G177" s="12">
        <v>40</v>
      </c>
      <c r="H177" s="12">
        <v>20</v>
      </c>
      <c r="I177" s="12"/>
      <c r="J177" s="12">
        <v>30</v>
      </c>
      <c r="K177" s="12"/>
      <c r="L177" s="12"/>
      <c r="M177" s="12"/>
      <c r="N177" s="12">
        <v>30</v>
      </c>
      <c r="O177" s="12">
        <v>20</v>
      </c>
      <c r="P177" s="12">
        <v>44</v>
      </c>
      <c r="Q177" s="12">
        <v>20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>
        <v>10</v>
      </c>
      <c r="AE177" s="12"/>
      <c r="AF177" s="12"/>
      <c r="AG177" s="12">
        <v>10</v>
      </c>
      <c r="AH177" s="13"/>
      <c r="AI177" s="13"/>
      <c r="AJ177" s="3"/>
      <c r="AK177" s="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4"/>
      <c r="AY177" s="14"/>
      <c r="AZ177" s="14"/>
      <c r="BA177" s="13"/>
      <c r="BB177" s="13"/>
      <c r="BC177" s="13"/>
      <c r="BD177" s="13">
        <v>10</v>
      </c>
      <c r="BE177" s="13"/>
    </row>
    <row r="178" spans="2:60">
      <c r="B178" s="3" t="s">
        <v>271</v>
      </c>
      <c r="C178" s="11">
        <f t="shared" si="2"/>
        <v>1713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>
        <v>20</v>
      </c>
      <c r="X178" s="12">
        <v>40</v>
      </c>
      <c r="Y178" s="12">
        <v>42</v>
      </c>
      <c r="Z178" s="12">
        <v>30</v>
      </c>
      <c r="AA178" s="12">
        <v>21</v>
      </c>
      <c r="AB178" s="12">
        <v>40</v>
      </c>
      <c r="AC178" s="12">
        <v>50</v>
      </c>
      <c r="AD178" s="12">
        <v>10</v>
      </c>
      <c r="AE178" s="12">
        <v>76</v>
      </c>
      <c r="AF178" s="12">
        <v>56</v>
      </c>
      <c r="AG178" s="12">
        <v>60</v>
      </c>
      <c r="AH178" s="13">
        <v>30</v>
      </c>
      <c r="AI178" s="13">
        <v>10</v>
      </c>
      <c r="AJ178" s="3">
        <v>30</v>
      </c>
      <c r="AK178" s="3">
        <v>40</v>
      </c>
      <c r="AL178" s="13">
        <v>90</v>
      </c>
      <c r="AM178" s="13">
        <v>70</v>
      </c>
      <c r="AN178" s="13">
        <v>20</v>
      </c>
      <c r="AO178" s="13">
        <v>56</v>
      </c>
      <c r="AP178" s="13">
        <v>80</v>
      </c>
      <c r="AQ178" s="13">
        <v>110</v>
      </c>
      <c r="AR178" s="13">
        <v>10</v>
      </c>
      <c r="AS178" s="13">
        <v>36</v>
      </c>
      <c r="AT178" s="13">
        <v>46</v>
      </c>
      <c r="AU178" s="13">
        <v>64</v>
      </c>
      <c r="AV178" s="13">
        <v>90</v>
      </c>
      <c r="AW178" s="13">
        <v>20</v>
      </c>
      <c r="AX178" s="14">
        <v>30</v>
      </c>
      <c r="AY178" s="14">
        <v>70</v>
      </c>
      <c r="AZ178" s="14">
        <v>50</v>
      </c>
      <c r="BA178" s="13">
        <v>70</v>
      </c>
      <c r="BB178" s="13">
        <v>36</v>
      </c>
      <c r="BC178" s="13">
        <v>20</v>
      </c>
      <c r="BD178" s="13">
        <v>60</v>
      </c>
      <c r="BE178" s="13">
        <v>20</v>
      </c>
      <c r="BF178">
        <v>30</v>
      </c>
      <c r="BG178">
        <v>30</v>
      </c>
      <c r="BH178">
        <v>50</v>
      </c>
    </row>
    <row r="179" spans="2:60">
      <c r="B179" s="3" t="s">
        <v>272</v>
      </c>
      <c r="C179" s="11">
        <f t="shared" si="2"/>
        <v>67</v>
      </c>
      <c r="D179" s="12">
        <v>1</v>
      </c>
      <c r="E179" s="12">
        <v>1</v>
      </c>
      <c r="F179" s="12">
        <v>2</v>
      </c>
      <c r="G179" s="12">
        <v>1</v>
      </c>
      <c r="H179" s="12"/>
      <c r="I179" s="12">
        <v>2</v>
      </c>
      <c r="J179" s="12"/>
      <c r="K179" s="12">
        <v>1</v>
      </c>
      <c r="L179" s="12">
        <v>2</v>
      </c>
      <c r="M179" s="12">
        <v>2</v>
      </c>
      <c r="N179" s="12"/>
      <c r="O179" s="12"/>
      <c r="P179" s="12"/>
      <c r="Q179" s="12"/>
      <c r="R179" s="12"/>
      <c r="S179" s="12">
        <v>1</v>
      </c>
      <c r="T179" s="12">
        <v>1</v>
      </c>
      <c r="U179" s="12">
        <v>1</v>
      </c>
      <c r="V179" s="12"/>
      <c r="W179" s="12"/>
      <c r="X179" s="12"/>
      <c r="Y179" s="12"/>
      <c r="Z179" s="12"/>
      <c r="AA179" s="12"/>
      <c r="AB179" s="12"/>
      <c r="AC179" s="12">
        <v>1</v>
      </c>
      <c r="AD179" s="12">
        <v>1</v>
      </c>
      <c r="AE179" s="12">
        <v>6</v>
      </c>
      <c r="AF179" s="12">
        <v>2</v>
      </c>
      <c r="AG179" s="12">
        <v>1</v>
      </c>
      <c r="AH179" s="13">
        <v>1</v>
      </c>
      <c r="AI179" s="13"/>
      <c r="AJ179" s="3">
        <v>1</v>
      </c>
      <c r="AK179" s="3">
        <v>2</v>
      </c>
      <c r="AL179" s="13">
        <v>2</v>
      </c>
      <c r="AM179" s="13"/>
      <c r="AN179" s="13"/>
      <c r="AO179" s="13"/>
      <c r="AP179" s="13"/>
      <c r="AQ179" s="13"/>
      <c r="AR179" s="13"/>
      <c r="AS179" s="13"/>
      <c r="AT179" s="13">
        <v>4</v>
      </c>
      <c r="AU179" s="13">
        <v>2</v>
      </c>
      <c r="AV179" s="13">
        <v>1</v>
      </c>
      <c r="AW179" s="13"/>
      <c r="AX179" s="14">
        <v>12</v>
      </c>
      <c r="AY179" s="14">
        <v>1</v>
      </c>
      <c r="AZ179" s="14"/>
      <c r="BA179" s="13"/>
      <c r="BB179" s="13">
        <v>7</v>
      </c>
      <c r="BC179" s="13"/>
      <c r="BD179" s="13"/>
      <c r="BE179" s="13"/>
      <c r="BF179">
        <v>4</v>
      </c>
      <c r="BG179">
        <v>1</v>
      </c>
      <c r="BH179">
        <v>3</v>
      </c>
    </row>
    <row r="180" spans="2:57">
      <c r="B180" s="3" t="s">
        <v>273</v>
      </c>
      <c r="C180" s="11">
        <f t="shared" si="2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3"/>
      <c r="AI180" s="13"/>
      <c r="AJ180" s="3"/>
      <c r="AK180" s="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4"/>
      <c r="AY180" s="14"/>
      <c r="AZ180" s="14"/>
      <c r="BA180" s="13"/>
      <c r="BB180" s="13"/>
      <c r="BC180" s="13"/>
      <c r="BD180" s="13"/>
      <c r="BE180" s="13"/>
    </row>
    <row r="181" spans="2:57">
      <c r="B181" s="3" t="s">
        <v>274</v>
      </c>
      <c r="C181" s="11">
        <f t="shared" si="2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3"/>
      <c r="AI181" s="13"/>
      <c r="AJ181" s="3"/>
      <c r="AK181" s="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4"/>
      <c r="AY181" s="14"/>
      <c r="AZ181" s="14"/>
      <c r="BA181" s="13"/>
      <c r="BB181" s="13"/>
      <c r="BC181" s="13"/>
      <c r="BD181" s="13"/>
      <c r="BE181" s="13"/>
    </row>
    <row r="182" spans="2:60">
      <c r="B182" s="3" t="s">
        <v>275</v>
      </c>
      <c r="C182" s="11">
        <f t="shared" si="2"/>
        <v>47</v>
      </c>
      <c r="D182" s="12">
        <v>12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12"/>
      <c r="R182" s="12"/>
      <c r="S182" s="12"/>
      <c r="T182" s="12">
        <v>2</v>
      </c>
      <c r="U182" s="12">
        <v>3</v>
      </c>
      <c r="V182" s="12"/>
      <c r="W182" s="12"/>
      <c r="X182" s="12">
        <v>1</v>
      </c>
      <c r="Y182" s="12">
        <v>1</v>
      </c>
      <c r="Z182" s="12"/>
      <c r="AA182" s="12"/>
      <c r="AB182" s="12">
        <v>1</v>
      </c>
      <c r="AC182" s="12">
        <v>1</v>
      </c>
      <c r="AD182" s="12">
        <v>1</v>
      </c>
      <c r="AE182" s="12"/>
      <c r="AF182" s="12">
        <v>6</v>
      </c>
      <c r="AG182" s="12"/>
      <c r="AH182" s="13"/>
      <c r="AI182" s="13">
        <v>1</v>
      </c>
      <c r="AJ182" s="3"/>
      <c r="AK182" s="3">
        <v>1</v>
      </c>
      <c r="AL182" s="13">
        <v>1</v>
      </c>
      <c r="AM182" s="13">
        <v>2</v>
      </c>
      <c r="AN182" s="13"/>
      <c r="AO182" s="13"/>
      <c r="AP182" s="13">
        <v>1</v>
      </c>
      <c r="AQ182" s="13"/>
      <c r="AR182" s="13"/>
      <c r="AS182" s="13"/>
      <c r="AT182" s="13"/>
      <c r="AU182" s="13">
        <v>2</v>
      </c>
      <c r="AV182" s="13"/>
      <c r="AW182" s="13"/>
      <c r="AX182" s="14">
        <v>1</v>
      </c>
      <c r="AY182" s="14">
        <v>2</v>
      </c>
      <c r="AZ182" s="14"/>
      <c r="BA182" s="13"/>
      <c r="BB182" s="13"/>
      <c r="BC182" s="13"/>
      <c r="BD182" s="13"/>
      <c r="BE182" s="13"/>
      <c r="BF182">
        <v>2</v>
      </c>
      <c r="BG182">
        <v>1</v>
      </c>
      <c r="BH182">
        <v>4</v>
      </c>
    </row>
    <row r="183" spans="2:60">
      <c r="B183" s="3" t="s">
        <v>276</v>
      </c>
      <c r="C183" s="11">
        <f t="shared" si="2"/>
        <v>154</v>
      </c>
      <c r="D183" s="12">
        <v>1</v>
      </c>
      <c r="E183" s="12">
        <v>8</v>
      </c>
      <c r="F183" s="12">
        <v>1</v>
      </c>
      <c r="G183" s="12">
        <v>19</v>
      </c>
      <c r="H183" s="12">
        <v>5</v>
      </c>
      <c r="I183" s="12">
        <v>12</v>
      </c>
      <c r="J183" s="12">
        <v>7</v>
      </c>
      <c r="K183" s="12">
        <v>1</v>
      </c>
      <c r="L183" s="12">
        <v>2</v>
      </c>
      <c r="M183" s="12">
        <v>5</v>
      </c>
      <c r="N183" s="12">
        <v>6</v>
      </c>
      <c r="O183" s="12">
        <v>8</v>
      </c>
      <c r="P183" s="12">
        <v>2</v>
      </c>
      <c r="Q183" s="12">
        <v>2</v>
      </c>
      <c r="R183" s="12">
        <v>2</v>
      </c>
      <c r="S183" s="12">
        <v>1</v>
      </c>
      <c r="T183" s="12">
        <v>7</v>
      </c>
      <c r="U183" s="12">
        <v>0</v>
      </c>
      <c r="V183" s="12"/>
      <c r="W183" s="12"/>
      <c r="X183" s="12">
        <v>1</v>
      </c>
      <c r="Y183" s="12">
        <v>2</v>
      </c>
      <c r="Z183" s="12"/>
      <c r="AA183" s="12">
        <v>3</v>
      </c>
      <c r="AB183" s="12">
        <v>3</v>
      </c>
      <c r="AC183" s="12">
        <v>1</v>
      </c>
      <c r="AD183" s="12"/>
      <c r="AE183" s="12"/>
      <c r="AF183" s="12">
        <v>7</v>
      </c>
      <c r="AG183" s="12">
        <v>1</v>
      </c>
      <c r="AH183" s="13">
        <v>2</v>
      </c>
      <c r="AI183" s="13">
        <v>2</v>
      </c>
      <c r="AJ183" s="3">
        <v>2</v>
      </c>
      <c r="AK183" s="3">
        <v>5</v>
      </c>
      <c r="AL183" s="13">
        <v>4</v>
      </c>
      <c r="AM183" s="13"/>
      <c r="AN183" s="13">
        <v>1</v>
      </c>
      <c r="AO183" s="13"/>
      <c r="AP183" s="13">
        <v>4</v>
      </c>
      <c r="AQ183" s="13">
        <v>3</v>
      </c>
      <c r="AR183" s="13">
        <v>1</v>
      </c>
      <c r="AS183" s="13">
        <v>2</v>
      </c>
      <c r="AT183" s="13">
        <v>3</v>
      </c>
      <c r="AU183" s="13">
        <v>1</v>
      </c>
      <c r="AV183" s="13">
        <v>1</v>
      </c>
      <c r="AW183" s="13"/>
      <c r="AX183" s="14">
        <v>3</v>
      </c>
      <c r="AY183" s="14"/>
      <c r="AZ183" s="14"/>
      <c r="BA183" s="13"/>
      <c r="BB183" s="13"/>
      <c r="BC183" s="13"/>
      <c r="BD183" s="13">
        <v>1</v>
      </c>
      <c r="BE183" s="13">
        <v>2</v>
      </c>
      <c r="BF183">
        <v>2</v>
      </c>
      <c r="BG183">
        <v>4</v>
      </c>
      <c r="BH183">
        <v>4</v>
      </c>
    </row>
    <row r="184" spans="2:57">
      <c r="B184" s="3" t="s">
        <v>277</v>
      </c>
      <c r="C184" s="11">
        <f t="shared" si="2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3"/>
      <c r="AI184" s="13"/>
      <c r="AJ184" s="3"/>
      <c r="AK184" s="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4"/>
      <c r="AY184" s="14"/>
      <c r="AZ184" s="14"/>
      <c r="BA184" s="13"/>
      <c r="BB184" s="13"/>
      <c r="BC184" s="13"/>
      <c r="BD184" s="13"/>
      <c r="BE184" s="13"/>
    </row>
    <row r="185" spans="2:57">
      <c r="B185" s="3" t="s">
        <v>278</v>
      </c>
      <c r="C185" s="11">
        <f t="shared" si="2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3"/>
      <c r="AI185" s="13"/>
      <c r="AJ185" s="3"/>
      <c r="AK185" s="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4"/>
      <c r="AY185" s="14"/>
      <c r="AZ185" s="14"/>
      <c r="BA185" s="13"/>
      <c r="BB185" s="13"/>
      <c r="BC185" s="13"/>
      <c r="BD185" s="13"/>
      <c r="BE185" s="13"/>
    </row>
    <row r="186" spans="2:57">
      <c r="B186" s="3" t="s">
        <v>279</v>
      </c>
      <c r="C186" s="11">
        <f t="shared" si="2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3"/>
      <c r="AI186" s="13"/>
      <c r="AJ186" s="3"/>
      <c r="AK186" s="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4"/>
      <c r="AY186" s="14"/>
      <c r="AZ186" s="14"/>
      <c r="BA186" s="13"/>
      <c r="BB186" s="13"/>
      <c r="BC186" s="13"/>
      <c r="BD186" s="13"/>
      <c r="BE186" s="13"/>
    </row>
    <row r="187" spans="2:57">
      <c r="B187" s="3" t="s">
        <v>280</v>
      </c>
      <c r="C187" s="11">
        <f t="shared" si="2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3"/>
      <c r="AI187" s="13"/>
      <c r="AJ187" s="3"/>
      <c r="AK187" s="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4"/>
      <c r="AY187" s="14"/>
      <c r="AZ187" s="14"/>
      <c r="BA187" s="13"/>
      <c r="BB187" s="13"/>
      <c r="BC187" s="13"/>
      <c r="BD187" s="13"/>
      <c r="BE187" s="13"/>
    </row>
    <row r="188" spans="2:60">
      <c r="B188" s="3" t="s">
        <v>281</v>
      </c>
      <c r="C188" s="11">
        <f t="shared" si="2"/>
        <v>2908</v>
      </c>
      <c r="D188" s="12">
        <v>94</v>
      </c>
      <c r="E188" s="12">
        <v>61</v>
      </c>
      <c r="F188" s="12">
        <v>35</v>
      </c>
      <c r="G188" s="12">
        <v>100</v>
      </c>
      <c r="H188" s="12">
        <v>30</v>
      </c>
      <c r="I188" s="12">
        <v>60</v>
      </c>
      <c r="J188" s="12">
        <v>50</v>
      </c>
      <c r="K188" s="12">
        <v>55</v>
      </c>
      <c r="L188" s="12">
        <v>30</v>
      </c>
      <c r="M188" s="12">
        <v>10</v>
      </c>
      <c r="N188" s="12">
        <v>40</v>
      </c>
      <c r="O188" s="12">
        <v>48</v>
      </c>
      <c r="P188" s="12">
        <v>38</v>
      </c>
      <c r="Q188" s="12">
        <v>24</v>
      </c>
      <c r="R188" s="12">
        <v>30</v>
      </c>
      <c r="S188" s="12">
        <v>70</v>
      </c>
      <c r="T188" s="12">
        <v>10</v>
      </c>
      <c r="U188" s="12">
        <v>40</v>
      </c>
      <c r="V188" s="12">
        <v>55</v>
      </c>
      <c r="W188" s="12">
        <v>110</v>
      </c>
      <c r="X188" s="12">
        <v>35</v>
      </c>
      <c r="Y188" s="12">
        <v>70</v>
      </c>
      <c r="Z188" s="12">
        <v>5</v>
      </c>
      <c r="AA188" s="12">
        <v>86</v>
      </c>
      <c r="AB188" s="12">
        <v>20</v>
      </c>
      <c r="AC188" s="12">
        <v>77</v>
      </c>
      <c r="AD188" s="12">
        <v>40</v>
      </c>
      <c r="AE188" s="12">
        <v>64</v>
      </c>
      <c r="AF188" s="12">
        <v>61</v>
      </c>
      <c r="AG188" s="12">
        <v>84</v>
      </c>
      <c r="AH188" s="13">
        <v>70</v>
      </c>
      <c r="AI188" s="13">
        <v>46</v>
      </c>
      <c r="AJ188" s="3">
        <v>30</v>
      </c>
      <c r="AK188" s="3">
        <v>35</v>
      </c>
      <c r="AL188" s="13">
        <v>40</v>
      </c>
      <c r="AM188" s="13">
        <v>65</v>
      </c>
      <c r="AN188" s="13">
        <v>100</v>
      </c>
      <c r="AO188" s="13">
        <v>20</v>
      </c>
      <c r="AP188" s="13">
        <v>65</v>
      </c>
      <c r="AQ188" s="13">
        <v>30</v>
      </c>
      <c r="AR188" s="13">
        <v>109</v>
      </c>
      <c r="AS188" s="13">
        <v>30</v>
      </c>
      <c r="AT188" s="13">
        <v>50</v>
      </c>
      <c r="AU188" s="13">
        <v>10</v>
      </c>
      <c r="AV188" s="13">
        <v>10</v>
      </c>
      <c r="AW188" s="13">
        <v>109</v>
      </c>
      <c r="AX188" s="14">
        <v>60</v>
      </c>
      <c r="AY188" s="14">
        <v>65</v>
      </c>
      <c r="AZ188" s="14">
        <v>85</v>
      </c>
      <c r="BA188" s="13">
        <v>20</v>
      </c>
      <c r="BB188" s="13">
        <v>43</v>
      </c>
      <c r="BC188" s="13">
        <v>40</v>
      </c>
      <c r="BD188" s="13">
        <v>45</v>
      </c>
      <c r="BE188" s="13">
        <v>45</v>
      </c>
      <c r="BF188">
        <v>40</v>
      </c>
      <c r="BG188">
        <v>74</v>
      </c>
      <c r="BH188">
        <v>40</v>
      </c>
    </row>
    <row r="189" spans="2:59">
      <c r="B189" s="3" t="s">
        <v>282</v>
      </c>
      <c r="C189" s="11">
        <f t="shared" si="2"/>
        <v>36</v>
      </c>
      <c r="D189" s="12"/>
      <c r="E189" s="12">
        <v>1</v>
      </c>
      <c r="F189" s="12">
        <v>1</v>
      </c>
      <c r="G189" s="12"/>
      <c r="H189" s="12"/>
      <c r="I189" s="12"/>
      <c r="J189" s="12"/>
      <c r="K189" s="12">
        <v>4</v>
      </c>
      <c r="L189" s="12"/>
      <c r="M189" s="12"/>
      <c r="N189" s="12"/>
      <c r="O189" s="12"/>
      <c r="P189" s="12"/>
      <c r="Q189" s="12"/>
      <c r="R189" s="12"/>
      <c r="S189" s="12">
        <v>1</v>
      </c>
      <c r="T189" s="12"/>
      <c r="U189" s="12"/>
      <c r="V189" s="12"/>
      <c r="W189" s="12">
        <v>2</v>
      </c>
      <c r="X189" s="12">
        <v>1</v>
      </c>
      <c r="Y189" s="12"/>
      <c r="Z189" s="12"/>
      <c r="AA189" s="12"/>
      <c r="AB189" s="12">
        <v>1</v>
      </c>
      <c r="AC189" s="12"/>
      <c r="AD189" s="12"/>
      <c r="AE189" s="12">
        <v>1</v>
      </c>
      <c r="AF189" s="12">
        <v>4</v>
      </c>
      <c r="AG189" s="12">
        <v>1</v>
      </c>
      <c r="AH189" s="13">
        <v>1</v>
      </c>
      <c r="AI189" s="13">
        <v>2</v>
      </c>
      <c r="AJ189" s="3"/>
      <c r="AK189" s="3">
        <v>3</v>
      </c>
      <c r="AL189" s="13">
        <v>2</v>
      </c>
      <c r="AM189" s="13"/>
      <c r="AN189" s="13"/>
      <c r="AO189" s="13"/>
      <c r="AP189" s="13">
        <v>2</v>
      </c>
      <c r="AQ189" s="13"/>
      <c r="AR189" s="13">
        <v>2</v>
      </c>
      <c r="AS189" s="13"/>
      <c r="AT189" s="13"/>
      <c r="AU189" s="13"/>
      <c r="AV189" s="13">
        <v>1</v>
      </c>
      <c r="AW189" s="13"/>
      <c r="AX189" s="14">
        <v>1</v>
      </c>
      <c r="AY189" s="14"/>
      <c r="AZ189" s="14">
        <v>1</v>
      </c>
      <c r="BA189" s="13"/>
      <c r="BB189" s="13"/>
      <c r="BC189" s="13"/>
      <c r="BD189" s="13">
        <v>1</v>
      </c>
      <c r="BE189" s="13"/>
      <c r="BF189">
        <v>1</v>
      </c>
      <c r="BG189">
        <v>2</v>
      </c>
    </row>
    <row r="190" spans="2:60">
      <c r="B190" s="3" t="s">
        <v>283</v>
      </c>
      <c r="C190" s="11">
        <f t="shared" si="2"/>
        <v>194</v>
      </c>
      <c r="D190" s="12">
        <v>2</v>
      </c>
      <c r="E190" s="12">
        <v>4</v>
      </c>
      <c r="F190" s="12">
        <v>3</v>
      </c>
      <c r="G190" s="12">
        <v>4</v>
      </c>
      <c r="H190" s="12">
        <v>1</v>
      </c>
      <c r="I190" s="12">
        <v>1</v>
      </c>
      <c r="J190" s="12">
        <v>3</v>
      </c>
      <c r="K190" s="12">
        <v>2</v>
      </c>
      <c r="L190" s="12">
        <v>1</v>
      </c>
      <c r="M190" s="12">
        <v>2</v>
      </c>
      <c r="N190" s="12">
        <v>2</v>
      </c>
      <c r="O190" s="12">
        <v>1</v>
      </c>
      <c r="P190" s="12">
        <v>14</v>
      </c>
      <c r="Q190" s="12"/>
      <c r="R190" s="12">
        <v>4</v>
      </c>
      <c r="S190" s="12">
        <v>4</v>
      </c>
      <c r="T190" s="12">
        <v>3</v>
      </c>
      <c r="U190" s="12">
        <v>10</v>
      </c>
      <c r="V190" s="12">
        <v>3</v>
      </c>
      <c r="W190" s="12">
        <v>3</v>
      </c>
      <c r="X190" s="12">
        <v>4</v>
      </c>
      <c r="Y190" s="12">
        <v>1</v>
      </c>
      <c r="Z190" s="12">
        <v>2</v>
      </c>
      <c r="AA190" s="12">
        <v>1</v>
      </c>
      <c r="AB190" s="12">
        <v>1</v>
      </c>
      <c r="AC190" s="12">
        <v>2</v>
      </c>
      <c r="AD190" s="12">
        <v>1</v>
      </c>
      <c r="AE190" s="12"/>
      <c r="AF190" s="12">
        <v>4</v>
      </c>
      <c r="AG190" s="12">
        <v>2</v>
      </c>
      <c r="AH190" s="13">
        <v>2</v>
      </c>
      <c r="AI190" s="13">
        <v>2</v>
      </c>
      <c r="AJ190" s="3">
        <v>1</v>
      </c>
      <c r="AK190" s="3">
        <v>2</v>
      </c>
      <c r="AL190" s="13">
        <v>1</v>
      </c>
      <c r="AM190" s="13">
        <v>2</v>
      </c>
      <c r="AN190" s="13">
        <v>1</v>
      </c>
      <c r="AO190" s="13">
        <v>1</v>
      </c>
      <c r="AP190" s="13">
        <v>4</v>
      </c>
      <c r="AQ190" s="13">
        <v>1</v>
      </c>
      <c r="AR190" s="13">
        <v>2</v>
      </c>
      <c r="AS190" s="13">
        <v>2</v>
      </c>
      <c r="AT190" s="13">
        <v>8</v>
      </c>
      <c r="AU190" s="13">
        <v>3</v>
      </c>
      <c r="AV190" s="13">
        <v>1</v>
      </c>
      <c r="AW190" s="13"/>
      <c r="AX190" s="14">
        <v>1</v>
      </c>
      <c r="AY190" s="14">
        <v>3</v>
      </c>
      <c r="AZ190" s="14">
        <v>1</v>
      </c>
      <c r="BA190" s="13"/>
      <c r="BB190" s="13"/>
      <c r="BC190" s="13"/>
      <c r="BD190" s="13">
        <v>1</v>
      </c>
      <c r="BE190" s="13"/>
      <c r="BF190">
        <v>2</v>
      </c>
      <c r="BG190">
        <v>5</v>
      </c>
      <c r="BH190">
        <v>63</v>
      </c>
    </row>
    <row r="191" spans="2:60">
      <c r="B191" s="3" t="s">
        <v>284</v>
      </c>
      <c r="C191" s="11">
        <f t="shared" si="2"/>
        <v>11895</v>
      </c>
      <c r="D191" s="12">
        <v>294</v>
      </c>
      <c r="E191" s="12">
        <v>194</v>
      </c>
      <c r="F191" s="12">
        <v>152</v>
      </c>
      <c r="G191" s="12">
        <v>312</v>
      </c>
      <c r="H191" s="12">
        <v>116</v>
      </c>
      <c r="I191" s="12">
        <v>36</v>
      </c>
      <c r="J191" s="12">
        <v>22</v>
      </c>
      <c r="K191" s="12"/>
      <c r="L191" s="12"/>
      <c r="M191" s="12">
        <v>10</v>
      </c>
      <c r="N191" s="12">
        <v>6</v>
      </c>
      <c r="O191" s="12"/>
      <c r="P191" s="12"/>
      <c r="Q191" s="12"/>
      <c r="R191" s="12"/>
      <c r="S191" s="12"/>
      <c r="T191" s="12"/>
      <c r="U191" s="12">
        <v>51</v>
      </c>
      <c r="V191" s="12"/>
      <c r="W191" s="12">
        <v>322</v>
      </c>
      <c r="X191" s="12">
        <v>270</v>
      </c>
      <c r="Y191" s="12">
        <v>342</v>
      </c>
      <c r="Z191" s="12">
        <v>244</v>
      </c>
      <c r="AA191" s="12">
        <v>330</v>
      </c>
      <c r="AB191" s="12">
        <v>270</v>
      </c>
      <c r="AC191" s="12">
        <v>252</v>
      </c>
      <c r="AD191" s="12">
        <v>154</v>
      </c>
      <c r="AE191" s="12">
        <v>292</v>
      </c>
      <c r="AF191" s="12">
        <v>339</v>
      </c>
      <c r="AG191" s="12">
        <v>339</v>
      </c>
      <c r="AH191" s="13">
        <v>318</v>
      </c>
      <c r="AI191" s="13">
        <v>336</v>
      </c>
      <c r="AJ191" s="3">
        <v>262</v>
      </c>
      <c r="AK191" s="3">
        <v>350</v>
      </c>
      <c r="AL191" s="13">
        <v>336</v>
      </c>
      <c r="AM191" s="13">
        <v>244</v>
      </c>
      <c r="AN191" s="13">
        <v>234</v>
      </c>
      <c r="AO191" s="13">
        <v>252</v>
      </c>
      <c r="AP191" s="13">
        <v>324</v>
      </c>
      <c r="AQ191" s="13">
        <v>222</v>
      </c>
      <c r="AR191" s="13">
        <v>254</v>
      </c>
      <c r="AS191" s="13">
        <v>256</v>
      </c>
      <c r="AT191" s="13">
        <v>304</v>
      </c>
      <c r="AU191" s="13">
        <v>238</v>
      </c>
      <c r="AV191" s="13">
        <v>282</v>
      </c>
      <c r="AW191" s="13">
        <v>244</v>
      </c>
      <c r="AX191" s="14">
        <v>274</v>
      </c>
      <c r="AY191" s="14">
        <v>306</v>
      </c>
      <c r="AZ191" s="14">
        <v>284</v>
      </c>
      <c r="BA191" s="13">
        <v>260</v>
      </c>
      <c r="BB191" s="13">
        <v>260</v>
      </c>
      <c r="BC191" s="13">
        <v>232</v>
      </c>
      <c r="BD191" s="13">
        <v>226</v>
      </c>
      <c r="BE191" s="13">
        <v>402</v>
      </c>
      <c r="BF191">
        <v>352</v>
      </c>
      <c r="BG191">
        <v>226</v>
      </c>
      <c r="BH191">
        <v>270</v>
      </c>
    </row>
    <row r="192" spans="2:57">
      <c r="B192" s="3" t="s">
        <v>285</v>
      </c>
      <c r="C192" s="11">
        <f t="shared" si="2"/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3"/>
      <c r="AI192" s="13"/>
      <c r="AJ192" s="3"/>
      <c r="AK192" s="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4"/>
      <c r="AY192" s="14"/>
      <c r="AZ192" s="14"/>
      <c r="BA192" s="13"/>
      <c r="BB192" s="13"/>
      <c r="BC192" s="13"/>
      <c r="BD192" s="13"/>
      <c r="BE192" s="13"/>
    </row>
    <row r="193" spans="2:60">
      <c r="B193" s="3" t="s">
        <v>286</v>
      </c>
      <c r="C193" s="11">
        <f t="shared" si="2"/>
        <v>1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3"/>
      <c r="AI193" s="13"/>
      <c r="AJ193" s="3"/>
      <c r="AK193" s="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4"/>
      <c r="AY193" s="14"/>
      <c r="AZ193" s="14"/>
      <c r="BA193" s="13"/>
      <c r="BB193" s="13"/>
      <c r="BC193" s="13"/>
      <c r="BD193" s="13"/>
      <c r="BE193" s="13"/>
      <c r="BH193">
        <v>1</v>
      </c>
    </row>
    <row r="194" spans="2:57">
      <c r="B194" s="3" t="s">
        <v>287</v>
      </c>
      <c r="C194" s="11">
        <f t="shared" si="2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3"/>
      <c r="AI194" s="13"/>
      <c r="AJ194" s="3"/>
      <c r="AK194" s="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4"/>
      <c r="AY194" s="14"/>
      <c r="AZ194" s="14"/>
      <c r="BA194" s="13"/>
      <c r="BB194" s="13"/>
      <c r="BC194" s="13"/>
      <c r="BD194" s="13"/>
      <c r="BE194" s="13"/>
    </row>
    <row r="195" spans="2:57">
      <c r="B195" s="3" t="s">
        <v>288</v>
      </c>
      <c r="C195" s="11">
        <f t="shared" ref="C195:C258" si="3">SUM(D195:BR195)</f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3"/>
      <c r="AI195" s="13"/>
      <c r="AJ195" s="3"/>
      <c r="AK195" s="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4"/>
      <c r="AY195" s="14"/>
      <c r="AZ195" s="14"/>
      <c r="BA195" s="13"/>
      <c r="BB195" s="13"/>
      <c r="BC195" s="13"/>
      <c r="BD195" s="13"/>
      <c r="BE195" s="13"/>
    </row>
    <row r="196" spans="2:60">
      <c r="B196" s="3" t="s">
        <v>289</v>
      </c>
      <c r="C196" s="11">
        <f t="shared" si="3"/>
        <v>2203</v>
      </c>
      <c r="D196" s="12">
        <v>30</v>
      </c>
      <c r="E196" s="12">
        <v>10</v>
      </c>
      <c r="F196" s="12">
        <v>20</v>
      </c>
      <c r="G196" s="12">
        <v>10</v>
      </c>
      <c r="H196" s="12">
        <v>60</v>
      </c>
      <c r="I196" s="12">
        <v>20</v>
      </c>
      <c r="J196" s="12">
        <v>30</v>
      </c>
      <c r="K196" s="12">
        <v>10</v>
      </c>
      <c r="L196" s="12">
        <v>20</v>
      </c>
      <c r="M196" s="12">
        <v>25</v>
      </c>
      <c r="N196" s="12">
        <v>40</v>
      </c>
      <c r="O196" s="12">
        <v>82</v>
      </c>
      <c r="P196" s="12">
        <v>10</v>
      </c>
      <c r="Q196" s="12">
        <v>10</v>
      </c>
      <c r="R196" s="12">
        <v>20</v>
      </c>
      <c r="S196" s="12">
        <v>70</v>
      </c>
      <c r="T196" s="12">
        <v>30</v>
      </c>
      <c r="U196" s="12">
        <v>31</v>
      </c>
      <c r="V196" s="12">
        <v>40</v>
      </c>
      <c r="W196" s="12">
        <v>30</v>
      </c>
      <c r="X196" s="12">
        <v>40</v>
      </c>
      <c r="Y196" s="12">
        <v>90</v>
      </c>
      <c r="Z196" s="12">
        <v>70</v>
      </c>
      <c r="AA196" s="12">
        <v>15</v>
      </c>
      <c r="AB196" s="12">
        <v>45</v>
      </c>
      <c r="AC196" s="12">
        <v>59</v>
      </c>
      <c r="AD196" s="12">
        <v>29</v>
      </c>
      <c r="AE196" s="12">
        <v>10</v>
      </c>
      <c r="AF196" s="12">
        <v>30</v>
      </c>
      <c r="AG196" s="12">
        <v>30</v>
      </c>
      <c r="AH196" s="13">
        <v>35</v>
      </c>
      <c r="AI196" s="13">
        <v>75</v>
      </c>
      <c r="AJ196" s="3">
        <v>60</v>
      </c>
      <c r="AK196" s="3">
        <v>60</v>
      </c>
      <c r="AL196" s="13">
        <v>42</v>
      </c>
      <c r="AM196" s="13">
        <v>30</v>
      </c>
      <c r="AN196" s="13">
        <v>40</v>
      </c>
      <c r="AO196" s="13">
        <v>10</v>
      </c>
      <c r="AP196" s="13">
        <v>117</v>
      </c>
      <c r="AQ196" s="13">
        <v>30</v>
      </c>
      <c r="AR196" s="13">
        <v>15</v>
      </c>
      <c r="AS196" s="13">
        <v>87</v>
      </c>
      <c r="AT196" s="13">
        <v>30</v>
      </c>
      <c r="AU196" s="13">
        <v>50</v>
      </c>
      <c r="AV196" s="13">
        <v>15</v>
      </c>
      <c r="AW196" s="13">
        <v>55</v>
      </c>
      <c r="AX196" s="14">
        <v>80</v>
      </c>
      <c r="AY196" s="14">
        <v>14</v>
      </c>
      <c r="AZ196" s="14">
        <v>45</v>
      </c>
      <c r="BA196" s="13">
        <v>25</v>
      </c>
      <c r="BB196" s="13">
        <v>27</v>
      </c>
      <c r="BC196" s="13">
        <v>10</v>
      </c>
      <c r="BD196" s="13">
        <v>60</v>
      </c>
      <c r="BE196" s="13">
        <v>50</v>
      </c>
      <c r="BF196">
        <v>20</v>
      </c>
      <c r="BG196">
        <v>85</v>
      </c>
      <c r="BH196">
        <v>20</v>
      </c>
    </row>
    <row r="197" spans="2:60">
      <c r="B197" s="3" t="s">
        <v>290</v>
      </c>
      <c r="C197" s="11">
        <f t="shared" si="3"/>
        <v>2402</v>
      </c>
      <c r="D197" s="12"/>
      <c r="E197" s="12">
        <v>37</v>
      </c>
      <c r="F197" s="12">
        <v>40</v>
      </c>
      <c r="G197" s="12">
        <v>150</v>
      </c>
      <c r="H197" s="12">
        <v>125</v>
      </c>
      <c r="I197" s="12">
        <v>290</v>
      </c>
      <c r="J197" s="12">
        <v>200</v>
      </c>
      <c r="K197" s="12">
        <v>150</v>
      </c>
      <c r="L197" s="12">
        <v>110</v>
      </c>
      <c r="M197" s="12">
        <v>120</v>
      </c>
      <c r="N197" s="12">
        <v>40</v>
      </c>
      <c r="O197" s="12">
        <v>84</v>
      </c>
      <c r="P197" s="12">
        <v>1</v>
      </c>
      <c r="Q197" s="12"/>
      <c r="R197" s="12">
        <v>60</v>
      </c>
      <c r="S197" s="12">
        <v>40</v>
      </c>
      <c r="T197" s="12">
        <v>34</v>
      </c>
      <c r="U197" s="12">
        <v>130</v>
      </c>
      <c r="V197" s="12"/>
      <c r="W197" s="12">
        <v>104</v>
      </c>
      <c r="X197" s="12"/>
      <c r="Y197" s="12">
        <v>10</v>
      </c>
      <c r="Z197" s="12"/>
      <c r="AA197" s="12"/>
      <c r="AB197" s="12">
        <v>40</v>
      </c>
      <c r="AC197" s="12">
        <v>30</v>
      </c>
      <c r="AD197" s="12">
        <v>15</v>
      </c>
      <c r="AE197" s="12">
        <v>10</v>
      </c>
      <c r="AF197" s="12">
        <v>10</v>
      </c>
      <c r="AG197" s="12"/>
      <c r="AH197" s="13">
        <v>25</v>
      </c>
      <c r="AI197" s="13">
        <v>35</v>
      </c>
      <c r="AJ197" s="3">
        <v>20</v>
      </c>
      <c r="AK197" s="3">
        <v>59</v>
      </c>
      <c r="AL197" s="13">
        <v>79</v>
      </c>
      <c r="AM197" s="13">
        <v>25</v>
      </c>
      <c r="AN197" s="13">
        <v>19</v>
      </c>
      <c r="AO197" s="13">
        <v>15</v>
      </c>
      <c r="AP197" s="13">
        <v>30</v>
      </c>
      <c r="AQ197" s="13">
        <v>20</v>
      </c>
      <c r="AR197" s="13"/>
      <c r="AS197" s="13">
        <v>10</v>
      </c>
      <c r="AT197" s="13"/>
      <c r="AU197" s="13">
        <v>30</v>
      </c>
      <c r="AV197" s="13"/>
      <c r="AW197" s="13">
        <v>35</v>
      </c>
      <c r="AX197" s="14">
        <v>10</v>
      </c>
      <c r="AY197" s="14">
        <v>15</v>
      </c>
      <c r="AZ197" s="14">
        <v>45</v>
      </c>
      <c r="BA197" s="13"/>
      <c r="BB197" s="13">
        <v>10</v>
      </c>
      <c r="BC197" s="13"/>
      <c r="BD197" s="13"/>
      <c r="BE197" s="13">
        <v>35</v>
      </c>
      <c r="BG197">
        <v>30</v>
      </c>
      <c r="BH197">
        <v>25</v>
      </c>
    </row>
    <row r="198" spans="2:57">
      <c r="B198" s="3" t="s">
        <v>291</v>
      </c>
      <c r="C198" s="11">
        <f t="shared" si="3"/>
        <v>23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>
        <v>5</v>
      </c>
      <c r="U198" s="12"/>
      <c r="V198" s="12"/>
      <c r="W198" s="12"/>
      <c r="X198" s="12"/>
      <c r="Y198" s="12">
        <v>6</v>
      </c>
      <c r="Z198" s="12"/>
      <c r="AA198" s="12"/>
      <c r="AB198" s="12"/>
      <c r="AC198" s="12"/>
      <c r="AD198" s="12"/>
      <c r="AE198" s="12"/>
      <c r="AF198" s="12"/>
      <c r="AG198" s="12"/>
      <c r="AH198" s="13"/>
      <c r="AI198" s="13"/>
      <c r="AJ198" s="3"/>
      <c r="AK198" s="3"/>
      <c r="AL198" s="13"/>
      <c r="AM198" s="13"/>
      <c r="AN198" s="13"/>
      <c r="AO198" s="13"/>
      <c r="AP198" s="13"/>
      <c r="AQ198" s="13"/>
      <c r="AR198" s="13"/>
      <c r="AS198" s="13"/>
      <c r="AT198" s="13">
        <v>6</v>
      </c>
      <c r="AU198" s="13">
        <v>5</v>
      </c>
      <c r="AV198" s="13"/>
      <c r="AW198" s="13"/>
      <c r="AX198" s="14"/>
      <c r="AY198" s="14"/>
      <c r="AZ198" s="14"/>
      <c r="BA198" s="13">
        <v>1</v>
      </c>
      <c r="BB198" s="13"/>
      <c r="BC198" s="13"/>
      <c r="BD198" s="13"/>
      <c r="BE198" s="13"/>
    </row>
    <row r="199" spans="2:57">
      <c r="B199" s="3" t="s">
        <v>292</v>
      </c>
      <c r="C199" s="11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3"/>
      <c r="AI199" s="13"/>
      <c r="AJ199" s="3"/>
      <c r="AK199" s="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4"/>
      <c r="AY199" s="14"/>
      <c r="AZ199" s="14"/>
      <c r="BA199" s="13"/>
      <c r="BB199" s="13"/>
      <c r="BC199" s="13"/>
      <c r="BD199" s="13"/>
      <c r="BE199" s="13"/>
    </row>
    <row r="200" spans="2:57">
      <c r="B200" s="3" t="s">
        <v>293</v>
      </c>
      <c r="C200" s="11">
        <f t="shared" si="3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3"/>
      <c r="AI200" s="13"/>
      <c r="AJ200" s="3"/>
      <c r="AK200" s="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4"/>
      <c r="AY200" s="14"/>
      <c r="AZ200" s="14"/>
      <c r="BA200" s="13"/>
      <c r="BB200" s="13"/>
      <c r="BC200" s="13"/>
      <c r="BD200" s="13"/>
      <c r="BE200" s="13"/>
    </row>
    <row r="201" spans="2:57">
      <c r="B201" s="3" t="s">
        <v>294</v>
      </c>
      <c r="C201" s="11">
        <f t="shared" si="3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3"/>
      <c r="AI201" s="13"/>
      <c r="AJ201" s="3"/>
      <c r="AK201" s="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4"/>
      <c r="AY201" s="14"/>
      <c r="AZ201" s="14"/>
      <c r="BA201" s="13"/>
      <c r="BB201" s="13"/>
      <c r="BC201" s="13"/>
      <c r="BD201" s="13"/>
      <c r="BE201" s="13"/>
    </row>
    <row r="202" spans="2:57">
      <c r="B202" s="3" t="s">
        <v>295</v>
      </c>
      <c r="C202" s="11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3"/>
      <c r="AI202" s="13"/>
      <c r="AJ202" s="3"/>
      <c r="AK202" s="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4"/>
      <c r="AY202" s="14"/>
      <c r="AZ202" s="14"/>
      <c r="BA202" s="13"/>
      <c r="BB202" s="13"/>
      <c r="BC202" s="13"/>
      <c r="BD202" s="13"/>
      <c r="BE202" s="13"/>
    </row>
    <row r="203" spans="2:60">
      <c r="B203" s="3" t="s">
        <v>296</v>
      </c>
      <c r="C203" s="11">
        <f t="shared" si="3"/>
        <v>46</v>
      </c>
      <c r="D203" s="12">
        <v>1</v>
      </c>
      <c r="E203" s="12">
        <v>2</v>
      </c>
      <c r="F203" s="12"/>
      <c r="G203" s="12">
        <v>1</v>
      </c>
      <c r="H203" s="12">
        <v>1</v>
      </c>
      <c r="I203" s="12">
        <v>2</v>
      </c>
      <c r="J203" s="12"/>
      <c r="K203" s="12">
        <v>5</v>
      </c>
      <c r="L203" s="12"/>
      <c r="M203" s="12"/>
      <c r="N203" s="12">
        <v>1</v>
      </c>
      <c r="O203" s="12"/>
      <c r="P203" s="12"/>
      <c r="Q203" s="12"/>
      <c r="R203" s="12">
        <v>1</v>
      </c>
      <c r="S203" s="12"/>
      <c r="T203" s="12"/>
      <c r="U203" s="12">
        <v>4</v>
      </c>
      <c r="V203" s="12"/>
      <c r="W203" s="12"/>
      <c r="X203" s="12">
        <v>1</v>
      </c>
      <c r="Y203" s="12"/>
      <c r="Z203" s="12"/>
      <c r="AA203" s="12"/>
      <c r="AB203" s="12"/>
      <c r="AC203" s="12">
        <v>1</v>
      </c>
      <c r="AD203" s="12"/>
      <c r="AE203" s="12"/>
      <c r="AF203" s="12">
        <v>1</v>
      </c>
      <c r="AG203" s="12"/>
      <c r="AH203" s="13"/>
      <c r="AI203" s="13"/>
      <c r="AJ203" s="3">
        <v>1</v>
      </c>
      <c r="AK203" s="3">
        <v>2</v>
      </c>
      <c r="AL203" s="13">
        <v>2</v>
      </c>
      <c r="AM203" s="13">
        <v>1</v>
      </c>
      <c r="AN203" s="13">
        <v>1</v>
      </c>
      <c r="AO203" s="13">
        <v>1</v>
      </c>
      <c r="AP203" s="13">
        <v>1</v>
      </c>
      <c r="AQ203" s="13">
        <v>1</v>
      </c>
      <c r="AR203" s="13">
        <v>3</v>
      </c>
      <c r="AS203" s="13"/>
      <c r="AT203" s="13">
        <v>1</v>
      </c>
      <c r="AU203" s="13">
        <v>2</v>
      </c>
      <c r="AV203" s="13"/>
      <c r="AW203" s="13"/>
      <c r="AX203" s="14">
        <v>4</v>
      </c>
      <c r="AY203" s="14">
        <v>1</v>
      </c>
      <c r="AZ203" s="14"/>
      <c r="BA203" s="13"/>
      <c r="BB203" s="13">
        <v>1</v>
      </c>
      <c r="BC203" s="13"/>
      <c r="BD203" s="13"/>
      <c r="BE203" s="13"/>
      <c r="BG203">
        <v>1</v>
      </c>
      <c r="BH203">
        <v>2</v>
      </c>
    </row>
    <row r="204" spans="2:57">
      <c r="B204" s="3" t="s">
        <v>297</v>
      </c>
      <c r="C204" s="11">
        <f t="shared" si="3"/>
        <v>28</v>
      </c>
      <c r="D204" s="12"/>
      <c r="E204" s="12"/>
      <c r="F204" s="12"/>
      <c r="G204" s="12"/>
      <c r="H204" s="12"/>
      <c r="I204" s="12"/>
      <c r="J204" s="12"/>
      <c r="K204" s="12">
        <v>28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3"/>
      <c r="AI204" s="13"/>
      <c r="AJ204" s="3"/>
      <c r="AK204" s="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4"/>
      <c r="AY204" s="14"/>
      <c r="AZ204" s="14"/>
      <c r="BA204" s="13"/>
      <c r="BB204" s="13"/>
      <c r="BC204" s="13"/>
      <c r="BD204" s="13"/>
      <c r="BE204" s="13"/>
    </row>
    <row r="205" spans="2:57">
      <c r="B205" s="3" t="s">
        <v>298</v>
      </c>
      <c r="C205" s="11">
        <f t="shared" si="3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3"/>
      <c r="AI205" s="13"/>
      <c r="AJ205" s="3"/>
      <c r="AK205" s="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4"/>
      <c r="AY205" s="14"/>
      <c r="AZ205" s="14"/>
      <c r="BA205" s="13"/>
      <c r="BB205" s="13"/>
      <c r="BC205" s="13"/>
      <c r="BD205" s="13"/>
      <c r="BE205" s="13"/>
    </row>
    <row r="206" spans="2:57">
      <c r="B206" s="3" t="s">
        <v>299</v>
      </c>
      <c r="C206" s="11">
        <f t="shared" si="3"/>
        <v>42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>
        <v>28</v>
      </c>
      <c r="AE206" s="12"/>
      <c r="AF206" s="12"/>
      <c r="AG206" s="12"/>
      <c r="AH206" s="13"/>
      <c r="AI206" s="13">
        <v>14</v>
      </c>
      <c r="AJ206" s="3"/>
      <c r="AK206" s="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4"/>
      <c r="AY206" s="14"/>
      <c r="AZ206" s="14"/>
      <c r="BA206" s="13"/>
      <c r="BB206" s="13"/>
      <c r="BC206" s="13"/>
      <c r="BD206" s="13"/>
      <c r="BE206" s="13"/>
    </row>
    <row r="207" spans="2:57">
      <c r="B207" s="3" t="s">
        <v>300</v>
      </c>
      <c r="C207" s="11">
        <f t="shared" si="3"/>
        <v>80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>
        <v>30</v>
      </c>
      <c r="AF207" s="12"/>
      <c r="AG207" s="12"/>
      <c r="AH207" s="13"/>
      <c r="AI207" s="13"/>
      <c r="AJ207" s="3"/>
      <c r="AK207" s="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4"/>
      <c r="AY207" s="14"/>
      <c r="AZ207" s="14">
        <v>20</v>
      </c>
      <c r="BA207" s="13"/>
      <c r="BB207" s="13"/>
      <c r="BC207" s="13"/>
      <c r="BD207" s="13"/>
      <c r="BE207" s="13">
        <v>30</v>
      </c>
    </row>
    <row r="208" spans="2:57">
      <c r="B208" s="3" t="s">
        <v>301</v>
      </c>
      <c r="C208" s="11">
        <f t="shared" si="3"/>
        <v>8</v>
      </c>
      <c r="D208" s="12"/>
      <c r="E208" s="12">
        <v>1</v>
      </c>
      <c r="F208" s="12"/>
      <c r="G208" s="12"/>
      <c r="H208" s="12"/>
      <c r="I208" s="12"/>
      <c r="J208" s="12"/>
      <c r="K208" s="12"/>
      <c r="L208" s="12"/>
      <c r="M208" s="12">
        <v>1</v>
      </c>
      <c r="N208" s="12"/>
      <c r="O208" s="12"/>
      <c r="P208" s="12"/>
      <c r="Q208" s="12"/>
      <c r="R208" s="12">
        <v>1</v>
      </c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>
        <v>1</v>
      </c>
      <c r="AF208" s="12">
        <v>1</v>
      </c>
      <c r="AG208" s="12"/>
      <c r="AH208" s="13"/>
      <c r="AI208" s="13">
        <v>2</v>
      </c>
      <c r="AJ208" s="3"/>
      <c r="AK208" s="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4"/>
      <c r="AY208" s="14"/>
      <c r="AZ208" s="14"/>
      <c r="BA208" s="13"/>
      <c r="BB208" s="13"/>
      <c r="BC208" s="13"/>
      <c r="BD208" s="13"/>
      <c r="BE208" s="13"/>
    </row>
    <row r="209" spans="2:59">
      <c r="B209" s="3" t="s">
        <v>302</v>
      </c>
      <c r="C209" s="11">
        <f t="shared" si="3"/>
        <v>68</v>
      </c>
      <c r="D209" s="12">
        <v>2</v>
      </c>
      <c r="E209" s="12">
        <v>1</v>
      </c>
      <c r="F209" s="12"/>
      <c r="G209" s="12">
        <v>1</v>
      </c>
      <c r="H209" s="12">
        <v>1</v>
      </c>
      <c r="I209" s="12"/>
      <c r="J209" s="12"/>
      <c r="K209" s="12">
        <v>1</v>
      </c>
      <c r="L209" s="12"/>
      <c r="M209" s="12">
        <v>1</v>
      </c>
      <c r="N209" s="12"/>
      <c r="O209" s="12"/>
      <c r="P209" s="12">
        <v>40</v>
      </c>
      <c r="Q209" s="12"/>
      <c r="R209" s="12">
        <v>1</v>
      </c>
      <c r="S209" s="12"/>
      <c r="T209" s="12"/>
      <c r="U209" s="12"/>
      <c r="V209" s="12"/>
      <c r="W209" s="12">
        <v>3</v>
      </c>
      <c r="X209" s="12">
        <v>2</v>
      </c>
      <c r="Y209" s="12">
        <v>1</v>
      </c>
      <c r="Z209" s="12">
        <v>1</v>
      </c>
      <c r="AA209" s="12">
        <v>1</v>
      </c>
      <c r="AB209" s="12"/>
      <c r="AC209" s="12"/>
      <c r="AD209" s="12"/>
      <c r="AE209" s="12">
        <v>1</v>
      </c>
      <c r="AF209" s="12"/>
      <c r="AG209" s="12"/>
      <c r="AH209" s="13">
        <v>1</v>
      </c>
      <c r="AI209" s="13"/>
      <c r="AJ209" s="3">
        <v>3</v>
      </c>
      <c r="AK209" s="3"/>
      <c r="AL209" s="13"/>
      <c r="AM209" s="13"/>
      <c r="AN209" s="13">
        <v>1</v>
      </c>
      <c r="AO209" s="13"/>
      <c r="AP209" s="13"/>
      <c r="AQ209" s="13"/>
      <c r="AR209" s="13"/>
      <c r="AS209" s="13">
        <v>2</v>
      </c>
      <c r="AT209" s="13">
        <v>1</v>
      </c>
      <c r="AU209" s="13"/>
      <c r="AV209" s="13"/>
      <c r="AW209" s="13"/>
      <c r="AX209" s="14">
        <v>1</v>
      </c>
      <c r="AY209" s="14"/>
      <c r="AZ209" s="14"/>
      <c r="BA209" s="13"/>
      <c r="BB209" s="13"/>
      <c r="BC209" s="13">
        <v>1</v>
      </c>
      <c r="BD209" s="13"/>
      <c r="BE209" s="13"/>
      <c r="BG209">
        <v>1</v>
      </c>
    </row>
    <row r="210" spans="2:57">
      <c r="B210" s="3" t="s">
        <v>303</v>
      </c>
      <c r="C210" s="11">
        <f t="shared" si="3"/>
        <v>1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1</v>
      </c>
      <c r="AB210" s="12"/>
      <c r="AC210" s="12"/>
      <c r="AD210" s="12"/>
      <c r="AE210" s="12"/>
      <c r="AF210" s="12"/>
      <c r="AG210" s="12"/>
      <c r="AH210" s="13"/>
      <c r="AI210" s="13"/>
      <c r="AJ210" s="3"/>
      <c r="AK210" s="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4"/>
      <c r="AY210" s="14"/>
      <c r="AZ210" s="14"/>
      <c r="BA210" s="13"/>
      <c r="BB210" s="13"/>
      <c r="BC210" s="13"/>
      <c r="BD210" s="13"/>
      <c r="BE210" s="13"/>
    </row>
    <row r="211" spans="2:57">
      <c r="B211" s="3" t="s">
        <v>304</v>
      </c>
      <c r="C211" s="11">
        <f t="shared" si="3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3"/>
      <c r="AI211" s="13"/>
      <c r="AJ211" s="3"/>
      <c r="AK211" s="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4"/>
      <c r="AY211" s="14"/>
      <c r="AZ211" s="14"/>
      <c r="BA211" s="13"/>
      <c r="BB211" s="13"/>
      <c r="BC211" s="13"/>
      <c r="BD211" s="13"/>
      <c r="BE211" s="13"/>
    </row>
    <row r="212" spans="2:57">
      <c r="B212" s="3" t="s">
        <v>305</v>
      </c>
      <c r="C212" s="11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3"/>
      <c r="AI212" s="13"/>
      <c r="AJ212" s="3"/>
      <c r="AK212" s="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4"/>
      <c r="AY212" s="14"/>
      <c r="AZ212" s="14"/>
      <c r="BA212" s="13"/>
      <c r="BB212" s="13"/>
      <c r="BC212" s="13"/>
      <c r="BD212" s="13"/>
      <c r="BE212" s="13"/>
    </row>
    <row r="213" spans="2:57">
      <c r="B213" s="3" t="s">
        <v>306</v>
      </c>
      <c r="C213" s="11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3"/>
      <c r="AI213" s="13"/>
      <c r="AJ213" s="3"/>
      <c r="AK213" s="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4"/>
      <c r="AY213" s="14"/>
      <c r="AZ213" s="14"/>
      <c r="BA213" s="13"/>
      <c r="BB213" s="13"/>
      <c r="BC213" s="13"/>
      <c r="BD213" s="13"/>
      <c r="BE213" s="13"/>
    </row>
    <row r="214" spans="2:57">
      <c r="B214" s="3" t="s">
        <v>307</v>
      </c>
      <c r="C214" s="11">
        <f t="shared" si="3"/>
        <v>30</v>
      </c>
      <c r="D214" s="12"/>
      <c r="E214" s="12">
        <v>1</v>
      </c>
      <c r="F214" s="12"/>
      <c r="G214" s="12">
        <v>2</v>
      </c>
      <c r="H214" s="12"/>
      <c r="I214" s="12">
        <v>1</v>
      </c>
      <c r="J214" s="12">
        <v>1</v>
      </c>
      <c r="K214" s="12"/>
      <c r="L214" s="12"/>
      <c r="M214" s="12"/>
      <c r="N214" s="12"/>
      <c r="O214" s="12"/>
      <c r="P214" s="12"/>
      <c r="Q214" s="12">
        <v>1</v>
      </c>
      <c r="R214" s="12">
        <v>1</v>
      </c>
      <c r="S214" s="12">
        <v>3</v>
      </c>
      <c r="T214" s="12"/>
      <c r="U214" s="12">
        <v>1</v>
      </c>
      <c r="V214" s="12">
        <v>2</v>
      </c>
      <c r="W214" s="12">
        <v>2</v>
      </c>
      <c r="X214" s="12"/>
      <c r="Y214" s="12"/>
      <c r="Z214" s="12"/>
      <c r="AA214" s="12">
        <v>3</v>
      </c>
      <c r="AB214" s="12"/>
      <c r="AC214" s="12">
        <v>2</v>
      </c>
      <c r="AD214" s="12"/>
      <c r="AE214" s="12"/>
      <c r="AF214" s="12">
        <v>1</v>
      </c>
      <c r="AG214" s="12"/>
      <c r="AH214" s="13">
        <v>1</v>
      </c>
      <c r="AI214" s="13"/>
      <c r="AJ214" s="3">
        <v>1</v>
      </c>
      <c r="AK214" s="3"/>
      <c r="AL214" s="13">
        <v>1</v>
      </c>
      <c r="AM214" s="13"/>
      <c r="AN214" s="13"/>
      <c r="AO214" s="13"/>
      <c r="AP214" s="13">
        <v>1</v>
      </c>
      <c r="AQ214" s="13"/>
      <c r="AR214" s="13">
        <v>1</v>
      </c>
      <c r="AS214" s="13"/>
      <c r="AT214" s="13"/>
      <c r="AU214" s="13"/>
      <c r="AV214" s="13"/>
      <c r="AW214" s="13"/>
      <c r="AX214" s="14"/>
      <c r="AY214" s="14"/>
      <c r="AZ214" s="14"/>
      <c r="BA214" s="13"/>
      <c r="BB214" s="13">
        <v>1</v>
      </c>
      <c r="BC214" s="13"/>
      <c r="BD214" s="13">
        <v>1</v>
      </c>
      <c r="BE214" s="13">
        <v>2</v>
      </c>
    </row>
    <row r="215" spans="2:57">
      <c r="B215" s="3" t="s">
        <v>308</v>
      </c>
      <c r="C215" s="11">
        <f t="shared" si="3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3"/>
      <c r="AI215" s="13"/>
      <c r="AJ215" s="3"/>
      <c r="AK215" s="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4"/>
      <c r="AY215" s="14"/>
      <c r="AZ215" s="14"/>
      <c r="BA215" s="13"/>
      <c r="BB215" s="13"/>
      <c r="BC215" s="13"/>
      <c r="BD215" s="13"/>
      <c r="BE215" s="13"/>
    </row>
    <row r="216" spans="2:57">
      <c r="B216" s="3" t="s">
        <v>309</v>
      </c>
      <c r="C216" s="11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3"/>
      <c r="AI216" s="13"/>
      <c r="AJ216" s="3"/>
      <c r="AK216" s="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4"/>
      <c r="AY216" s="14"/>
      <c r="AZ216" s="14"/>
      <c r="BA216" s="13"/>
      <c r="BB216" s="13"/>
      <c r="BC216" s="13"/>
      <c r="BD216" s="13"/>
      <c r="BE216" s="13"/>
    </row>
    <row r="217" spans="2:57">
      <c r="B217" s="3" t="s">
        <v>310</v>
      </c>
      <c r="C217" s="11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3"/>
      <c r="AI217" s="13"/>
      <c r="AJ217" s="3"/>
      <c r="AK217" s="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4"/>
      <c r="AY217" s="14"/>
      <c r="AZ217" s="14"/>
      <c r="BA217" s="13"/>
      <c r="BB217" s="13"/>
      <c r="BC217" s="13"/>
      <c r="BD217" s="13"/>
      <c r="BE217" s="13"/>
    </row>
    <row r="218" spans="2:57">
      <c r="B218" s="3" t="s">
        <v>311</v>
      </c>
      <c r="C218" s="11">
        <f t="shared" si="3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3"/>
      <c r="AI218" s="13"/>
      <c r="AJ218" s="3"/>
      <c r="AK218" s="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4"/>
      <c r="AY218" s="14"/>
      <c r="AZ218" s="14"/>
      <c r="BA218" s="13"/>
      <c r="BB218" s="13"/>
      <c r="BC218" s="13"/>
      <c r="BD218" s="13"/>
      <c r="BE218" s="13"/>
    </row>
    <row r="219" spans="2:57">
      <c r="B219" s="3" t="s">
        <v>312</v>
      </c>
      <c r="C219" s="11">
        <f t="shared" si="3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3"/>
      <c r="AI219" s="13"/>
      <c r="AJ219" s="3"/>
      <c r="AK219" s="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4"/>
      <c r="AY219" s="14"/>
      <c r="AZ219" s="14"/>
      <c r="BA219" s="13"/>
      <c r="BB219" s="13"/>
      <c r="BC219" s="13"/>
      <c r="BD219" s="13"/>
      <c r="BE219" s="13"/>
    </row>
    <row r="220" spans="2:57">
      <c r="B220" s="3" t="s">
        <v>313</v>
      </c>
      <c r="C220" s="11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3"/>
      <c r="AI220" s="13"/>
      <c r="AJ220" s="3"/>
      <c r="AK220" s="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4"/>
      <c r="AY220" s="14"/>
      <c r="AZ220" s="14"/>
      <c r="BA220" s="13"/>
      <c r="BB220" s="13"/>
      <c r="BC220" s="13"/>
      <c r="BD220" s="13"/>
      <c r="BE220" s="13"/>
    </row>
    <row r="221" spans="2:57">
      <c r="B221" s="3" t="s">
        <v>314</v>
      </c>
      <c r="C221" s="11">
        <f t="shared" si="3"/>
        <v>290</v>
      </c>
      <c r="D221" s="12"/>
      <c r="E221" s="12"/>
      <c r="F221" s="12"/>
      <c r="G221" s="12"/>
      <c r="H221" s="12"/>
      <c r="I221" s="12">
        <v>30</v>
      </c>
      <c r="J221" s="12">
        <v>20</v>
      </c>
      <c r="K221" s="12"/>
      <c r="L221" s="12">
        <v>10</v>
      </c>
      <c r="M221" s="12">
        <v>20</v>
      </c>
      <c r="N221" s="12">
        <v>60</v>
      </c>
      <c r="O221" s="12">
        <v>60</v>
      </c>
      <c r="P221" s="12">
        <v>20</v>
      </c>
      <c r="Q221" s="12"/>
      <c r="R221" s="12">
        <v>30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3"/>
      <c r="AI221" s="13"/>
      <c r="AJ221" s="3"/>
      <c r="AK221" s="3"/>
      <c r="AL221" s="13">
        <v>40</v>
      </c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4"/>
      <c r="AY221" s="14"/>
      <c r="AZ221" s="14"/>
      <c r="BA221" s="13"/>
      <c r="BB221" s="13"/>
      <c r="BC221" s="13"/>
      <c r="BD221" s="13"/>
      <c r="BE221" s="13"/>
    </row>
    <row r="222" spans="2:57">
      <c r="B222" s="3" t="s">
        <v>315</v>
      </c>
      <c r="C222" s="11">
        <f t="shared" si="3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3"/>
      <c r="AI222" s="13"/>
      <c r="AJ222" s="3"/>
      <c r="AK222" s="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4"/>
      <c r="AY222" s="14"/>
      <c r="AZ222" s="14"/>
      <c r="BA222" s="13"/>
      <c r="BB222" s="13"/>
      <c r="BC222" s="13"/>
      <c r="BD222" s="13"/>
      <c r="BE222" s="13"/>
    </row>
    <row r="223" spans="2:57">
      <c r="B223" s="3" t="s">
        <v>316</v>
      </c>
      <c r="C223" s="11">
        <f t="shared" si="3"/>
        <v>0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3"/>
      <c r="AI223" s="13"/>
      <c r="AJ223" s="3"/>
      <c r="AK223" s="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4"/>
      <c r="AY223" s="14"/>
      <c r="AZ223" s="14"/>
      <c r="BA223" s="13"/>
      <c r="BB223" s="13"/>
      <c r="BC223" s="13"/>
      <c r="BD223" s="13"/>
      <c r="BE223" s="13"/>
    </row>
    <row r="224" spans="2:57">
      <c r="B224" s="3" t="s">
        <v>317</v>
      </c>
      <c r="C224" s="11">
        <f t="shared" si="3"/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3"/>
      <c r="AI224" s="13"/>
      <c r="AJ224" s="3"/>
      <c r="AK224" s="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4"/>
      <c r="AY224" s="14"/>
      <c r="AZ224" s="14"/>
      <c r="BA224" s="13"/>
      <c r="BB224" s="13"/>
      <c r="BC224" s="13"/>
      <c r="BD224" s="13"/>
      <c r="BE224" s="13"/>
    </row>
    <row r="225" spans="2:57">
      <c r="B225" s="3" t="s">
        <v>318</v>
      </c>
      <c r="C225" s="11">
        <f t="shared" si="3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3"/>
      <c r="AI225" s="13"/>
      <c r="AJ225" s="3"/>
      <c r="AK225" s="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4"/>
      <c r="AY225" s="14"/>
      <c r="AZ225" s="14"/>
      <c r="BA225" s="13"/>
      <c r="BB225" s="13"/>
      <c r="BC225" s="13"/>
      <c r="BD225" s="13"/>
      <c r="BE225" s="13"/>
    </row>
    <row r="226" spans="2:57">
      <c r="B226" s="3" t="s">
        <v>319</v>
      </c>
      <c r="C226" s="11">
        <f t="shared" si="3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3"/>
      <c r="AI226" s="13"/>
      <c r="AJ226" s="3"/>
      <c r="AK226" s="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4"/>
      <c r="AY226" s="14"/>
      <c r="AZ226" s="14"/>
      <c r="BA226" s="13"/>
      <c r="BB226" s="13"/>
      <c r="BC226" s="13"/>
      <c r="BD226" s="13"/>
      <c r="BE226" s="13"/>
    </row>
    <row r="227" spans="2:57">
      <c r="B227" s="3" t="s">
        <v>320</v>
      </c>
      <c r="C227" s="11">
        <f t="shared" si="3"/>
        <v>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3"/>
      <c r="AI227" s="13"/>
      <c r="AJ227" s="3"/>
      <c r="AK227" s="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4"/>
      <c r="AY227" s="14"/>
      <c r="AZ227" s="14"/>
      <c r="BA227" s="13"/>
      <c r="BB227" s="13"/>
      <c r="BC227" s="13"/>
      <c r="BD227" s="13"/>
      <c r="BE227" s="13"/>
    </row>
    <row r="228" spans="2:57">
      <c r="B228" s="3" t="s">
        <v>321</v>
      </c>
      <c r="C228" s="11">
        <f t="shared" si="3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3"/>
      <c r="AI228" s="13"/>
      <c r="AJ228" s="3"/>
      <c r="AK228" s="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4"/>
      <c r="AY228" s="14"/>
      <c r="AZ228" s="14"/>
      <c r="BA228" s="13"/>
      <c r="BB228" s="13"/>
      <c r="BC228" s="13"/>
      <c r="BD228" s="13"/>
      <c r="BE228" s="13"/>
    </row>
    <row r="229" spans="2:57">
      <c r="B229" s="3" t="s">
        <v>322</v>
      </c>
      <c r="C229" s="11">
        <f t="shared" si="3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3"/>
      <c r="AI229" s="13"/>
      <c r="AJ229" s="3"/>
      <c r="AK229" s="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4"/>
      <c r="AY229" s="14"/>
      <c r="AZ229" s="14"/>
      <c r="BA229" s="13"/>
      <c r="BB229" s="13"/>
      <c r="BC229" s="13"/>
      <c r="BD229" s="13"/>
      <c r="BE229" s="13"/>
    </row>
    <row r="230" spans="2:57">
      <c r="B230" s="7" t="s">
        <v>323</v>
      </c>
      <c r="C230" s="11">
        <f t="shared" si="3"/>
        <v>1</v>
      </c>
      <c r="D230" s="12"/>
      <c r="E230" s="12"/>
      <c r="F230" s="12"/>
      <c r="G230" s="12">
        <v>1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3"/>
      <c r="AI230" s="13"/>
      <c r="AJ230" s="3"/>
      <c r="AK230" s="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4"/>
      <c r="AY230" s="14"/>
      <c r="AZ230" s="14"/>
      <c r="BA230" s="13"/>
      <c r="BB230" s="13"/>
      <c r="BC230" s="13"/>
      <c r="BD230" s="13"/>
      <c r="BE230" s="13"/>
    </row>
    <row r="231" spans="2:57">
      <c r="B231" s="8" t="s">
        <v>324</v>
      </c>
      <c r="C231" s="11">
        <f t="shared" si="3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3"/>
      <c r="AI231" s="13"/>
      <c r="AJ231" s="3"/>
      <c r="AK231" s="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4"/>
      <c r="AY231" s="14"/>
      <c r="AZ231" s="14"/>
      <c r="BA231" s="13"/>
      <c r="BB231" s="13"/>
      <c r="BC231" s="13"/>
      <c r="BD231" s="13"/>
      <c r="BE231" s="13"/>
    </row>
    <row r="232" spans="2:57">
      <c r="B232" s="8" t="s">
        <v>325</v>
      </c>
      <c r="C232" s="11">
        <f t="shared" si="3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3"/>
      <c r="AI232" s="13"/>
      <c r="AJ232" s="3"/>
      <c r="AK232" s="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4"/>
      <c r="AY232" s="14"/>
      <c r="AZ232" s="14"/>
      <c r="BA232" s="13"/>
      <c r="BB232" s="13"/>
      <c r="BC232" s="13"/>
      <c r="BD232" s="13"/>
      <c r="BE232" s="13"/>
    </row>
    <row r="233" spans="2:57">
      <c r="B233" s="3" t="s">
        <v>326</v>
      </c>
      <c r="C233" s="11">
        <f t="shared" si="3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3"/>
      <c r="AI233" s="13"/>
      <c r="AJ233" s="3"/>
      <c r="AK233" s="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4"/>
      <c r="AY233" s="14"/>
      <c r="AZ233" s="14"/>
      <c r="BA233" s="13"/>
      <c r="BB233" s="13"/>
      <c r="BC233" s="13"/>
      <c r="BD233" s="13"/>
      <c r="BE233" s="13"/>
    </row>
    <row r="234" spans="2:57">
      <c r="B234" s="3" t="s">
        <v>327</v>
      </c>
      <c r="C234" s="11">
        <f t="shared" si="3"/>
        <v>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5"/>
      <c r="X234" s="15"/>
      <c r="Y234" s="15"/>
      <c r="Z234" s="15"/>
      <c r="AA234" s="15"/>
      <c r="AB234" s="15"/>
      <c r="AC234" s="15"/>
      <c r="AD234" s="17"/>
      <c r="AE234" s="17"/>
      <c r="AF234" s="17"/>
      <c r="AG234" s="17"/>
      <c r="AH234" s="13"/>
      <c r="AI234" s="13"/>
      <c r="AJ234" s="18"/>
      <c r="AK234" s="18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4"/>
      <c r="AY234" s="14"/>
      <c r="AZ234" s="14"/>
      <c r="BA234" s="13"/>
      <c r="BB234" s="13"/>
      <c r="BC234" s="13"/>
      <c r="BD234" s="13"/>
      <c r="BE234" s="13"/>
    </row>
    <row r="235" spans="2:57">
      <c r="B235" s="3" t="s">
        <v>328</v>
      </c>
      <c r="C235" s="11">
        <f t="shared" si="3"/>
        <v>5</v>
      </c>
      <c r="D235" s="13"/>
      <c r="E235" s="13"/>
      <c r="F235" s="13"/>
      <c r="G235" s="13"/>
      <c r="H235" s="13"/>
      <c r="I235" s="13"/>
      <c r="J235" s="13">
        <v>1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>
        <v>4</v>
      </c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4"/>
      <c r="AY235" s="14"/>
      <c r="AZ235" s="14"/>
      <c r="BA235" s="13"/>
      <c r="BB235" s="13"/>
      <c r="BC235" s="13"/>
      <c r="BD235" s="13"/>
      <c r="BE235" s="13"/>
    </row>
    <row r="236" spans="2:59">
      <c r="B236" s="3" t="s">
        <v>329</v>
      </c>
      <c r="C236" s="11">
        <f t="shared" si="3"/>
        <v>95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>
        <v>30</v>
      </c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4"/>
      <c r="AY236" s="14"/>
      <c r="AZ236" s="14"/>
      <c r="BA236" s="13">
        <v>15</v>
      </c>
      <c r="BB236" s="13"/>
      <c r="BC236" s="13"/>
      <c r="BD236" s="13"/>
      <c r="BE236" s="13">
        <v>20</v>
      </c>
      <c r="BG236">
        <v>30</v>
      </c>
    </row>
    <row r="237" spans="2:60">
      <c r="B237" s="3" t="s">
        <v>330</v>
      </c>
      <c r="C237" s="11">
        <f t="shared" si="3"/>
        <v>12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>
        <v>1</v>
      </c>
      <c r="AS237" s="13">
        <v>2</v>
      </c>
      <c r="AT237" s="13"/>
      <c r="AU237" s="13"/>
      <c r="AV237" s="13">
        <v>1</v>
      </c>
      <c r="AW237" s="13">
        <v>1</v>
      </c>
      <c r="AX237" s="14"/>
      <c r="AY237" s="14"/>
      <c r="AZ237" s="14">
        <v>2</v>
      </c>
      <c r="BA237" s="13"/>
      <c r="BB237" s="13"/>
      <c r="BC237" s="13"/>
      <c r="BD237" s="13"/>
      <c r="BE237" s="13">
        <v>2</v>
      </c>
      <c r="BG237">
        <v>2</v>
      </c>
      <c r="BH237">
        <v>1</v>
      </c>
    </row>
    <row r="238" spans="2:60">
      <c r="B238" s="3" t="s">
        <v>331</v>
      </c>
      <c r="C238" s="11">
        <f t="shared" si="3"/>
        <v>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>
        <v>1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>
        <v>1</v>
      </c>
      <c r="AX238" s="14"/>
      <c r="AY238" s="14">
        <v>3</v>
      </c>
      <c r="AZ238" s="14">
        <v>1</v>
      </c>
      <c r="BA238" s="13"/>
      <c r="BB238" s="13"/>
      <c r="BC238" s="13"/>
      <c r="BD238" s="13"/>
      <c r="BE238" s="13">
        <v>1</v>
      </c>
      <c r="BH238">
        <v>2</v>
      </c>
    </row>
    <row r="239" spans="2:57">
      <c r="B239" s="3" t="s">
        <v>332</v>
      </c>
      <c r="C239" s="11">
        <f t="shared" si="3"/>
        <v>0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4"/>
      <c r="AY239" s="14"/>
      <c r="AZ239" s="14"/>
      <c r="BA239" s="13"/>
      <c r="BB239" s="13"/>
      <c r="BC239" s="13"/>
      <c r="BD239" s="13"/>
      <c r="BE239" s="13"/>
    </row>
    <row r="240" spans="2:57">
      <c r="B240" s="3" t="s">
        <v>333</v>
      </c>
      <c r="C240" s="11">
        <f t="shared" si="3"/>
        <v>0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4"/>
      <c r="AY240" s="14"/>
      <c r="AZ240" s="14"/>
      <c r="BA240" s="13"/>
      <c r="BB240" s="13"/>
      <c r="BC240" s="13"/>
      <c r="BD240" s="13"/>
      <c r="BE240" s="13"/>
    </row>
    <row r="241" spans="2:57">
      <c r="B241" s="3" t="s">
        <v>334</v>
      </c>
      <c r="C241" s="11">
        <f t="shared" si="3"/>
        <v>0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4"/>
      <c r="AY241" s="14"/>
      <c r="AZ241" s="14"/>
      <c r="BA241" s="13"/>
      <c r="BB241" s="13"/>
      <c r="BC241" s="13"/>
      <c r="BD241" s="13"/>
      <c r="BE241" s="13"/>
    </row>
    <row r="242" spans="2:57">
      <c r="B242" s="3" t="s">
        <v>335</v>
      </c>
      <c r="C242" s="11">
        <f t="shared" si="3"/>
        <v>0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4"/>
      <c r="AY242" s="14"/>
      <c r="AZ242" s="14"/>
      <c r="BA242" s="13"/>
      <c r="BB242" s="13"/>
      <c r="BC242" s="13"/>
      <c r="BD242" s="13"/>
      <c r="BE242" s="13"/>
    </row>
    <row r="243" spans="2:57">
      <c r="B243" s="3" t="s">
        <v>336</v>
      </c>
      <c r="C243" s="11">
        <f t="shared" si="3"/>
        <v>0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4"/>
      <c r="AY243" s="14"/>
      <c r="AZ243" s="14"/>
      <c r="BA243" s="13"/>
      <c r="BB243" s="13"/>
      <c r="BC243" s="13"/>
      <c r="BD243" s="13"/>
      <c r="BE243" s="13"/>
    </row>
    <row r="244" spans="2:57">
      <c r="B244" s="3" t="s">
        <v>337</v>
      </c>
      <c r="C244" s="11">
        <f t="shared" si="3"/>
        <v>0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4"/>
      <c r="AY244" s="14"/>
      <c r="AZ244" s="14"/>
      <c r="BA244" s="13"/>
      <c r="BB244" s="13"/>
      <c r="BC244" s="13"/>
      <c r="BD244" s="13"/>
      <c r="BE244" s="13"/>
    </row>
    <row r="245" spans="2:57">
      <c r="B245" s="3" t="s">
        <v>338</v>
      </c>
      <c r="C245" s="11">
        <f t="shared" si="3"/>
        <v>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4"/>
      <c r="AY245" s="14"/>
      <c r="AZ245" s="14"/>
      <c r="BA245" s="13"/>
      <c r="BB245" s="13"/>
      <c r="BC245" s="13"/>
      <c r="BD245" s="13"/>
      <c r="BE245" s="13"/>
    </row>
    <row r="246" spans="2:57">
      <c r="B246" s="3" t="s">
        <v>339</v>
      </c>
      <c r="C246" s="11">
        <f t="shared" si="3"/>
        <v>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4"/>
      <c r="AY246" s="14"/>
      <c r="AZ246" s="14"/>
      <c r="BA246" s="13"/>
      <c r="BB246" s="13"/>
      <c r="BC246" s="13"/>
      <c r="BD246" s="13"/>
      <c r="BE246" s="13"/>
    </row>
    <row r="247" spans="2:60">
      <c r="B247" s="3" t="s">
        <v>340</v>
      </c>
      <c r="C247" s="11">
        <f t="shared" si="3"/>
        <v>88</v>
      </c>
      <c r="D247" s="13">
        <v>1</v>
      </c>
      <c r="E247" s="13"/>
      <c r="F247" s="13"/>
      <c r="G247" s="13">
        <v>2</v>
      </c>
      <c r="H247" s="13">
        <v>1</v>
      </c>
      <c r="I247" s="13"/>
      <c r="J247" s="13"/>
      <c r="K247" s="13">
        <v>4</v>
      </c>
      <c r="L247" s="13">
        <v>2</v>
      </c>
      <c r="M247" s="13">
        <v>3</v>
      </c>
      <c r="N247" s="13">
        <v>10</v>
      </c>
      <c r="O247" s="13">
        <v>13</v>
      </c>
      <c r="P247" s="13"/>
      <c r="Q247" s="13">
        <v>3</v>
      </c>
      <c r="R247" s="13">
        <v>6</v>
      </c>
      <c r="S247" s="13">
        <v>2</v>
      </c>
      <c r="T247" s="13">
        <v>4</v>
      </c>
      <c r="U247" s="13">
        <v>12</v>
      </c>
      <c r="V247" s="13">
        <v>12</v>
      </c>
      <c r="W247" s="13">
        <v>4</v>
      </c>
      <c r="X247" s="13">
        <v>1</v>
      </c>
      <c r="Y247" s="13">
        <v>1</v>
      </c>
      <c r="Z247" s="13"/>
      <c r="AA247" s="13">
        <v>1</v>
      </c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>
        <v>1</v>
      </c>
      <c r="AT247" s="13"/>
      <c r="AU247" s="13"/>
      <c r="AV247" s="13">
        <v>1</v>
      </c>
      <c r="AW247" s="13"/>
      <c r="AX247" s="14"/>
      <c r="AY247" s="14">
        <v>1</v>
      </c>
      <c r="AZ247" s="14"/>
      <c r="BA247" s="13"/>
      <c r="BB247" s="13"/>
      <c r="BC247" s="13"/>
      <c r="BD247" s="13">
        <v>1</v>
      </c>
      <c r="BE247" s="13"/>
      <c r="BF247">
        <v>1</v>
      </c>
      <c r="BH247">
        <v>1</v>
      </c>
    </row>
    <row r="248" spans="2:57">
      <c r="B248" s="3" t="s">
        <v>341</v>
      </c>
      <c r="C248" s="11">
        <f t="shared" si="3"/>
        <v>2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>
        <v>2</v>
      </c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4"/>
      <c r="AY248" s="14"/>
      <c r="AZ248" s="14"/>
      <c r="BA248" s="13"/>
      <c r="BB248" s="13"/>
      <c r="BC248" s="13"/>
      <c r="BD248" s="13"/>
      <c r="BE248" s="13"/>
    </row>
    <row r="249" spans="2:57">
      <c r="B249" s="3" t="s">
        <v>342</v>
      </c>
      <c r="C249" s="11">
        <f t="shared" si="3"/>
        <v>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4"/>
      <c r="AY249" s="14"/>
      <c r="AZ249" s="14"/>
      <c r="BA249" s="13"/>
      <c r="BB249" s="13"/>
      <c r="BC249" s="13"/>
      <c r="BD249" s="13"/>
      <c r="BE249" s="13"/>
    </row>
    <row r="250" spans="2:57">
      <c r="B250" s="3" t="s">
        <v>343</v>
      </c>
      <c r="C250" s="11">
        <f t="shared" si="3"/>
        <v>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4"/>
      <c r="AY250" s="14"/>
      <c r="AZ250" s="14"/>
      <c r="BA250" s="13"/>
      <c r="BB250" s="13"/>
      <c r="BC250" s="13"/>
      <c r="BD250" s="13"/>
      <c r="BE250" s="13"/>
    </row>
    <row r="251" spans="2:57">
      <c r="B251" s="3" t="s">
        <v>344</v>
      </c>
      <c r="C251" s="11">
        <f t="shared" si="3"/>
        <v>4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>
        <v>1</v>
      </c>
      <c r="AE251" s="13"/>
      <c r="AF251" s="13"/>
      <c r="AG251" s="13"/>
      <c r="AH251" s="13"/>
      <c r="AI251" s="13"/>
      <c r="AJ251" s="13"/>
      <c r="AK251" s="13"/>
      <c r="AL251" s="13">
        <v>1</v>
      </c>
      <c r="AM251" s="13"/>
      <c r="AN251" s="13"/>
      <c r="AO251" s="13"/>
      <c r="AP251" s="13"/>
      <c r="AQ251" s="13"/>
      <c r="AR251" s="13"/>
      <c r="AS251" s="13"/>
      <c r="AT251" s="13">
        <v>1</v>
      </c>
      <c r="AU251" s="13"/>
      <c r="AV251" s="13"/>
      <c r="AW251" s="13"/>
      <c r="AX251" s="14"/>
      <c r="AY251" s="14">
        <v>1</v>
      </c>
      <c r="AZ251" s="14"/>
      <c r="BA251" s="13"/>
      <c r="BB251" s="13"/>
      <c r="BC251" s="13"/>
      <c r="BD251" s="13"/>
      <c r="BE251" s="13"/>
    </row>
    <row r="252" spans="2:57">
      <c r="B252" s="3" t="s">
        <v>345</v>
      </c>
      <c r="C252" s="11">
        <f t="shared" si="3"/>
        <v>10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>
        <v>10</v>
      </c>
      <c r="AS252" s="13"/>
      <c r="AT252" s="13"/>
      <c r="AU252" s="13"/>
      <c r="AV252" s="13"/>
      <c r="AW252" s="13"/>
      <c r="AX252" s="14"/>
      <c r="AY252" s="14"/>
      <c r="AZ252" s="14"/>
      <c r="BA252" s="13"/>
      <c r="BB252" s="13"/>
      <c r="BC252" s="13"/>
      <c r="BD252" s="13"/>
      <c r="BE252" s="13"/>
    </row>
    <row r="253" spans="2:59">
      <c r="B253" s="3" t="s">
        <v>346</v>
      </c>
      <c r="C253" s="11">
        <f t="shared" si="3"/>
        <v>1219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>
        <v>40</v>
      </c>
      <c r="X253" s="13">
        <v>45</v>
      </c>
      <c r="Y253" s="13">
        <v>40</v>
      </c>
      <c r="Z253" s="13">
        <v>10</v>
      </c>
      <c r="AA253" s="13">
        <v>20</v>
      </c>
      <c r="AB253" s="13">
        <v>10</v>
      </c>
      <c r="AC253" s="13">
        <v>24</v>
      </c>
      <c r="AD253" s="13">
        <v>10</v>
      </c>
      <c r="AE253" s="13">
        <v>30</v>
      </c>
      <c r="AF253" s="13">
        <v>46</v>
      </c>
      <c r="AG253" s="13">
        <v>30</v>
      </c>
      <c r="AH253" s="13">
        <v>10</v>
      </c>
      <c r="AI253" s="13">
        <v>64</v>
      </c>
      <c r="AJ253" s="13">
        <v>75</v>
      </c>
      <c r="AK253" s="13">
        <v>20</v>
      </c>
      <c r="AL253" s="13">
        <v>90</v>
      </c>
      <c r="AM253" s="13">
        <v>125</v>
      </c>
      <c r="AN253" s="13">
        <v>30</v>
      </c>
      <c r="AO253" s="13"/>
      <c r="AP253" s="13">
        <v>60</v>
      </c>
      <c r="AQ253" s="13">
        <v>30</v>
      </c>
      <c r="AR253" s="13">
        <v>20</v>
      </c>
      <c r="AS253" s="13">
        <v>10</v>
      </c>
      <c r="AT253" s="13">
        <v>30</v>
      </c>
      <c r="AU253" s="13">
        <v>30</v>
      </c>
      <c r="AV253" s="13">
        <v>20</v>
      </c>
      <c r="AW253" s="13">
        <v>14</v>
      </c>
      <c r="AX253" s="14">
        <v>30</v>
      </c>
      <c r="AY253" s="14">
        <v>25</v>
      </c>
      <c r="AZ253" s="14">
        <v>41</v>
      </c>
      <c r="BA253" s="13">
        <v>30</v>
      </c>
      <c r="BB253" s="13">
        <v>25</v>
      </c>
      <c r="BC253" s="13">
        <v>5</v>
      </c>
      <c r="BD253" s="13">
        <v>20</v>
      </c>
      <c r="BE253" s="13">
        <v>50</v>
      </c>
      <c r="BF253">
        <v>50</v>
      </c>
      <c r="BG253">
        <v>10</v>
      </c>
    </row>
    <row r="254" spans="2:57">
      <c r="B254" s="3" t="s">
        <v>347</v>
      </c>
      <c r="C254" s="11">
        <f t="shared" si="3"/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4"/>
      <c r="AY254" s="14"/>
      <c r="AZ254" s="14"/>
      <c r="BA254" s="13"/>
      <c r="BB254" s="13"/>
      <c r="BC254" s="13"/>
      <c r="BD254" s="13"/>
      <c r="BE254" s="13"/>
    </row>
    <row r="255" spans="2:57">
      <c r="B255" s="3" t="s">
        <v>348</v>
      </c>
      <c r="C255" s="11">
        <f t="shared" si="3"/>
        <v>0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4"/>
      <c r="AY255" s="14"/>
      <c r="AZ255" s="14"/>
      <c r="BA255" s="13"/>
      <c r="BB255" s="13"/>
      <c r="BC255" s="13"/>
      <c r="BD255" s="13"/>
      <c r="BE255" s="13"/>
    </row>
    <row r="256" spans="2:57">
      <c r="B256" s="3" t="s">
        <v>349</v>
      </c>
      <c r="C256" s="11">
        <f t="shared" si="3"/>
        <v>9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>
        <v>1</v>
      </c>
      <c r="AW256" s="13"/>
      <c r="AX256" s="14"/>
      <c r="AY256" s="14"/>
      <c r="AZ256" s="14"/>
      <c r="BA256" s="13">
        <v>2</v>
      </c>
      <c r="BB256" s="13"/>
      <c r="BC256" s="13">
        <v>2</v>
      </c>
      <c r="BD256" s="13">
        <v>2</v>
      </c>
      <c r="BE256" s="13">
        <v>2</v>
      </c>
    </row>
    <row r="257" spans="2:57">
      <c r="B257" s="3" t="s">
        <v>350</v>
      </c>
      <c r="C257" s="11">
        <f t="shared" si="3"/>
        <v>0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4"/>
      <c r="AY257" s="14"/>
      <c r="AZ257" s="14"/>
      <c r="BA257" s="13"/>
      <c r="BB257" s="13"/>
      <c r="BC257" s="13"/>
      <c r="BD257" s="13"/>
      <c r="BE257" s="13"/>
    </row>
    <row r="258" spans="2:57">
      <c r="B258" s="3" t="s">
        <v>351</v>
      </c>
      <c r="C258" s="11">
        <f t="shared" si="3"/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4"/>
      <c r="AY258" s="14"/>
      <c r="AZ258" s="14"/>
      <c r="BA258" s="13"/>
      <c r="BB258" s="13"/>
      <c r="BC258" s="13"/>
      <c r="BD258" s="13"/>
      <c r="BE258" s="13"/>
    </row>
    <row r="259" spans="2:57">
      <c r="B259" s="3" t="s">
        <v>352</v>
      </c>
      <c r="C259" s="11">
        <f t="shared" ref="C259:C263" si="4">SUM(D259:BR259)</f>
        <v>3</v>
      </c>
      <c r="D259" s="13"/>
      <c r="E259" s="13">
        <v>1</v>
      </c>
      <c r="F259" s="13"/>
      <c r="G259" s="13">
        <v>1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>
        <v>1</v>
      </c>
      <c r="AS259" s="13"/>
      <c r="AT259" s="13"/>
      <c r="AU259" s="13"/>
      <c r="AV259" s="13"/>
      <c r="AW259" s="13"/>
      <c r="AX259" s="14"/>
      <c r="AY259" s="14"/>
      <c r="AZ259" s="14"/>
      <c r="BA259" s="13"/>
      <c r="BB259" s="13"/>
      <c r="BC259" s="13"/>
      <c r="BD259" s="13"/>
      <c r="BE259" s="13"/>
    </row>
    <row r="260" spans="2:57">
      <c r="B260" s="3" t="s">
        <v>353</v>
      </c>
      <c r="C260" s="11">
        <f t="shared" si="4"/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4"/>
      <c r="AY260" s="14"/>
      <c r="AZ260" s="14"/>
      <c r="BA260" s="13"/>
      <c r="BB260" s="13"/>
      <c r="BC260" s="13"/>
      <c r="BD260" s="13"/>
      <c r="BE260" s="13"/>
    </row>
    <row r="261" spans="2:57">
      <c r="B261" s="3" t="s">
        <v>354</v>
      </c>
      <c r="C261" s="11">
        <f t="shared" si="4"/>
        <v>0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4"/>
      <c r="AY261" s="14"/>
      <c r="AZ261" s="14"/>
      <c r="BA261" s="13"/>
      <c r="BB261" s="13"/>
      <c r="BC261" s="13"/>
      <c r="BD261" s="13"/>
      <c r="BE261" s="13"/>
    </row>
    <row r="262" spans="2:57">
      <c r="B262" s="3" t="s">
        <v>355</v>
      </c>
      <c r="C262" s="11">
        <f t="shared" si="4"/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4"/>
      <c r="AY262" s="14"/>
      <c r="AZ262" s="14"/>
      <c r="BA262" s="13"/>
      <c r="BB262" s="13"/>
      <c r="BC262" s="13"/>
      <c r="BD262" s="13"/>
      <c r="BE262" s="13"/>
    </row>
    <row r="263" spans="2:60">
      <c r="B263" s="8" t="s">
        <v>356</v>
      </c>
      <c r="C263" s="11">
        <f t="shared" si="4"/>
        <v>3542</v>
      </c>
      <c r="D263" s="13">
        <v>140</v>
      </c>
      <c r="E263" s="13">
        <v>248</v>
      </c>
      <c r="F263" s="13">
        <v>48</v>
      </c>
      <c r="G263" s="13">
        <v>260</v>
      </c>
      <c r="H263" s="13">
        <v>188</v>
      </c>
      <c r="I263" s="13">
        <v>208</v>
      </c>
      <c r="J263" s="13">
        <v>190</v>
      </c>
      <c r="K263" s="13">
        <v>108</v>
      </c>
      <c r="L263" s="13">
        <v>72</v>
      </c>
      <c r="M263" s="13">
        <v>124</v>
      </c>
      <c r="N263" s="13">
        <v>100</v>
      </c>
      <c r="O263" s="13">
        <v>136</v>
      </c>
      <c r="P263" s="13">
        <v>24</v>
      </c>
      <c r="Q263" s="13">
        <v>60</v>
      </c>
      <c r="R263" s="13">
        <v>114</v>
      </c>
      <c r="S263" s="13">
        <v>38</v>
      </c>
      <c r="T263" s="13">
        <v>66</v>
      </c>
      <c r="U263" s="13">
        <v>92</v>
      </c>
      <c r="V263" s="13">
        <v>88</v>
      </c>
      <c r="W263" s="13">
        <v>104</v>
      </c>
      <c r="X263" s="13">
        <v>28</v>
      </c>
      <c r="Y263" s="13">
        <v>72</v>
      </c>
      <c r="Z263" s="13">
        <v>24</v>
      </c>
      <c r="AA263" s="13">
        <v>60</v>
      </c>
      <c r="AB263" s="13">
        <v>74</v>
      </c>
      <c r="AC263" s="13">
        <v>55</v>
      </c>
      <c r="AD263" s="13">
        <v>46</v>
      </c>
      <c r="AE263" s="13">
        <v>86</v>
      </c>
      <c r="AF263" s="13">
        <v>52</v>
      </c>
      <c r="AG263" s="13">
        <v>93</v>
      </c>
      <c r="AH263" s="13">
        <v>104</v>
      </c>
      <c r="AI263" s="13">
        <v>72</v>
      </c>
      <c r="AJ263" s="13">
        <v>54</v>
      </c>
      <c r="AK263" s="13">
        <v>128</v>
      </c>
      <c r="AL263" s="13">
        <v>52</v>
      </c>
      <c r="AM263" s="13"/>
      <c r="AN263" s="13">
        <v>10</v>
      </c>
      <c r="AO263" s="13">
        <v>6</v>
      </c>
      <c r="AP263" s="13"/>
      <c r="AQ263" s="13">
        <v>10</v>
      </c>
      <c r="AR263" s="13"/>
      <c r="AS263" s="13">
        <v>8</v>
      </c>
      <c r="AT263" s="13">
        <v>12</v>
      </c>
      <c r="AU263" s="13"/>
      <c r="AV263" s="13"/>
      <c r="AW263" s="13">
        <v>8</v>
      </c>
      <c r="AX263" s="14"/>
      <c r="AY263" s="14">
        <v>32</v>
      </c>
      <c r="AZ263" s="14"/>
      <c r="BA263" s="13">
        <v>8</v>
      </c>
      <c r="BB263" s="13">
        <v>4</v>
      </c>
      <c r="BC263" s="13"/>
      <c r="BD263" s="13">
        <v>16</v>
      </c>
      <c r="BE263" s="13">
        <v>8</v>
      </c>
      <c r="BF263">
        <v>4</v>
      </c>
      <c r="BH263">
        <v>8</v>
      </c>
    </row>
  </sheetData>
  <conditionalFormatting sqref="D2:BJ2">
    <cfRule type="cellIs" dxfId="1" priority="1" stopIfTrue="1" operator="equal">
      <formula>TODAY()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63"/>
  <sheetViews>
    <sheetView workbookViewId="0">
      <selection activeCell="C7" sqref="C7"/>
    </sheetView>
  </sheetViews>
  <sheetFormatPr defaultColWidth="9.14285714285714" defaultRowHeight="15" outlineLevelCol="5"/>
  <cols>
    <col min="2" max="2" width="25.3333333333333" customWidth="1"/>
    <col min="3" max="3" width="17.7142857142857" customWidth="1"/>
    <col min="4" max="6" width="28.7142857142857" customWidth="1"/>
  </cols>
  <sheetData>
    <row r="1" spans="4:6">
      <c r="D1" t="s">
        <v>361</v>
      </c>
      <c r="E1" t="s">
        <v>361</v>
      </c>
      <c r="F1" t="s">
        <v>361</v>
      </c>
    </row>
    <row r="2" spans="2:6">
      <c r="B2" t="s">
        <v>2</v>
      </c>
      <c r="C2" t="s">
        <v>421</v>
      </c>
      <c r="D2" t="s">
        <v>422</v>
      </c>
      <c r="E2" t="s">
        <v>423</v>
      </c>
      <c r="F2" t="s">
        <v>424</v>
      </c>
    </row>
    <row r="3" spans="2:6">
      <c r="B3" s="3" t="s">
        <v>96</v>
      </c>
      <c r="C3">
        <v>1260</v>
      </c>
      <c r="D3">
        <v>50</v>
      </c>
      <c r="E3">
        <v>270</v>
      </c>
      <c r="F3" t="s">
        <v>425</v>
      </c>
    </row>
    <row r="4" spans="2:6">
      <c r="B4" s="3" t="s">
        <v>97</v>
      </c>
      <c r="C4">
        <v>269</v>
      </c>
      <c r="D4">
        <v>16</v>
      </c>
      <c r="E4">
        <v>36</v>
      </c>
      <c r="F4">
        <v>26</v>
      </c>
    </row>
    <row r="5" spans="2:6">
      <c r="B5" s="3" t="s">
        <v>98</v>
      </c>
      <c r="C5">
        <v>155</v>
      </c>
      <c r="D5">
        <v>20</v>
      </c>
      <c r="E5">
        <v>0</v>
      </c>
      <c r="F5">
        <v>20</v>
      </c>
    </row>
    <row r="6" spans="2:2">
      <c r="B6" s="3" t="s">
        <v>99</v>
      </c>
    </row>
    <row r="7" spans="2:6">
      <c r="B7" s="3" t="s">
        <v>100</v>
      </c>
      <c r="C7">
        <v>5</v>
      </c>
      <c r="D7">
        <v>16</v>
      </c>
      <c r="E7">
        <v>0</v>
      </c>
      <c r="F7">
        <v>7</v>
      </c>
    </row>
    <row r="8" spans="2:6">
      <c r="B8" s="3" t="s">
        <v>101</v>
      </c>
      <c r="C8">
        <v>13</v>
      </c>
      <c r="D8">
        <v>0</v>
      </c>
      <c r="E8">
        <v>0</v>
      </c>
      <c r="F8">
        <v>0</v>
      </c>
    </row>
    <row r="9" spans="2:6">
      <c r="B9" s="3" t="s">
        <v>102</v>
      </c>
      <c r="C9">
        <v>585</v>
      </c>
      <c r="D9">
        <v>0</v>
      </c>
      <c r="E9">
        <v>90</v>
      </c>
      <c r="F9">
        <v>330</v>
      </c>
    </row>
    <row r="10" spans="2:6">
      <c r="B10" s="3" t="s">
        <v>103</v>
      </c>
      <c r="C10">
        <v>186</v>
      </c>
      <c r="D10">
        <v>11</v>
      </c>
      <c r="E10">
        <v>29</v>
      </c>
      <c r="F10">
        <v>34</v>
      </c>
    </row>
    <row r="11" spans="2:2">
      <c r="B11" s="3" t="s">
        <v>104</v>
      </c>
    </row>
    <row r="12" spans="2:6">
      <c r="B12" s="3" t="s">
        <v>105</v>
      </c>
      <c r="C12">
        <v>0</v>
      </c>
      <c r="D12">
        <v>5</v>
      </c>
      <c r="E12">
        <v>0</v>
      </c>
      <c r="F12">
        <v>0</v>
      </c>
    </row>
    <row r="13" spans="2:6">
      <c r="B13" s="3" t="s">
        <v>106</v>
      </c>
      <c r="C13">
        <v>0</v>
      </c>
      <c r="D13">
        <v>0</v>
      </c>
      <c r="E13">
        <v>0</v>
      </c>
      <c r="F13">
        <v>0</v>
      </c>
    </row>
    <row r="14" spans="2:2">
      <c r="B14" s="3" t="s">
        <v>107</v>
      </c>
    </row>
    <row r="15" spans="2:2">
      <c r="B15" s="3" t="s">
        <v>108</v>
      </c>
    </row>
    <row r="16" spans="2:2">
      <c r="B16" s="3" t="s">
        <v>109</v>
      </c>
    </row>
    <row r="17" spans="2:2">
      <c r="B17" s="3" t="s">
        <v>110</v>
      </c>
    </row>
    <row r="18" spans="2:2">
      <c r="B18" s="3" t="s">
        <v>111</v>
      </c>
    </row>
    <row r="19" spans="2:6">
      <c r="B19" s="3" t="s">
        <v>112</v>
      </c>
      <c r="C19">
        <v>0</v>
      </c>
      <c r="D19">
        <v>1</v>
      </c>
      <c r="E19">
        <v>0</v>
      </c>
      <c r="F19">
        <v>0</v>
      </c>
    </row>
    <row r="20" spans="2:6">
      <c r="B20" s="3" t="s">
        <v>113</v>
      </c>
      <c r="C20">
        <v>0</v>
      </c>
      <c r="D20">
        <v>0</v>
      </c>
      <c r="E20">
        <v>0</v>
      </c>
      <c r="F20">
        <v>2</v>
      </c>
    </row>
    <row r="21" spans="2:6">
      <c r="B21" s="3" t="s">
        <v>114</v>
      </c>
      <c r="C21">
        <v>1</v>
      </c>
      <c r="D21">
        <v>0</v>
      </c>
      <c r="E21">
        <v>0</v>
      </c>
      <c r="F21">
        <v>1</v>
      </c>
    </row>
    <row r="22" spans="2:6">
      <c r="B22" s="3" t="s">
        <v>115</v>
      </c>
      <c r="C22">
        <v>0</v>
      </c>
      <c r="D22">
        <v>1</v>
      </c>
      <c r="E22">
        <v>0</v>
      </c>
      <c r="F22">
        <v>1</v>
      </c>
    </row>
    <row r="23" spans="2:2">
      <c r="B23" s="3" t="s">
        <v>116</v>
      </c>
    </row>
    <row r="24" spans="2:6">
      <c r="B24" s="3" t="s">
        <v>117</v>
      </c>
      <c r="C24">
        <v>6</v>
      </c>
      <c r="D24">
        <v>0</v>
      </c>
      <c r="E24">
        <v>2</v>
      </c>
      <c r="F24">
        <v>2</v>
      </c>
    </row>
    <row r="25" spans="2:6">
      <c r="B25" s="3" t="s">
        <v>118</v>
      </c>
      <c r="C25">
        <v>7</v>
      </c>
      <c r="D25">
        <v>2</v>
      </c>
      <c r="E25">
        <v>7</v>
      </c>
      <c r="F25">
        <v>3</v>
      </c>
    </row>
    <row r="26" spans="2:6">
      <c r="B26" s="3" t="s">
        <v>119</v>
      </c>
      <c r="C26">
        <v>11</v>
      </c>
      <c r="D26">
        <v>0</v>
      </c>
      <c r="E26">
        <v>0</v>
      </c>
      <c r="F26">
        <v>1</v>
      </c>
    </row>
    <row r="27" spans="2:6">
      <c r="B27" s="3" t="s">
        <v>120</v>
      </c>
      <c r="C27">
        <v>11</v>
      </c>
      <c r="D27">
        <v>0</v>
      </c>
      <c r="E27">
        <v>1</v>
      </c>
      <c r="F27">
        <v>0</v>
      </c>
    </row>
    <row r="28" spans="2:2">
      <c r="B28" s="5" t="s">
        <v>121</v>
      </c>
    </row>
    <row r="29" spans="2:6">
      <c r="B29" s="3" t="s">
        <v>122</v>
      </c>
      <c r="C29">
        <v>1</v>
      </c>
      <c r="D29">
        <v>4</v>
      </c>
      <c r="E29">
        <v>0</v>
      </c>
      <c r="F29">
        <v>0</v>
      </c>
    </row>
    <row r="30" spans="2:6">
      <c r="B30" s="3" t="s">
        <v>123</v>
      </c>
      <c r="C30">
        <v>1040</v>
      </c>
      <c r="D30">
        <v>480</v>
      </c>
      <c r="E30">
        <v>0</v>
      </c>
      <c r="F30">
        <v>242</v>
      </c>
    </row>
    <row r="31" spans="2:2">
      <c r="B31" s="5" t="s">
        <v>124</v>
      </c>
    </row>
    <row r="32" spans="2:2">
      <c r="B32" s="3" t="s">
        <v>125</v>
      </c>
    </row>
    <row r="33" spans="2:6">
      <c r="B33" s="3" t="s">
        <v>126</v>
      </c>
      <c r="C33">
        <v>10</v>
      </c>
      <c r="D33">
        <v>0</v>
      </c>
      <c r="E33">
        <v>0</v>
      </c>
      <c r="F33">
        <v>0</v>
      </c>
    </row>
    <row r="34" spans="2:6">
      <c r="B34" s="3" t="s">
        <v>127</v>
      </c>
      <c r="C34">
        <v>0</v>
      </c>
      <c r="D34">
        <v>6</v>
      </c>
      <c r="E34">
        <v>0</v>
      </c>
      <c r="F34">
        <v>0</v>
      </c>
    </row>
    <row r="35" spans="2:6">
      <c r="B35" s="3" t="s">
        <v>128</v>
      </c>
      <c r="C35">
        <v>72</v>
      </c>
      <c r="D35">
        <v>0</v>
      </c>
      <c r="E35">
        <v>15</v>
      </c>
      <c r="F35">
        <v>8</v>
      </c>
    </row>
    <row r="36" spans="2:6">
      <c r="B36" s="3" t="s">
        <v>129</v>
      </c>
      <c r="C36">
        <v>17</v>
      </c>
      <c r="D36">
        <v>0</v>
      </c>
      <c r="E36">
        <v>0</v>
      </c>
      <c r="F36">
        <v>0</v>
      </c>
    </row>
    <row r="37" spans="2:2">
      <c r="B37" s="3" t="s">
        <v>130</v>
      </c>
    </row>
    <row r="38" spans="2:6">
      <c r="B38" s="3" t="s">
        <v>131</v>
      </c>
      <c r="C38">
        <v>0</v>
      </c>
      <c r="D38">
        <v>20</v>
      </c>
      <c r="E38">
        <v>0</v>
      </c>
      <c r="F38">
        <v>20</v>
      </c>
    </row>
    <row r="39" spans="2:2">
      <c r="B39" s="3" t="s">
        <v>132</v>
      </c>
    </row>
    <row r="40" spans="2:6">
      <c r="B40" s="3" t="s">
        <v>133</v>
      </c>
      <c r="C40">
        <v>79</v>
      </c>
      <c r="D40">
        <v>47</v>
      </c>
      <c r="E40">
        <v>12</v>
      </c>
      <c r="F40">
        <v>5</v>
      </c>
    </row>
    <row r="41" spans="2:6">
      <c r="B41" s="3" t="s">
        <v>134</v>
      </c>
      <c r="C41">
        <v>0</v>
      </c>
      <c r="D41">
        <v>2</v>
      </c>
      <c r="E41">
        <v>0</v>
      </c>
      <c r="F41">
        <v>0</v>
      </c>
    </row>
    <row r="42" spans="2:6">
      <c r="B42" s="3" t="s">
        <v>135</v>
      </c>
      <c r="C42">
        <v>47</v>
      </c>
      <c r="D42">
        <v>40</v>
      </c>
      <c r="E42">
        <v>0</v>
      </c>
      <c r="F42">
        <v>45</v>
      </c>
    </row>
    <row r="43" spans="2:6">
      <c r="B43" s="3" t="s">
        <v>136</v>
      </c>
      <c r="C43">
        <v>225</v>
      </c>
      <c r="D43">
        <v>115</v>
      </c>
      <c r="E43">
        <v>0</v>
      </c>
      <c r="F43">
        <v>50</v>
      </c>
    </row>
    <row r="44" spans="2:2">
      <c r="B44" s="3" t="s">
        <v>137</v>
      </c>
    </row>
    <row r="45" spans="2:6">
      <c r="B45" s="3" t="s">
        <v>138</v>
      </c>
      <c r="C45">
        <v>0</v>
      </c>
      <c r="D45">
        <v>10</v>
      </c>
      <c r="E45">
        <v>0</v>
      </c>
      <c r="F45">
        <v>0</v>
      </c>
    </row>
    <row r="46" spans="2:6">
      <c r="B46" s="3" t="s">
        <v>139</v>
      </c>
      <c r="C46">
        <v>62</v>
      </c>
      <c r="D46">
        <v>35</v>
      </c>
      <c r="E46">
        <v>0</v>
      </c>
      <c r="F46">
        <v>0</v>
      </c>
    </row>
    <row r="47" spans="2:6">
      <c r="B47" s="3" t="s">
        <v>140</v>
      </c>
      <c r="C47">
        <v>39</v>
      </c>
      <c r="D47">
        <v>50</v>
      </c>
      <c r="E47">
        <v>18</v>
      </c>
      <c r="F47">
        <v>47</v>
      </c>
    </row>
    <row r="48" spans="2:6">
      <c r="B48" s="3" t="s">
        <v>141</v>
      </c>
      <c r="C48">
        <v>5690</v>
      </c>
      <c r="D48">
        <v>300</v>
      </c>
      <c r="E48">
        <v>900</v>
      </c>
      <c r="F48">
        <v>350</v>
      </c>
    </row>
    <row r="49" spans="2:6">
      <c r="B49" s="3" t="s">
        <v>142</v>
      </c>
      <c r="C49">
        <v>51</v>
      </c>
      <c r="D49">
        <v>5</v>
      </c>
      <c r="E49">
        <v>5</v>
      </c>
      <c r="F49">
        <v>0</v>
      </c>
    </row>
    <row r="50" spans="2:6">
      <c r="B50" s="3" t="s">
        <v>143</v>
      </c>
      <c r="C50">
        <v>2</v>
      </c>
      <c r="D50">
        <v>10</v>
      </c>
      <c r="E50">
        <v>1</v>
      </c>
      <c r="F50">
        <v>10</v>
      </c>
    </row>
    <row r="51" spans="2:2">
      <c r="B51" s="5" t="s">
        <v>144</v>
      </c>
    </row>
    <row r="52" spans="2:2">
      <c r="B52" s="5" t="s">
        <v>145</v>
      </c>
    </row>
    <row r="53" spans="2:6">
      <c r="B53" s="3" t="s">
        <v>146</v>
      </c>
      <c r="C53">
        <v>279</v>
      </c>
      <c r="D53">
        <v>2</v>
      </c>
      <c r="E53">
        <v>2</v>
      </c>
      <c r="F53">
        <v>15</v>
      </c>
    </row>
    <row r="54" spans="2:2">
      <c r="B54" s="3" t="s">
        <v>147</v>
      </c>
    </row>
    <row r="55" spans="2:6">
      <c r="B55" s="3" t="s">
        <v>148</v>
      </c>
      <c r="C55">
        <v>19</v>
      </c>
      <c r="D55">
        <v>7</v>
      </c>
      <c r="E55">
        <v>3</v>
      </c>
      <c r="F55">
        <v>8</v>
      </c>
    </row>
    <row r="56" spans="2:2">
      <c r="B56" s="3" t="s">
        <v>149</v>
      </c>
    </row>
    <row r="57" spans="2:2">
      <c r="B57" s="3" t="s">
        <v>150</v>
      </c>
    </row>
    <row r="58" spans="2:6">
      <c r="B58" s="3" t="s">
        <v>151</v>
      </c>
      <c r="C58">
        <v>425</v>
      </c>
      <c r="D58">
        <v>375</v>
      </c>
      <c r="E58">
        <v>348</v>
      </c>
      <c r="F58">
        <v>495</v>
      </c>
    </row>
    <row r="59" spans="2:2">
      <c r="B59" s="3" t="s">
        <v>152</v>
      </c>
    </row>
    <row r="60" spans="2:6">
      <c r="B60" s="3" t="s">
        <v>153</v>
      </c>
      <c r="C60">
        <v>128</v>
      </c>
      <c r="D60">
        <v>22</v>
      </c>
      <c r="E60">
        <v>28</v>
      </c>
      <c r="F60">
        <v>20</v>
      </c>
    </row>
    <row r="61" spans="2:6">
      <c r="B61" s="3" t="s">
        <v>154</v>
      </c>
      <c r="C61">
        <v>8407</v>
      </c>
      <c r="D61">
        <v>1220</v>
      </c>
      <c r="E61">
        <v>410</v>
      </c>
      <c r="F61">
        <v>400</v>
      </c>
    </row>
    <row r="62" spans="2:2">
      <c r="B62" s="5" t="s">
        <v>155</v>
      </c>
    </row>
    <row r="63" spans="2:6">
      <c r="B63" s="3" t="s">
        <v>156</v>
      </c>
      <c r="C63">
        <v>2164</v>
      </c>
      <c r="D63">
        <v>70</v>
      </c>
      <c r="E63">
        <v>0</v>
      </c>
      <c r="F63">
        <v>70</v>
      </c>
    </row>
    <row r="64" spans="2:6">
      <c r="B64" s="3" t="s">
        <v>157</v>
      </c>
      <c r="C64">
        <v>404</v>
      </c>
      <c r="D64">
        <v>29</v>
      </c>
      <c r="E64">
        <v>0</v>
      </c>
      <c r="F64">
        <v>21</v>
      </c>
    </row>
    <row r="65" spans="2:6">
      <c r="B65" s="3" t="s">
        <v>158</v>
      </c>
      <c r="C65">
        <v>1181</v>
      </c>
      <c r="D65">
        <v>0</v>
      </c>
      <c r="E65">
        <v>16</v>
      </c>
      <c r="F65">
        <v>200</v>
      </c>
    </row>
    <row r="66" spans="2:2">
      <c r="B66" s="3" t="s">
        <v>159</v>
      </c>
    </row>
    <row r="67" spans="2:6">
      <c r="B67" s="3" t="s">
        <v>160</v>
      </c>
      <c r="C67">
        <v>19</v>
      </c>
      <c r="D67">
        <v>0</v>
      </c>
      <c r="E67">
        <v>15</v>
      </c>
      <c r="F67">
        <v>17</v>
      </c>
    </row>
    <row r="68" spans="2:6">
      <c r="B68" s="3" t="s">
        <v>161</v>
      </c>
      <c r="C68">
        <v>0</v>
      </c>
      <c r="D68">
        <v>0</v>
      </c>
      <c r="E68">
        <v>1</v>
      </c>
      <c r="F68">
        <v>0</v>
      </c>
    </row>
    <row r="69" spans="2:6">
      <c r="B69" s="3" t="s">
        <v>162</v>
      </c>
      <c r="C69">
        <v>315</v>
      </c>
      <c r="D69">
        <v>0</v>
      </c>
      <c r="E69">
        <v>0</v>
      </c>
      <c r="F69">
        <v>0</v>
      </c>
    </row>
    <row r="70" spans="2:6">
      <c r="B70" s="3" t="s">
        <v>163</v>
      </c>
      <c r="C70">
        <v>810</v>
      </c>
      <c r="D70">
        <v>280</v>
      </c>
      <c r="E70">
        <v>250</v>
      </c>
      <c r="F70">
        <v>850</v>
      </c>
    </row>
    <row r="71" spans="2:6">
      <c r="B71" s="3" t="s">
        <v>164</v>
      </c>
      <c r="C71">
        <v>4</v>
      </c>
      <c r="D71">
        <v>0</v>
      </c>
      <c r="E71">
        <v>0</v>
      </c>
      <c r="F71">
        <v>0</v>
      </c>
    </row>
    <row r="72" spans="2:2">
      <c r="B72" s="5" t="s">
        <v>165</v>
      </c>
    </row>
    <row r="73" spans="2:6">
      <c r="B73" s="3" t="s">
        <v>166</v>
      </c>
      <c r="C73">
        <v>7</v>
      </c>
      <c r="D73">
        <v>1</v>
      </c>
      <c r="E73">
        <v>1</v>
      </c>
      <c r="F73">
        <v>1</v>
      </c>
    </row>
    <row r="74" spans="2:6">
      <c r="B74" s="3" t="s">
        <v>167</v>
      </c>
      <c r="C74">
        <v>0</v>
      </c>
      <c r="D74">
        <v>0</v>
      </c>
      <c r="E74">
        <v>0</v>
      </c>
      <c r="F74">
        <v>0</v>
      </c>
    </row>
    <row r="75" spans="2:6">
      <c r="B75" s="3" t="s">
        <v>168</v>
      </c>
      <c r="C75">
        <v>6</v>
      </c>
      <c r="D75">
        <v>14</v>
      </c>
      <c r="E75">
        <v>0</v>
      </c>
      <c r="F75">
        <v>5</v>
      </c>
    </row>
    <row r="76" spans="2:2">
      <c r="B76" s="5" t="s">
        <v>169</v>
      </c>
    </row>
    <row r="77" spans="2:6">
      <c r="B77" s="3" t="s">
        <v>170</v>
      </c>
      <c r="C77">
        <v>84</v>
      </c>
      <c r="D77">
        <v>0</v>
      </c>
      <c r="E77">
        <v>0</v>
      </c>
      <c r="F77">
        <v>1</v>
      </c>
    </row>
    <row r="78" spans="2:6">
      <c r="B78" s="3" t="s">
        <v>171</v>
      </c>
      <c r="C78">
        <v>207</v>
      </c>
      <c r="D78">
        <v>10</v>
      </c>
      <c r="E78">
        <v>0</v>
      </c>
      <c r="F78">
        <v>0</v>
      </c>
    </row>
    <row r="79" spans="2:2">
      <c r="B79" s="3" t="s">
        <v>172</v>
      </c>
    </row>
    <row r="80" spans="2:6">
      <c r="B80" s="3" t="s">
        <v>173</v>
      </c>
      <c r="C80">
        <v>4</v>
      </c>
      <c r="D80">
        <v>16</v>
      </c>
      <c r="E80">
        <v>4</v>
      </c>
      <c r="F80">
        <v>17</v>
      </c>
    </row>
    <row r="81" spans="2:6">
      <c r="B81" s="3" t="s">
        <v>174</v>
      </c>
      <c r="C81">
        <v>43</v>
      </c>
      <c r="D81">
        <v>30</v>
      </c>
      <c r="E81">
        <v>16</v>
      </c>
      <c r="F81">
        <v>13</v>
      </c>
    </row>
    <row r="82" spans="2:6">
      <c r="B82" s="3" t="s">
        <v>175</v>
      </c>
      <c r="C82">
        <v>2</v>
      </c>
      <c r="D82">
        <v>2</v>
      </c>
      <c r="E82">
        <v>0</v>
      </c>
      <c r="F82">
        <v>2</v>
      </c>
    </row>
    <row r="83" spans="2:2">
      <c r="B83" s="3" t="s">
        <v>176</v>
      </c>
    </row>
    <row r="84" spans="2:2">
      <c r="B84" s="3" t="s">
        <v>177</v>
      </c>
    </row>
    <row r="85" spans="2:6">
      <c r="B85" s="3" t="s">
        <v>178</v>
      </c>
      <c r="C85">
        <v>0</v>
      </c>
      <c r="D85">
        <v>0</v>
      </c>
      <c r="E85">
        <v>0</v>
      </c>
      <c r="F85">
        <v>6</v>
      </c>
    </row>
    <row r="86" spans="2:6">
      <c r="B86" s="3" t="s">
        <v>179</v>
      </c>
      <c r="C86">
        <v>0</v>
      </c>
      <c r="D86">
        <v>1</v>
      </c>
      <c r="E86">
        <v>0</v>
      </c>
      <c r="F86">
        <v>0</v>
      </c>
    </row>
    <row r="87" spans="2:6">
      <c r="B87" s="3" t="s">
        <v>180</v>
      </c>
      <c r="C87">
        <v>1</v>
      </c>
      <c r="D87">
        <v>0</v>
      </c>
      <c r="E87">
        <v>0</v>
      </c>
      <c r="F87">
        <v>0</v>
      </c>
    </row>
    <row r="88" spans="2:6">
      <c r="B88" s="3" t="s">
        <v>181</v>
      </c>
      <c r="C88">
        <v>66</v>
      </c>
      <c r="D88">
        <v>16</v>
      </c>
      <c r="E88">
        <v>13</v>
      </c>
      <c r="F88">
        <v>7</v>
      </c>
    </row>
    <row r="89" spans="2:6">
      <c r="B89" s="3" t="s">
        <v>182</v>
      </c>
      <c r="C89">
        <v>0</v>
      </c>
      <c r="D89">
        <v>0</v>
      </c>
      <c r="E89">
        <v>0</v>
      </c>
      <c r="F89">
        <v>0</v>
      </c>
    </row>
    <row r="90" spans="2:6">
      <c r="B90" s="3" t="s">
        <v>183</v>
      </c>
      <c r="C90">
        <v>49</v>
      </c>
      <c r="D90">
        <v>0</v>
      </c>
      <c r="E90">
        <v>40</v>
      </c>
      <c r="F90">
        <v>0</v>
      </c>
    </row>
    <row r="91" spans="2:2">
      <c r="B91" s="5" t="s">
        <v>184</v>
      </c>
    </row>
    <row r="92" spans="2:6">
      <c r="B92" s="3" t="s">
        <v>185</v>
      </c>
      <c r="C92">
        <v>59</v>
      </c>
      <c r="D92">
        <v>0</v>
      </c>
      <c r="E92">
        <v>0</v>
      </c>
      <c r="F92">
        <v>0</v>
      </c>
    </row>
    <row r="93" spans="2:2">
      <c r="B93" s="5" t="s">
        <v>186</v>
      </c>
    </row>
    <row r="94" spans="2:2">
      <c r="B94" s="3" t="s">
        <v>187</v>
      </c>
    </row>
    <row r="95" spans="2:6">
      <c r="B95" s="3" t="s">
        <v>188</v>
      </c>
      <c r="C95">
        <v>1</v>
      </c>
      <c r="D95">
        <v>0</v>
      </c>
      <c r="E95">
        <v>0</v>
      </c>
      <c r="F95">
        <v>0</v>
      </c>
    </row>
    <row r="96" spans="2:6">
      <c r="B96" s="3" t="s">
        <v>189</v>
      </c>
      <c r="C96">
        <v>78</v>
      </c>
      <c r="D96">
        <v>0</v>
      </c>
      <c r="E96">
        <v>0</v>
      </c>
      <c r="F96">
        <v>0</v>
      </c>
    </row>
    <row r="97" spans="2:6">
      <c r="B97" s="3" t="s">
        <v>190</v>
      </c>
      <c r="C97">
        <v>570</v>
      </c>
      <c r="D97">
        <v>0</v>
      </c>
      <c r="E97">
        <v>0</v>
      </c>
      <c r="F97">
        <v>0</v>
      </c>
    </row>
    <row r="98" spans="2:6">
      <c r="B98" s="3" t="s">
        <v>191</v>
      </c>
      <c r="C98">
        <v>0</v>
      </c>
      <c r="D98">
        <v>0</v>
      </c>
      <c r="E98">
        <v>0</v>
      </c>
      <c r="F98">
        <v>0</v>
      </c>
    </row>
    <row r="99" spans="2:2">
      <c r="B99" s="3" t="s">
        <v>192</v>
      </c>
    </row>
    <row r="100" spans="2:6">
      <c r="B100" s="3" t="s">
        <v>193</v>
      </c>
      <c r="C100">
        <v>49</v>
      </c>
      <c r="D100">
        <v>10</v>
      </c>
      <c r="E100">
        <v>19</v>
      </c>
      <c r="F100">
        <v>24</v>
      </c>
    </row>
    <row r="101" spans="2:6">
      <c r="B101" s="3" t="s">
        <v>194</v>
      </c>
      <c r="C101">
        <v>0</v>
      </c>
      <c r="D101">
        <v>1</v>
      </c>
      <c r="E101">
        <v>0</v>
      </c>
      <c r="F101">
        <v>0</v>
      </c>
    </row>
    <row r="102" spans="2:2">
      <c r="B102" s="3" t="s">
        <v>195</v>
      </c>
    </row>
    <row r="103" spans="2:6">
      <c r="B103" s="3" t="s">
        <v>196</v>
      </c>
      <c r="C103">
        <v>126</v>
      </c>
      <c r="D103">
        <v>6</v>
      </c>
      <c r="E103">
        <v>100</v>
      </c>
      <c r="F103">
        <v>0</v>
      </c>
    </row>
    <row r="104" spans="2:6">
      <c r="B104" s="3" t="s">
        <v>197</v>
      </c>
      <c r="C104">
        <v>325</v>
      </c>
      <c r="D104">
        <v>6</v>
      </c>
      <c r="E104">
        <v>0</v>
      </c>
      <c r="F104">
        <v>95</v>
      </c>
    </row>
    <row r="105" spans="2:2">
      <c r="B105" s="3" t="s">
        <v>198</v>
      </c>
    </row>
    <row r="106" spans="2:6">
      <c r="B106" s="3" t="s">
        <v>199</v>
      </c>
      <c r="C106">
        <v>744</v>
      </c>
      <c r="D106">
        <v>0</v>
      </c>
      <c r="E106">
        <v>1</v>
      </c>
      <c r="F106">
        <v>32</v>
      </c>
    </row>
    <row r="107" spans="2:6">
      <c r="B107" s="3" t="s">
        <v>200</v>
      </c>
      <c r="C107">
        <v>15</v>
      </c>
      <c r="D107">
        <v>0</v>
      </c>
      <c r="E107">
        <v>0</v>
      </c>
      <c r="F107">
        <v>2</v>
      </c>
    </row>
    <row r="108" spans="2:6">
      <c r="B108" s="3" t="s">
        <v>201</v>
      </c>
      <c r="C108">
        <v>160</v>
      </c>
      <c r="D108">
        <v>0</v>
      </c>
      <c r="E108">
        <v>6</v>
      </c>
      <c r="F108">
        <v>4</v>
      </c>
    </row>
    <row r="109" spans="2:6">
      <c r="B109" s="3" t="s">
        <v>202</v>
      </c>
      <c r="C109">
        <v>30</v>
      </c>
      <c r="D109">
        <v>10</v>
      </c>
      <c r="E109">
        <v>100</v>
      </c>
      <c r="F109">
        <v>16</v>
      </c>
    </row>
    <row r="110" spans="2:6">
      <c r="B110" s="3" t="s">
        <v>203</v>
      </c>
      <c r="C110">
        <v>4750</v>
      </c>
      <c r="D110">
        <v>0</v>
      </c>
      <c r="E110">
        <v>50</v>
      </c>
      <c r="F110">
        <v>400</v>
      </c>
    </row>
    <row r="111" spans="2:6">
      <c r="B111" s="3" t="s">
        <v>204</v>
      </c>
      <c r="C111">
        <v>129</v>
      </c>
      <c r="D111">
        <v>77</v>
      </c>
      <c r="E111">
        <v>0</v>
      </c>
      <c r="F111">
        <v>8</v>
      </c>
    </row>
    <row r="112" spans="2:6">
      <c r="B112" s="3" t="s">
        <v>205</v>
      </c>
      <c r="D112">
        <v>2</v>
      </c>
      <c r="E112">
        <v>4</v>
      </c>
      <c r="F112">
        <v>1</v>
      </c>
    </row>
    <row r="113" spans="2:6">
      <c r="B113" s="3" t="s">
        <v>206</v>
      </c>
      <c r="C113">
        <v>11</v>
      </c>
      <c r="D113">
        <v>0</v>
      </c>
      <c r="E113">
        <v>0</v>
      </c>
      <c r="F113">
        <v>0</v>
      </c>
    </row>
    <row r="114" spans="2:6">
      <c r="B114" s="3" t="s">
        <v>207</v>
      </c>
      <c r="C114">
        <v>0</v>
      </c>
      <c r="D114">
        <v>0</v>
      </c>
      <c r="E114">
        <v>0</v>
      </c>
      <c r="F114">
        <v>0</v>
      </c>
    </row>
    <row r="115" spans="2:2">
      <c r="B115" s="5" t="s">
        <v>208</v>
      </c>
    </row>
    <row r="116" spans="2:6">
      <c r="B116" s="3" t="s">
        <v>209</v>
      </c>
      <c r="C116">
        <v>0</v>
      </c>
      <c r="D116">
        <v>0</v>
      </c>
      <c r="E116">
        <v>8</v>
      </c>
      <c r="F116">
        <v>0</v>
      </c>
    </row>
    <row r="117" spans="2:6">
      <c r="B117" s="3" t="s">
        <v>210</v>
      </c>
      <c r="C117">
        <v>49</v>
      </c>
      <c r="D117">
        <v>5</v>
      </c>
      <c r="E117">
        <v>5</v>
      </c>
      <c r="F117">
        <v>37</v>
      </c>
    </row>
    <row r="118" spans="2:2">
      <c r="B118" s="3" t="s">
        <v>211</v>
      </c>
    </row>
    <row r="119" spans="2:6">
      <c r="B119" s="3" t="s">
        <v>212</v>
      </c>
      <c r="C119">
        <v>323</v>
      </c>
      <c r="D119">
        <v>25</v>
      </c>
      <c r="E119">
        <v>13</v>
      </c>
      <c r="F119">
        <v>40</v>
      </c>
    </row>
    <row r="120" spans="2:6">
      <c r="B120" s="3" t="s">
        <v>213</v>
      </c>
      <c r="C120">
        <v>33</v>
      </c>
      <c r="D120">
        <v>8</v>
      </c>
      <c r="E120">
        <v>0</v>
      </c>
      <c r="F120">
        <v>1</v>
      </c>
    </row>
    <row r="121" spans="2:2">
      <c r="B121" s="5" t="s">
        <v>214</v>
      </c>
    </row>
    <row r="122" spans="2:2">
      <c r="B122" s="3" t="s">
        <v>215</v>
      </c>
    </row>
    <row r="123" spans="2:6">
      <c r="B123" s="3" t="s">
        <v>216</v>
      </c>
      <c r="C123">
        <v>0</v>
      </c>
      <c r="D123">
        <v>0</v>
      </c>
      <c r="E123">
        <v>0</v>
      </c>
      <c r="F123">
        <v>0</v>
      </c>
    </row>
    <row r="124" spans="2:2">
      <c r="B124" s="3" t="s">
        <v>217</v>
      </c>
    </row>
    <row r="125" spans="2:6">
      <c r="B125" s="3" t="s">
        <v>218</v>
      </c>
      <c r="C125">
        <v>3</v>
      </c>
      <c r="D125">
        <v>0</v>
      </c>
      <c r="E125">
        <v>0</v>
      </c>
      <c r="F125">
        <v>0</v>
      </c>
    </row>
    <row r="126" spans="2:6">
      <c r="B126" s="3" t="s">
        <v>219</v>
      </c>
      <c r="C126">
        <v>0</v>
      </c>
      <c r="D126">
        <v>0</v>
      </c>
      <c r="E126">
        <v>0</v>
      </c>
      <c r="F126">
        <v>0</v>
      </c>
    </row>
    <row r="127" spans="2:6">
      <c r="B127" s="3" t="s">
        <v>220</v>
      </c>
      <c r="C127">
        <v>0</v>
      </c>
      <c r="D127">
        <v>0</v>
      </c>
      <c r="E127">
        <v>0</v>
      </c>
      <c r="F127">
        <v>0</v>
      </c>
    </row>
    <row r="128" spans="2:6">
      <c r="B128" s="3" t="s">
        <v>221</v>
      </c>
      <c r="C128">
        <v>60</v>
      </c>
      <c r="D128">
        <v>0</v>
      </c>
      <c r="E128">
        <v>0</v>
      </c>
      <c r="F128">
        <v>0</v>
      </c>
    </row>
    <row r="129" spans="2:6">
      <c r="B129" s="3" t="s">
        <v>222</v>
      </c>
      <c r="C129">
        <v>50</v>
      </c>
      <c r="D129">
        <v>0</v>
      </c>
      <c r="E129">
        <v>0</v>
      </c>
      <c r="F129">
        <v>0</v>
      </c>
    </row>
    <row r="130" spans="2:2">
      <c r="B130" s="5" t="s">
        <v>223</v>
      </c>
    </row>
    <row r="131" spans="2:6">
      <c r="B131" s="3" t="s">
        <v>224</v>
      </c>
      <c r="C131">
        <v>0</v>
      </c>
      <c r="D131">
        <v>0</v>
      </c>
      <c r="E131">
        <v>39</v>
      </c>
      <c r="F131">
        <v>0</v>
      </c>
    </row>
    <row r="132" spans="2:6">
      <c r="B132" s="3" t="s">
        <v>225</v>
      </c>
      <c r="C132">
        <v>46</v>
      </c>
      <c r="D132">
        <v>24</v>
      </c>
      <c r="E132">
        <v>0</v>
      </c>
      <c r="F132">
        <v>31</v>
      </c>
    </row>
    <row r="133" spans="2:2">
      <c r="B133" s="3" t="s">
        <v>226</v>
      </c>
    </row>
    <row r="134" spans="2:6">
      <c r="B134" s="3" t="s">
        <v>227</v>
      </c>
      <c r="C134">
        <v>0</v>
      </c>
      <c r="D134">
        <v>0</v>
      </c>
      <c r="E134">
        <v>0</v>
      </c>
      <c r="F134">
        <v>0</v>
      </c>
    </row>
    <row r="135" spans="2:6">
      <c r="B135" s="3" t="s">
        <v>228</v>
      </c>
      <c r="C135">
        <v>0</v>
      </c>
      <c r="D135">
        <v>0</v>
      </c>
      <c r="E135">
        <v>1</v>
      </c>
      <c r="F135">
        <v>0</v>
      </c>
    </row>
    <row r="136" spans="2:2">
      <c r="B136" s="3" t="s">
        <v>229</v>
      </c>
    </row>
    <row r="137" spans="2:6">
      <c r="B137" s="3" t="s">
        <v>230</v>
      </c>
      <c r="C137">
        <v>3</v>
      </c>
      <c r="D137">
        <v>0</v>
      </c>
      <c r="E137">
        <v>0</v>
      </c>
      <c r="F137">
        <v>0</v>
      </c>
    </row>
    <row r="138" spans="2:2">
      <c r="B138" s="3" t="s">
        <v>231</v>
      </c>
    </row>
    <row r="139" spans="2:6">
      <c r="B139" s="3" t="s">
        <v>232</v>
      </c>
      <c r="C139">
        <v>0</v>
      </c>
      <c r="D139">
        <v>1</v>
      </c>
      <c r="E139">
        <v>4</v>
      </c>
      <c r="F139">
        <v>0</v>
      </c>
    </row>
    <row r="140" spans="2:6">
      <c r="B140" s="3" t="s">
        <v>233</v>
      </c>
      <c r="C140">
        <v>1</v>
      </c>
      <c r="D140">
        <v>0</v>
      </c>
      <c r="E140">
        <v>0</v>
      </c>
      <c r="F140">
        <v>0</v>
      </c>
    </row>
    <row r="141" spans="2:6">
      <c r="B141" s="3" t="s">
        <v>234</v>
      </c>
      <c r="C141">
        <v>0</v>
      </c>
      <c r="D141">
        <v>0</v>
      </c>
      <c r="E141">
        <v>15</v>
      </c>
      <c r="F141">
        <v>0</v>
      </c>
    </row>
    <row r="142" spans="2:6">
      <c r="B142" s="3" t="s">
        <v>235</v>
      </c>
      <c r="C142">
        <v>10</v>
      </c>
      <c r="D142">
        <v>10</v>
      </c>
      <c r="E142">
        <v>0</v>
      </c>
      <c r="F142">
        <v>0</v>
      </c>
    </row>
    <row r="143" spans="2:6">
      <c r="B143" s="3" t="s">
        <v>236</v>
      </c>
      <c r="C143">
        <v>22</v>
      </c>
      <c r="D143">
        <v>0</v>
      </c>
      <c r="E143">
        <v>0</v>
      </c>
      <c r="F143">
        <v>0</v>
      </c>
    </row>
    <row r="144" spans="2:6">
      <c r="B144" s="3" t="s">
        <v>237</v>
      </c>
      <c r="C144">
        <v>43</v>
      </c>
      <c r="D144">
        <v>2</v>
      </c>
      <c r="E144">
        <v>0</v>
      </c>
      <c r="F144">
        <v>1</v>
      </c>
    </row>
    <row r="145" spans="2:2">
      <c r="B145" s="5" t="s">
        <v>238</v>
      </c>
    </row>
    <row r="146" spans="2:2">
      <c r="B146" s="3" t="s">
        <v>239</v>
      </c>
    </row>
    <row r="147" spans="2:6">
      <c r="B147" s="3" t="s">
        <v>240</v>
      </c>
      <c r="C147">
        <v>1993</v>
      </c>
      <c r="D147">
        <v>177</v>
      </c>
      <c r="E147">
        <v>448</v>
      </c>
      <c r="F147">
        <v>956</v>
      </c>
    </row>
    <row r="148" spans="2:6">
      <c r="B148" s="3" t="s">
        <v>241</v>
      </c>
      <c r="C148">
        <v>10015</v>
      </c>
      <c r="D148">
        <v>170</v>
      </c>
      <c r="E148">
        <v>30</v>
      </c>
      <c r="F148">
        <v>1130</v>
      </c>
    </row>
    <row r="149" spans="2:6">
      <c r="B149" s="3" t="s">
        <v>242</v>
      </c>
      <c r="C149">
        <v>0</v>
      </c>
      <c r="D149">
        <v>0</v>
      </c>
      <c r="E149">
        <v>0</v>
      </c>
      <c r="F149">
        <v>0</v>
      </c>
    </row>
    <row r="150" spans="2:2">
      <c r="B150" s="3" t="s">
        <v>243</v>
      </c>
    </row>
    <row r="151" spans="2:2">
      <c r="B151" s="3" t="s">
        <v>244</v>
      </c>
    </row>
    <row r="152" spans="2:6">
      <c r="B152" s="3" t="s">
        <v>245</v>
      </c>
      <c r="C152">
        <v>18567</v>
      </c>
      <c r="D152">
        <v>900</v>
      </c>
      <c r="E152">
        <v>1376</v>
      </c>
      <c r="F152">
        <v>2091</v>
      </c>
    </row>
    <row r="153" spans="2:2">
      <c r="B153" s="5" t="s">
        <v>246</v>
      </c>
    </row>
    <row r="154" spans="2:2">
      <c r="B154" s="5" t="s">
        <v>247</v>
      </c>
    </row>
    <row r="155" spans="2:6">
      <c r="B155" s="3" t="s">
        <v>248</v>
      </c>
      <c r="C155">
        <v>86</v>
      </c>
      <c r="D155">
        <v>12</v>
      </c>
      <c r="E155">
        <v>9</v>
      </c>
      <c r="F155">
        <v>3</v>
      </c>
    </row>
    <row r="156" spans="2:6">
      <c r="B156" s="3" t="s">
        <v>249</v>
      </c>
      <c r="C156">
        <v>31</v>
      </c>
      <c r="D156">
        <v>40</v>
      </c>
      <c r="E156">
        <v>17</v>
      </c>
      <c r="F156">
        <v>29</v>
      </c>
    </row>
    <row r="157" spans="2:6">
      <c r="B157" s="3" t="s">
        <v>250</v>
      </c>
      <c r="C157">
        <v>0</v>
      </c>
      <c r="D157">
        <v>2</v>
      </c>
      <c r="E157">
        <v>7</v>
      </c>
      <c r="F157">
        <v>12</v>
      </c>
    </row>
    <row r="158" spans="2:2">
      <c r="B158" s="3" t="s">
        <v>251</v>
      </c>
    </row>
    <row r="159" spans="2:6">
      <c r="B159" s="3" t="s">
        <v>252</v>
      </c>
      <c r="C159">
        <v>0</v>
      </c>
      <c r="D159">
        <v>0</v>
      </c>
      <c r="E159">
        <v>0</v>
      </c>
      <c r="F159">
        <v>0</v>
      </c>
    </row>
    <row r="160" spans="2:6">
      <c r="B160" s="3" t="s">
        <v>253</v>
      </c>
      <c r="C160">
        <v>15</v>
      </c>
      <c r="D160">
        <v>0</v>
      </c>
      <c r="E160">
        <v>0</v>
      </c>
      <c r="F160">
        <v>0</v>
      </c>
    </row>
    <row r="161" spans="2:6">
      <c r="B161" s="3" t="s">
        <v>254</v>
      </c>
      <c r="C161">
        <v>60</v>
      </c>
      <c r="D161">
        <v>11</v>
      </c>
      <c r="E161">
        <v>100</v>
      </c>
      <c r="F161">
        <v>100</v>
      </c>
    </row>
    <row r="162" spans="2:6">
      <c r="B162" s="3" t="s">
        <v>255</v>
      </c>
      <c r="C162">
        <v>0</v>
      </c>
      <c r="D162">
        <v>0</v>
      </c>
      <c r="E162">
        <v>0</v>
      </c>
      <c r="F162">
        <v>0</v>
      </c>
    </row>
    <row r="163" spans="2:6">
      <c r="B163" s="3" t="s">
        <v>256</v>
      </c>
      <c r="C163">
        <v>0</v>
      </c>
      <c r="D163">
        <v>140</v>
      </c>
      <c r="E163">
        <v>0</v>
      </c>
      <c r="F163">
        <v>0</v>
      </c>
    </row>
    <row r="164" spans="2:6">
      <c r="B164" s="3" t="s">
        <v>257</v>
      </c>
      <c r="C164">
        <v>116</v>
      </c>
      <c r="D164">
        <v>4</v>
      </c>
      <c r="E164">
        <v>15</v>
      </c>
      <c r="F164">
        <v>32</v>
      </c>
    </row>
    <row r="165" spans="2:2">
      <c r="B165" s="3" t="s">
        <v>258</v>
      </c>
    </row>
    <row r="166" spans="2:2">
      <c r="B166" s="3" t="s">
        <v>259</v>
      </c>
    </row>
    <row r="167" spans="2:2">
      <c r="B167" s="3" t="s">
        <v>260</v>
      </c>
    </row>
    <row r="168" spans="2:6">
      <c r="B168" s="3" t="s">
        <v>261</v>
      </c>
      <c r="C168">
        <v>10</v>
      </c>
      <c r="D168">
        <v>0</v>
      </c>
      <c r="E168">
        <v>0</v>
      </c>
      <c r="F168">
        <v>0</v>
      </c>
    </row>
    <row r="169" spans="2:6">
      <c r="B169" s="3" t="s">
        <v>262</v>
      </c>
      <c r="C169">
        <v>1</v>
      </c>
      <c r="D169">
        <v>0</v>
      </c>
      <c r="E169">
        <v>0</v>
      </c>
      <c r="F169">
        <v>0</v>
      </c>
    </row>
    <row r="170" spans="2:6">
      <c r="B170" s="3" t="s">
        <v>263</v>
      </c>
      <c r="C170">
        <v>0</v>
      </c>
      <c r="D170">
        <v>0</v>
      </c>
      <c r="E170">
        <v>0</v>
      </c>
      <c r="F170">
        <v>0</v>
      </c>
    </row>
    <row r="171" spans="2:2">
      <c r="B171" s="3" t="s">
        <v>264</v>
      </c>
    </row>
    <row r="172" spans="2:2">
      <c r="B172" s="3" t="s">
        <v>265</v>
      </c>
    </row>
    <row r="173" spans="2:6">
      <c r="B173" s="3" t="s">
        <v>266</v>
      </c>
      <c r="C173">
        <v>0</v>
      </c>
      <c r="D173">
        <v>15</v>
      </c>
      <c r="E173">
        <v>0</v>
      </c>
      <c r="F173">
        <v>0</v>
      </c>
    </row>
    <row r="174" spans="2:6">
      <c r="B174" s="3" t="s">
        <v>267</v>
      </c>
      <c r="C174">
        <v>16</v>
      </c>
      <c r="D174">
        <v>0</v>
      </c>
      <c r="E174">
        <v>2</v>
      </c>
      <c r="F174">
        <v>0</v>
      </c>
    </row>
    <row r="175" spans="2:6">
      <c r="B175" s="3" t="s">
        <v>268</v>
      </c>
      <c r="C175">
        <v>89</v>
      </c>
      <c r="D175">
        <v>0</v>
      </c>
      <c r="E175">
        <v>0</v>
      </c>
      <c r="F175">
        <v>35</v>
      </c>
    </row>
    <row r="176" spans="2:2">
      <c r="B176" s="3" t="s">
        <v>269</v>
      </c>
    </row>
    <row r="177" spans="2:6">
      <c r="B177" s="3" t="s">
        <v>270</v>
      </c>
      <c r="C177">
        <v>6</v>
      </c>
      <c r="D177">
        <v>50</v>
      </c>
      <c r="E177">
        <v>16</v>
      </c>
      <c r="F177">
        <v>0</v>
      </c>
    </row>
    <row r="178" spans="2:2">
      <c r="B178" s="3" t="s">
        <v>271</v>
      </c>
    </row>
    <row r="179" spans="2:6">
      <c r="B179" s="3" t="s">
        <v>272</v>
      </c>
      <c r="C179">
        <v>120</v>
      </c>
      <c r="D179">
        <v>27</v>
      </c>
      <c r="E179">
        <v>35</v>
      </c>
      <c r="F179">
        <v>11</v>
      </c>
    </row>
    <row r="180" spans="2:2">
      <c r="B180" s="5" t="s">
        <v>273</v>
      </c>
    </row>
    <row r="181" spans="2:2">
      <c r="B181" s="5" t="s">
        <v>274</v>
      </c>
    </row>
    <row r="182" spans="2:6">
      <c r="B182" s="3" t="s">
        <v>275</v>
      </c>
      <c r="C182">
        <v>382</v>
      </c>
      <c r="D182">
        <v>0</v>
      </c>
      <c r="E182">
        <v>96</v>
      </c>
      <c r="F182">
        <v>129</v>
      </c>
    </row>
    <row r="183" spans="2:6">
      <c r="B183" s="3" t="s">
        <v>276</v>
      </c>
      <c r="C183">
        <v>8</v>
      </c>
      <c r="D183">
        <v>0</v>
      </c>
      <c r="E183">
        <v>4</v>
      </c>
      <c r="F183">
        <v>17</v>
      </c>
    </row>
    <row r="184" spans="2:2">
      <c r="B184" s="5" t="s">
        <v>277</v>
      </c>
    </row>
    <row r="185" spans="2:6">
      <c r="B185" s="3" t="s">
        <v>278</v>
      </c>
      <c r="C185">
        <v>1</v>
      </c>
      <c r="D185">
        <v>0</v>
      </c>
      <c r="E185">
        <v>0</v>
      </c>
      <c r="F185">
        <v>0</v>
      </c>
    </row>
    <row r="186" spans="2:6">
      <c r="B186" s="3" t="s">
        <v>279</v>
      </c>
      <c r="C186">
        <v>4</v>
      </c>
      <c r="D186">
        <v>0</v>
      </c>
      <c r="E186">
        <v>0</v>
      </c>
      <c r="F186">
        <v>0</v>
      </c>
    </row>
    <row r="187" spans="2:6">
      <c r="B187" s="3" t="s">
        <v>280</v>
      </c>
      <c r="C187">
        <v>95</v>
      </c>
      <c r="D187">
        <v>43</v>
      </c>
      <c r="E187">
        <v>0</v>
      </c>
      <c r="F187">
        <v>0</v>
      </c>
    </row>
    <row r="188" spans="2:6">
      <c r="B188" s="3" t="s">
        <v>281</v>
      </c>
      <c r="C188">
        <v>2695</v>
      </c>
      <c r="D188">
        <v>90</v>
      </c>
      <c r="E188">
        <v>227</v>
      </c>
      <c r="F188">
        <v>240</v>
      </c>
    </row>
    <row r="189" spans="2:6">
      <c r="B189" s="3" t="s">
        <v>282</v>
      </c>
      <c r="C189">
        <v>117</v>
      </c>
      <c r="D189">
        <v>27</v>
      </c>
      <c r="E189">
        <v>1</v>
      </c>
      <c r="F189">
        <v>21</v>
      </c>
    </row>
    <row r="190" spans="2:6">
      <c r="B190" s="3" t="s">
        <v>283</v>
      </c>
      <c r="C190">
        <v>105</v>
      </c>
      <c r="D190">
        <v>7</v>
      </c>
      <c r="E190">
        <v>16</v>
      </c>
      <c r="F190">
        <v>9</v>
      </c>
    </row>
    <row r="191" spans="2:6">
      <c r="B191" s="3" t="s">
        <v>284</v>
      </c>
      <c r="C191">
        <v>0</v>
      </c>
      <c r="D191">
        <v>0</v>
      </c>
      <c r="E191">
        <v>0</v>
      </c>
      <c r="F191">
        <v>0</v>
      </c>
    </row>
    <row r="192" spans="2:6">
      <c r="B192" s="3" t="s">
        <v>285</v>
      </c>
      <c r="C192">
        <v>250</v>
      </c>
      <c r="D192">
        <v>0</v>
      </c>
      <c r="E192">
        <v>0</v>
      </c>
      <c r="F192">
        <v>100</v>
      </c>
    </row>
    <row r="193" spans="2:6">
      <c r="B193" s="3" t="s">
        <v>286</v>
      </c>
      <c r="C193">
        <v>52</v>
      </c>
      <c r="D193">
        <v>0</v>
      </c>
      <c r="E193">
        <v>0</v>
      </c>
      <c r="F193">
        <v>0</v>
      </c>
    </row>
    <row r="194" spans="2:6">
      <c r="B194" s="3" t="s">
        <v>287</v>
      </c>
      <c r="C194">
        <v>55</v>
      </c>
      <c r="D194">
        <v>1</v>
      </c>
      <c r="E194">
        <v>0</v>
      </c>
      <c r="F194">
        <v>3</v>
      </c>
    </row>
    <row r="195" spans="2:6">
      <c r="B195" s="3" t="s">
        <v>288</v>
      </c>
      <c r="C195">
        <v>30</v>
      </c>
      <c r="D195">
        <v>2</v>
      </c>
      <c r="E195">
        <v>0</v>
      </c>
      <c r="F195">
        <v>1</v>
      </c>
    </row>
    <row r="196" spans="2:6">
      <c r="B196" s="3" t="s">
        <v>289</v>
      </c>
      <c r="C196">
        <v>240</v>
      </c>
      <c r="D196">
        <v>178</v>
      </c>
      <c r="E196">
        <v>370</v>
      </c>
      <c r="F196">
        <v>340</v>
      </c>
    </row>
    <row r="197" spans="2:6">
      <c r="B197" s="3" t="s">
        <v>290</v>
      </c>
      <c r="C197">
        <v>340</v>
      </c>
      <c r="D197">
        <v>180</v>
      </c>
      <c r="E197">
        <v>4</v>
      </c>
      <c r="F197">
        <v>84</v>
      </c>
    </row>
    <row r="198" spans="2:2">
      <c r="B198" s="3" t="s">
        <v>291</v>
      </c>
    </row>
    <row r="199" spans="2:2">
      <c r="B199" s="5" t="s">
        <v>292</v>
      </c>
    </row>
    <row r="200" spans="2:6">
      <c r="B200" s="3" t="s">
        <v>293</v>
      </c>
      <c r="C200">
        <v>1</v>
      </c>
      <c r="D200">
        <v>0</v>
      </c>
      <c r="E200">
        <v>0</v>
      </c>
      <c r="F200">
        <v>0</v>
      </c>
    </row>
    <row r="201" spans="2:2">
      <c r="B201" s="5" t="s">
        <v>294</v>
      </c>
    </row>
    <row r="202" spans="2:2">
      <c r="B202" s="3" t="s">
        <v>295</v>
      </c>
    </row>
    <row r="203" spans="2:6">
      <c r="B203" s="3" t="s">
        <v>296</v>
      </c>
      <c r="C203">
        <v>114</v>
      </c>
      <c r="D203">
        <v>34</v>
      </c>
      <c r="E203">
        <v>17</v>
      </c>
      <c r="F203">
        <v>71</v>
      </c>
    </row>
    <row r="204" spans="2:6">
      <c r="B204" s="3" t="s">
        <v>297</v>
      </c>
      <c r="C204">
        <v>20</v>
      </c>
      <c r="D204">
        <v>0</v>
      </c>
      <c r="E204">
        <v>0</v>
      </c>
      <c r="F204">
        <v>0</v>
      </c>
    </row>
    <row r="205" spans="2:2">
      <c r="B205" s="3" t="s">
        <v>298</v>
      </c>
    </row>
    <row r="206" spans="2:6">
      <c r="B206" s="3" t="s">
        <v>299</v>
      </c>
      <c r="C206">
        <v>1764</v>
      </c>
      <c r="D206">
        <v>0</v>
      </c>
      <c r="E206">
        <v>0</v>
      </c>
      <c r="F206">
        <v>0</v>
      </c>
    </row>
    <row r="207" spans="2:6">
      <c r="B207" s="3" t="s">
        <v>300</v>
      </c>
      <c r="C207">
        <v>450</v>
      </c>
      <c r="D207">
        <v>0</v>
      </c>
      <c r="E207">
        <v>210</v>
      </c>
      <c r="F207">
        <v>160</v>
      </c>
    </row>
    <row r="208" spans="2:6">
      <c r="B208" s="3" t="s">
        <v>301</v>
      </c>
      <c r="C208">
        <v>100</v>
      </c>
      <c r="D208">
        <v>1</v>
      </c>
      <c r="E208">
        <v>0</v>
      </c>
      <c r="F208">
        <v>0</v>
      </c>
    </row>
    <row r="209" spans="2:6">
      <c r="B209" s="3" t="s">
        <v>302</v>
      </c>
      <c r="C209">
        <v>78</v>
      </c>
      <c r="D209">
        <v>5</v>
      </c>
      <c r="E209">
        <v>10</v>
      </c>
      <c r="F209">
        <v>6</v>
      </c>
    </row>
    <row r="210" spans="2:6">
      <c r="B210" s="3" t="s">
        <v>303</v>
      </c>
      <c r="C210">
        <v>60</v>
      </c>
      <c r="D210">
        <v>0</v>
      </c>
      <c r="E210">
        <v>0</v>
      </c>
      <c r="F210">
        <v>18</v>
      </c>
    </row>
    <row r="211" spans="2:6">
      <c r="B211" s="3" t="s">
        <v>304</v>
      </c>
      <c r="C211">
        <v>4</v>
      </c>
      <c r="D211">
        <v>0</v>
      </c>
      <c r="E211">
        <v>0</v>
      </c>
      <c r="F211">
        <v>0</v>
      </c>
    </row>
    <row r="212" spans="2:6">
      <c r="B212" s="3" t="s">
        <v>305</v>
      </c>
      <c r="C212">
        <v>9</v>
      </c>
      <c r="D212">
        <v>0</v>
      </c>
      <c r="E212">
        <v>0</v>
      </c>
      <c r="F212">
        <v>0</v>
      </c>
    </row>
    <row r="213" spans="2:2">
      <c r="B213" s="5" t="s">
        <v>306</v>
      </c>
    </row>
    <row r="214" spans="2:6">
      <c r="B214" s="3" t="s">
        <v>307</v>
      </c>
      <c r="C214">
        <v>173</v>
      </c>
      <c r="D214">
        <v>40</v>
      </c>
      <c r="E214">
        <v>0</v>
      </c>
      <c r="F214">
        <v>7</v>
      </c>
    </row>
    <row r="215" spans="2:2">
      <c r="B215" s="5" t="s">
        <v>308</v>
      </c>
    </row>
    <row r="216" spans="2:6">
      <c r="B216" s="3" t="s">
        <v>309</v>
      </c>
      <c r="C216">
        <v>1</v>
      </c>
      <c r="D216">
        <v>1</v>
      </c>
      <c r="E216">
        <v>0</v>
      </c>
      <c r="F216">
        <v>0</v>
      </c>
    </row>
    <row r="217" spans="2:2">
      <c r="B217" s="5" t="s">
        <v>310</v>
      </c>
    </row>
    <row r="218" spans="2:6">
      <c r="B218" s="3" t="s">
        <v>311</v>
      </c>
      <c r="C218">
        <v>2</v>
      </c>
      <c r="D218">
        <v>0</v>
      </c>
      <c r="E218">
        <v>0</v>
      </c>
      <c r="F218">
        <v>0</v>
      </c>
    </row>
    <row r="219" spans="2:6">
      <c r="B219" s="3" t="s">
        <v>312</v>
      </c>
      <c r="C219">
        <v>2</v>
      </c>
      <c r="D219">
        <v>0</v>
      </c>
      <c r="E219">
        <v>0</v>
      </c>
      <c r="F219">
        <v>0</v>
      </c>
    </row>
    <row r="220" spans="2:6">
      <c r="B220" s="3" t="s">
        <v>313</v>
      </c>
      <c r="C220">
        <v>270</v>
      </c>
      <c r="D220">
        <v>0</v>
      </c>
      <c r="E220">
        <v>10</v>
      </c>
      <c r="F220">
        <v>0</v>
      </c>
    </row>
    <row r="221" spans="2:6">
      <c r="B221" s="3" t="s">
        <v>314</v>
      </c>
      <c r="C221">
        <v>44</v>
      </c>
      <c r="D221">
        <v>0</v>
      </c>
      <c r="E221">
        <v>0</v>
      </c>
      <c r="F221">
        <v>0</v>
      </c>
    </row>
    <row r="222" spans="2:2">
      <c r="B222" s="3" t="s">
        <v>315</v>
      </c>
    </row>
    <row r="223" spans="2:2">
      <c r="B223" s="5" t="s">
        <v>316</v>
      </c>
    </row>
    <row r="224" spans="2:2">
      <c r="B224" s="5" t="s">
        <v>317</v>
      </c>
    </row>
    <row r="225" spans="2:2">
      <c r="B225" s="5" t="s">
        <v>318</v>
      </c>
    </row>
    <row r="226" spans="2:2">
      <c r="B226" s="5" t="s">
        <v>319</v>
      </c>
    </row>
    <row r="227" spans="2:2">
      <c r="B227" s="5" t="s">
        <v>320</v>
      </c>
    </row>
    <row r="228" spans="2:2">
      <c r="B228" s="5" t="s">
        <v>321</v>
      </c>
    </row>
    <row r="229" spans="2:2">
      <c r="B229" s="5" t="s">
        <v>322</v>
      </c>
    </row>
    <row r="230" spans="2:6">
      <c r="B230" s="7" t="s">
        <v>323</v>
      </c>
      <c r="C230">
        <v>105</v>
      </c>
      <c r="D230">
        <v>49</v>
      </c>
      <c r="E230">
        <v>0</v>
      </c>
      <c r="F230">
        <v>21</v>
      </c>
    </row>
    <row r="231" spans="2:6">
      <c r="B231" s="8" t="s">
        <v>324</v>
      </c>
      <c r="C231">
        <v>142</v>
      </c>
      <c r="D231">
        <v>190</v>
      </c>
      <c r="E231">
        <v>100</v>
      </c>
      <c r="F231">
        <v>210</v>
      </c>
    </row>
    <row r="232" spans="2:6">
      <c r="B232" s="8" t="s">
        <v>325</v>
      </c>
      <c r="C232">
        <v>1300</v>
      </c>
      <c r="D232">
        <v>110</v>
      </c>
      <c r="E232">
        <v>10</v>
      </c>
      <c r="F232">
        <v>80</v>
      </c>
    </row>
    <row r="233" spans="2:6">
      <c r="B233" s="3" t="s">
        <v>326</v>
      </c>
      <c r="C233">
        <v>0</v>
      </c>
      <c r="D233">
        <v>100</v>
      </c>
      <c r="E233">
        <v>0</v>
      </c>
      <c r="F233">
        <v>0</v>
      </c>
    </row>
    <row r="234" spans="2:6">
      <c r="B234" s="3" t="s">
        <v>327</v>
      </c>
      <c r="C234">
        <v>21</v>
      </c>
      <c r="D234">
        <v>0</v>
      </c>
      <c r="E234">
        <v>0</v>
      </c>
      <c r="F234">
        <v>25</v>
      </c>
    </row>
    <row r="235" spans="2:6">
      <c r="B235" s="3" t="s">
        <v>328</v>
      </c>
      <c r="C235">
        <v>439</v>
      </c>
      <c r="D235">
        <v>180</v>
      </c>
      <c r="E235">
        <v>100</v>
      </c>
      <c r="F235">
        <v>0</v>
      </c>
    </row>
    <row r="236" spans="2:2">
      <c r="B236" s="3" t="s">
        <v>329</v>
      </c>
    </row>
    <row r="237" spans="2:2">
      <c r="B237" s="5" t="s">
        <v>330</v>
      </c>
    </row>
    <row r="238" spans="2:2">
      <c r="B238" s="3" t="s">
        <v>331</v>
      </c>
    </row>
    <row r="239" spans="2:6">
      <c r="B239" s="3" t="s">
        <v>332</v>
      </c>
      <c r="C239">
        <v>2</v>
      </c>
      <c r="D239">
        <v>0</v>
      </c>
      <c r="E239">
        <v>0</v>
      </c>
      <c r="F239">
        <v>0</v>
      </c>
    </row>
    <row r="240" spans="2:6">
      <c r="B240" s="3" t="s">
        <v>333</v>
      </c>
      <c r="C240">
        <v>3</v>
      </c>
      <c r="D240">
        <v>0</v>
      </c>
      <c r="E240">
        <v>0</v>
      </c>
      <c r="F240">
        <v>0</v>
      </c>
    </row>
    <row r="241" spans="2:6">
      <c r="B241" s="3" t="s">
        <v>334</v>
      </c>
      <c r="C241">
        <v>2</v>
      </c>
      <c r="D241">
        <v>0</v>
      </c>
      <c r="E241">
        <v>0</v>
      </c>
      <c r="F241">
        <v>0</v>
      </c>
    </row>
    <row r="242" spans="2:6">
      <c r="B242" s="3" t="s">
        <v>335</v>
      </c>
      <c r="C242">
        <v>29</v>
      </c>
      <c r="D242">
        <v>0</v>
      </c>
      <c r="E242">
        <v>1</v>
      </c>
      <c r="F242">
        <v>2</v>
      </c>
    </row>
    <row r="243" spans="2:2">
      <c r="B243" s="5" t="s">
        <v>336</v>
      </c>
    </row>
    <row r="244" spans="2:2">
      <c r="B244" s="5" t="s">
        <v>337</v>
      </c>
    </row>
    <row r="245" spans="2:2">
      <c r="B245" s="3" t="s">
        <v>338</v>
      </c>
    </row>
    <row r="246" spans="2:6">
      <c r="B246" s="3" t="s">
        <v>339</v>
      </c>
      <c r="C246">
        <v>700</v>
      </c>
      <c r="D246">
        <v>0</v>
      </c>
      <c r="E246">
        <v>21</v>
      </c>
      <c r="F246">
        <v>140</v>
      </c>
    </row>
    <row r="247" spans="2:6">
      <c r="B247" s="3" t="s">
        <v>340</v>
      </c>
      <c r="C247">
        <v>97</v>
      </c>
      <c r="D247">
        <v>24</v>
      </c>
      <c r="E247">
        <v>0</v>
      </c>
      <c r="F247">
        <v>5</v>
      </c>
    </row>
    <row r="248" spans="2:2">
      <c r="B248" s="3" t="s">
        <v>341</v>
      </c>
    </row>
    <row r="249" spans="2:6">
      <c r="B249" s="3" t="s">
        <v>342</v>
      </c>
      <c r="C249">
        <v>24</v>
      </c>
      <c r="D249">
        <v>25</v>
      </c>
      <c r="E249">
        <v>0</v>
      </c>
      <c r="F249">
        <v>13</v>
      </c>
    </row>
    <row r="250" spans="2:2">
      <c r="B250" s="3" t="s">
        <v>343</v>
      </c>
    </row>
    <row r="251" spans="2:6">
      <c r="B251" s="3" t="s">
        <v>344</v>
      </c>
      <c r="C251">
        <v>5</v>
      </c>
      <c r="D251">
        <v>0</v>
      </c>
      <c r="E251">
        <v>0</v>
      </c>
      <c r="F251">
        <v>0</v>
      </c>
    </row>
    <row r="252" spans="2:2">
      <c r="B252" s="3" t="s">
        <v>345</v>
      </c>
    </row>
    <row r="253" spans="2:2">
      <c r="B253" s="3" t="s">
        <v>346</v>
      </c>
    </row>
    <row r="254" spans="2:6">
      <c r="B254" s="3" t="s">
        <v>347</v>
      </c>
      <c r="C254">
        <v>0</v>
      </c>
      <c r="D254">
        <v>14</v>
      </c>
      <c r="E254">
        <v>0</v>
      </c>
      <c r="F254">
        <v>0</v>
      </c>
    </row>
    <row r="255" spans="2:6">
      <c r="B255" s="3" t="s">
        <v>348</v>
      </c>
      <c r="C255">
        <v>137</v>
      </c>
      <c r="D255">
        <v>0</v>
      </c>
      <c r="E255">
        <v>0</v>
      </c>
      <c r="F255">
        <v>0</v>
      </c>
    </row>
    <row r="256" spans="2:2">
      <c r="B256" s="3" t="s">
        <v>349</v>
      </c>
    </row>
    <row r="257" spans="2:6">
      <c r="B257" s="3" t="s">
        <v>350</v>
      </c>
      <c r="C257">
        <v>75</v>
      </c>
      <c r="D257">
        <v>0</v>
      </c>
      <c r="E257">
        <v>0</v>
      </c>
      <c r="F257">
        <v>0</v>
      </c>
    </row>
    <row r="258" spans="2:6">
      <c r="B258" s="3" t="s">
        <v>351</v>
      </c>
      <c r="C258">
        <v>164</v>
      </c>
      <c r="D258">
        <v>30</v>
      </c>
      <c r="E258">
        <v>0</v>
      </c>
      <c r="F258">
        <v>43</v>
      </c>
    </row>
    <row r="259" spans="2:6">
      <c r="B259" s="3" t="s">
        <v>352</v>
      </c>
      <c r="C259">
        <v>1</v>
      </c>
      <c r="D259">
        <v>0</v>
      </c>
      <c r="E259">
        <v>0</v>
      </c>
      <c r="F259">
        <v>0</v>
      </c>
    </row>
    <row r="260" spans="2:6">
      <c r="B260" s="3" t="s">
        <v>353</v>
      </c>
      <c r="C260">
        <v>5</v>
      </c>
      <c r="D260">
        <v>0</v>
      </c>
      <c r="E260">
        <v>0</v>
      </c>
      <c r="F260">
        <v>0</v>
      </c>
    </row>
    <row r="261" spans="2:6">
      <c r="B261" s="3" t="s">
        <v>354</v>
      </c>
      <c r="C261">
        <v>6</v>
      </c>
      <c r="D261">
        <v>0</v>
      </c>
      <c r="E261">
        <v>0</v>
      </c>
      <c r="F261">
        <v>0</v>
      </c>
    </row>
    <row r="262" spans="2:6">
      <c r="B262" s="3" t="s">
        <v>355</v>
      </c>
      <c r="C262">
        <v>9</v>
      </c>
      <c r="D262">
        <v>0</v>
      </c>
      <c r="E262">
        <v>0</v>
      </c>
      <c r="F262">
        <v>1</v>
      </c>
    </row>
    <row r="263" spans="2:6">
      <c r="B263" s="8" t="s">
        <v>356</v>
      </c>
      <c r="C263" s="1">
        <v>1708</v>
      </c>
      <c r="D263" s="1">
        <v>646</v>
      </c>
      <c r="E263" s="1">
        <v>62</v>
      </c>
      <c r="F263" s="1">
        <v>162</v>
      </c>
    </row>
  </sheetData>
  <sheetProtection password="F46C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438"/>
  <sheetViews>
    <sheetView topLeftCell="A334" workbookViewId="0">
      <selection activeCell="D367" sqref="D367"/>
    </sheetView>
  </sheetViews>
  <sheetFormatPr defaultColWidth="9.14285714285714" defaultRowHeight="15" outlineLevelCol="3"/>
  <cols>
    <col min="3" max="3" width="25.3333333333333" customWidth="1"/>
    <col min="4" max="4" width="10.7142857142857" customWidth="1"/>
  </cols>
  <sheetData>
    <row r="1" spans="3:4">
      <c r="C1" t="s">
        <v>2</v>
      </c>
      <c r="D1" t="s">
        <v>358</v>
      </c>
    </row>
    <row r="2" spans="3:3">
      <c r="C2" s="3" t="s">
        <v>96</v>
      </c>
    </row>
    <row r="3" spans="3:3">
      <c r="C3" s="3" t="s">
        <v>97</v>
      </c>
    </row>
    <row r="4" spans="3:3">
      <c r="C4" s="3" t="s">
        <v>98</v>
      </c>
    </row>
    <row r="5" spans="3:3">
      <c r="C5" s="3" t="s">
        <v>99</v>
      </c>
    </row>
    <row r="6" spans="3:3">
      <c r="C6" s="3" t="s">
        <v>100</v>
      </c>
    </row>
    <row r="7" spans="3:3">
      <c r="C7" s="3" t="s">
        <v>101</v>
      </c>
    </row>
    <row r="8" spans="3:3">
      <c r="C8" s="3" t="s">
        <v>102</v>
      </c>
    </row>
    <row r="9" spans="3:3">
      <c r="C9" s="3" t="s">
        <v>103</v>
      </c>
    </row>
    <row r="10" spans="3:3">
      <c r="C10" s="3" t="s">
        <v>104</v>
      </c>
    </row>
    <row r="11" spans="3:3">
      <c r="C11" s="3" t="s">
        <v>105</v>
      </c>
    </row>
    <row r="12" spans="3:3">
      <c r="C12" s="3" t="s">
        <v>106</v>
      </c>
    </row>
    <row r="13" spans="3:3">
      <c r="C13" s="3" t="s">
        <v>107</v>
      </c>
    </row>
    <row r="14" spans="3:3">
      <c r="C14" s="3" t="s">
        <v>108</v>
      </c>
    </row>
    <row r="15" spans="3:3">
      <c r="C15" s="3" t="s">
        <v>109</v>
      </c>
    </row>
    <row r="16" spans="3:3">
      <c r="C16" s="3" t="s">
        <v>110</v>
      </c>
    </row>
    <row r="17" spans="3:3">
      <c r="C17" s="3" t="s">
        <v>111</v>
      </c>
    </row>
    <row r="18" spans="3:3">
      <c r="C18" s="3" t="s">
        <v>112</v>
      </c>
    </row>
    <row r="19" spans="3:3">
      <c r="C19" s="3" t="s">
        <v>113</v>
      </c>
    </row>
    <row r="20" spans="3:3">
      <c r="C20" s="3" t="s">
        <v>114</v>
      </c>
    </row>
    <row r="21" spans="3:3">
      <c r="C21" s="3" t="s">
        <v>115</v>
      </c>
    </row>
    <row r="22" spans="3:3">
      <c r="C22" s="3" t="s">
        <v>116</v>
      </c>
    </row>
    <row r="23" spans="3:3">
      <c r="C23" s="3" t="s">
        <v>117</v>
      </c>
    </row>
    <row r="24" spans="3:3">
      <c r="C24" s="3" t="s">
        <v>118</v>
      </c>
    </row>
    <row r="25" spans="3:3">
      <c r="C25" s="3" t="s">
        <v>119</v>
      </c>
    </row>
    <row r="26" spans="3:3">
      <c r="C26" s="3" t="s">
        <v>120</v>
      </c>
    </row>
    <row r="27" spans="3:3">
      <c r="C27" s="5" t="s">
        <v>121</v>
      </c>
    </row>
    <row r="28" spans="3:3">
      <c r="C28" s="3" t="s">
        <v>122</v>
      </c>
    </row>
    <row r="29" spans="3:3">
      <c r="C29" s="3" t="s">
        <v>123</v>
      </c>
    </row>
    <row r="30" spans="3:3">
      <c r="C30" s="5" t="s">
        <v>124</v>
      </c>
    </row>
    <row r="31" spans="3:3">
      <c r="C31" s="3" t="s">
        <v>125</v>
      </c>
    </row>
    <row r="32" spans="3:3">
      <c r="C32" s="3" t="s">
        <v>126</v>
      </c>
    </row>
    <row r="33" spans="3:3">
      <c r="C33" s="3" t="s">
        <v>127</v>
      </c>
    </row>
    <row r="34" spans="3:3">
      <c r="C34" s="3" t="s">
        <v>128</v>
      </c>
    </row>
    <row r="35" spans="3:3">
      <c r="C35" s="3" t="s">
        <v>129</v>
      </c>
    </row>
    <row r="36" spans="3:3">
      <c r="C36" s="3" t="s">
        <v>130</v>
      </c>
    </row>
    <row r="37" spans="3:3">
      <c r="C37" s="3" t="s">
        <v>131</v>
      </c>
    </row>
    <row r="38" spans="3:3">
      <c r="C38" s="3" t="s">
        <v>132</v>
      </c>
    </row>
    <row r="39" spans="3:3">
      <c r="C39" s="3" t="s">
        <v>133</v>
      </c>
    </row>
    <row r="40" spans="3:3">
      <c r="C40" s="3" t="s">
        <v>134</v>
      </c>
    </row>
    <row r="41" spans="3:3">
      <c r="C41" s="3" t="s">
        <v>135</v>
      </c>
    </row>
    <row r="42" spans="3:3">
      <c r="C42" s="3" t="s">
        <v>136</v>
      </c>
    </row>
    <row r="43" spans="3:3">
      <c r="C43" s="3" t="s">
        <v>137</v>
      </c>
    </row>
    <row r="44" spans="3:3">
      <c r="C44" s="3" t="s">
        <v>138</v>
      </c>
    </row>
    <row r="45" spans="3:3">
      <c r="C45" s="3" t="s">
        <v>139</v>
      </c>
    </row>
    <row r="46" spans="3:3">
      <c r="C46" s="3" t="s">
        <v>140</v>
      </c>
    </row>
    <row r="47" spans="3:3">
      <c r="C47" s="3" t="s">
        <v>141</v>
      </c>
    </row>
    <row r="48" spans="3:3">
      <c r="C48" s="3" t="s">
        <v>142</v>
      </c>
    </row>
    <row r="49" spans="3:3">
      <c r="C49" s="3" t="s">
        <v>143</v>
      </c>
    </row>
    <row r="50" spans="3:3">
      <c r="C50" s="5" t="s">
        <v>144</v>
      </c>
    </row>
    <row r="51" spans="3:3">
      <c r="C51" s="5" t="s">
        <v>145</v>
      </c>
    </row>
    <row r="52" spans="3:3">
      <c r="C52" s="3" t="s">
        <v>146</v>
      </c>
    </row>
    <row r="53" spans="3:3">
      <c r="C53" s="3" t="s">
        <v>147</v>
      </c>
    </row>
    <row r="54" spans="3:3">
      <c r="C54" s="3" t="s">
        <v>148</v>
      </c>
    </row>
    <row r="55" spans="3:3">
      <c r="C55" s="3" t="s">
        <v>149</v>
      </c>
    </row>
    <row r="56" spans="3:3">
      <c r="C56" s="3" t="s">
        <v>150</v>
      </c>
    </row>
    <row r="57" spans="3:3">
      <c r="C57" s="3" t="s">
        <v>151</v>
      </c>
    </row>
    <row r="58" spans="3:3">
      <c r="C58" s="3" t="s">
        <v>152</v>
      </c>
    </row>
    <row r="59" spans="3:3">
      <c r="C59" s="3" t="s">
        <v>153</v>
      </c>
    </row>
    <row r="60" spans="3:3">
      <c r="C60" s="3" t="s">
        <v>154</v>
      </c>
    </row>
    <row r="61" spans="3:3">
      <c r="C61" s="5" t="s">
        <v>155</v>
      </c>
    </row>
    <row r="62" spans="3:3">
      <c r="C62" s="3" t="s">
        <v>156</v>
      </c>
    </row>
    <row r="63" spans="3:3">
      <c r="C63" s="3" t="s">
        <v>157</v>
      </c>
    </row>
    <row r="64" spans="3:3">
      <c r="C64" s="3" t="s">
        <v>158</v>
      </c>
    </row>
    <row r="65" spans="3:3">
      <c r="C65" s="3" t="s">
        <v>159</v>
      </c>
    </row>
    <row r="66" spans="3:3">
      <c r="C66" s="3" t="s">
        <v>160</v>
      </c>
    </row>
    <row r="67" spans="3:3">
      <c r="C67" s="3" t="s">
        <v>161</v>
      </c>
    </row>
    <row r="68" spans="3:3">
      <c r="C68" s="3" t="s">
        <v>162</v>
      </c>
    </row>
    <row r="69" spans="3:3">
      <c r="C69" s="3" t="s">
        <v>163</v>
      </c>
    </row>
    <row r="70" spans="3:3">
      <c r="C70" s="3" t="s">
        <v>164</v>
      </c>
    </row>
    <row r="71" spans="3:3">
      <c r="C71" s="5" t="s">
        <v>165</v>
      </c>
    </row>
    <row r="72" spans="3:3">
      <c r="C72" s="3" t="s">
        <v>166</v>
      </c>
    </row>
    <row r="73" spans="3:3">
      <c r="C73" s="3" t="s">
        <v>167</v>
      </c>
    </row>
    <row r="74" spans="3:3">
      <c r="C74" s="3" t="s">
        <v>168</v>
      </c>
    </row>
    <row r="75" spans="3:3">
      <c r="C75" s="5" t="s">
        <v>169</v>
      </c>
    </row>
    <row r="76" spans="3:3">
      <c r="C76" s="3" t="s">
        <v>170</v>
      </c>
    </row>
    <row r="77" spans="3:3">
      <c r="C77" s="3" t="s">
        <v>171</v>
      </c>
    </row>
    <row r="78" spans="3:3">
      <c r="C78" s="3" t="s">
        <v>172</v>
      </c>
    </row>
    <row r="79" spans="3:3">
      <c r="C79" s="3" t="s">
        <v>173</v>
      </c>
    </row>
    <row r="80" spans="3:3">
      <c r="C80" s="3" t="s">
        <v>174</v>
      </c>
    </row>
    <row r="81" spans="3:3">
      <c r="C81" s="3" t="s">
        <v>175</v>
      </c>
    </row>
    <row r="82" spans="3:3">
      <c r="C82" s="3" t="s">
        <v>176</v>
      </c>
    </row>
    <row r="83" spans="3:3">
      <c r="C83" s="3" t="s">
        <v>177</v>
      </c>
    </row>
    <row r="84" spans="3:3">
      <c r="C84" s="3" t="s">
        <v>178</v>
      </c>
    </row>
    <row r="85" spans="3:3">
      <c r="C85" s="3" t="s">
        <v>179</v>
      </c>
    </row>
    <row r="86" spans="3:3">
      <c r="C86" s="3" t="s">
        <v>180</v>
      </c>
    </row>
    <row r="87" spans="3:3">
      <c r="C87" s="3" t="s">
        <v>181</v>
      </c>
    </row>
    <row r="88" spans="3:3">
      <c r="C88" s="3" t="s">
        <v>182</v>
      </c>
    </row>
    <row r="89" spans="3:3">
      <c r="C89" s="3" t="s">
        <v>183</v>
      </c>
    </row>
    <row r="90" spans="3:3">
      <c r="C90" s="5" t="s">
        <v>184</v>
      </c>
    </row>
    <row r="91" spans="3:3">
      <c r="C91" s="3" t="s">
        <v>185</v>
      </c>
    </row>
    <row r="92" spans="3:3">
      <c r="C92" s="5" t="s">
        <v>186</v>
      </c>
    </row>
    <row r="93" spans="3:3">
      <c r="C93" s="3" t="s">
        <v>187</v>
      </c>
    </row>
    <row r="94" spans="3:3">
      <c r="C94" s="3" t="s">
        <v>188</v>
      </c>
    </row>
    <row r="95" spans="3:3">
      <c r="C95" s="3" t="s">
        <v>189</v>
      </c>
    </row>
    <row r="96" spans="3:3">
      <c r="C96" s="3" t="s">
        <v>190</v>
      </c>
    </row>
    <row r="97" spans="3:3">
      <c r="C97" s="3" t="s">
        <v>191</v>
      </c>
    </row>
    <row r="98" spans="3:3">
      <c r="C98" s="3" t="s">
        <v>192</v>
      </c>
    </row>
    <row r="99" spans="3:3">
      <c r="C99" s="3" t="s">
        <v>193</v>
      </c>
    </row>
    <row r="100" spans="3:3">
      <c r="C100" s="3" t="s">
        <v>194</v>
      </c>
    </row>
    <row r="101" spans="3:3">
      <c r="C101" s="3" t="s">
        <v>195</v>
      </c>
    </row>
    <row r="102" spans="3:3">
      <c r="C102" s="3" t="s">
        <v>196</v>
      </c>
    </row>
    <row r="103" spans="3:3">
      <c r="C103" s="3" t="s">
        <v>197</v>
      </c>
    </row>
    <row r="104" spans="3:3">
      <c r="C104" s="3" t="s">
        <v>198</v>
      </c>
    </row>
    <row r="105" spans="3:3">
      <c r="C105" s="3" t="s">
        <v>199</v>
      </c>
    </row>
    <row r="106" spans="3:3">
      <c r="C106" s="3" t="s">
        <v>200</v>
      </c>
    </row>
    <row r="107" spans="3:3">
      <c r="C107" s="3" t="s">
        <v>201</v>
      </c>
    </row>
    <row r="108" spans="3:3">
      <c r="C108" s="3" t="s">
        <v>202</v>
      </c>
    </row>
    <row r="109" spans="3:3">
      <c r="C109" s="3" t="s">
        <v>203</v>
      </c>
    </row>
    <row r="110" spans="3:3">
      <c r="C110" s="3" t="s">
        <v>204</v>
      </c>
    </row>
    <row r="111" spans="3:3">
      <c r="C111" s="3" t="s">
        <v>205</v>
      </c>
    </row>
    <row r="112" spans="3:3">
      <c r="C112" s="3" t="s">
        <v>206</v>
      </c>
    </row>
    <row r="113" spans="3:3">
      <c r="C113" s="3" t="s">
        <v>207</v>
      </c>
    </row>
    <row r="114" spans="3:3">
      <c r="C114" s="5" t="s">
        <v>208</v>
      </c>
    </row>
    <row r="115" spans="3:3">
      <c r="C115" s="3" t="s">
        <v>209</v>
      </c>
    </row>
    <row r="116" spans="3:3">
      <c r="C116" s="3" t="s">
        <v>210</v>
      </c>
    </row>
    <row r="117" spans="3:3">
      <c r="C117" s="3" t="s">
        <v>211</v>
      </c>
    </row>
    <row r="118" spans="3:3">
      <c r="C118" s="3" t="s">
        <v>212</v>
      </c>
    </row>
    <row r="119" spans="3:3">
      <c r="C119" s="3" t="s">
        <v>213</v>
      </c>
    </row>
    <row r="120" spans="3:3">
      <c r="C120" s="5" t="s">
        <v>214</v>
      </c>
    </row>
    <row r="121" spans="3:3">
      <c r="C121" s="3" t="s">
        <v>215</v>
      </c>
    </row>
    <row r="122" spans="3:3">
      <c r="C122" s="3" t="s">
        <v>216</v>
      </c>
    </row>
    <row r="123" spans="3:3">
      <c r="C123" s="3" t="s">
        <v>217</v>
      </c>
    </row>
    <row r="124" spans="3:3">
      <c r="C124" s="3" t="s">
        <v>218</v>
      </c>
    </row>
    <row r="125" spans="3:3">
      <c r="C125" s="3" t="s">
        <v>219</v>
      </c>
    </row>
    <row r="126" spans="3:3">
      <c r="C126" s="3" t="s">
        <v>220</v>
      </c>
    </row>
    <row r="127" spans="3:3">
      <c r="C127" s="3" t="s">
        <v>221</v>
      </c>
    </row>
    <row r="128" spans="3:3">
      <c r="C128" s="3" t="s">
        <v>222</v>
      </c>
    </row>
    <row r="129" spans="3:3">
      <c r="C129" s="5" t="s">
        <v>223</v>
      </c>
    </row>
    <row r="130" spans="3:3">
      <c r="C130" s="3" t="s">
        <v>224</v>
      </c>
    </row>
    <row r="131" spans="3:3">
      <c r="C131" s="3" t="s">
        <v>225</v>
      </c>
    </row>
    <row r="132" spans="3:3">
      <c r="C132" s="3" t="s">
        <v>226</v>
      </c>
    </row>
    <row r="133" spans="3:3">
      <c r="C133" s="3" t="s">
        <v>227</v>
      </c>
    </row>
    <row r="134" spans="3:3">
      <c r="C134" s="3" t="s">
        <v>228</v>
      </c>
    </row>
    <row r="135" spans="3:3">
      <c r="C135" s="3" t="s">
        <v>229</v>
      </c>
    </row>
    <row r="136" spans="3:3">
      <c r="C136" s="3" t="s">
        <v>230</v>
      </c>
    </row>
    <row r="137" spans="3:3">
      <c r="C137" s="3" t="s">
        <v>231</v>
      </c>
    </row>
    <row r="138" spans="3:3">
      <c r="C138" s="3" t="s">
        <v>232</v>
      </c>
    </row>
    <row r="139" spans="3:3">
      <c r="C139" s="3" t="s">
        <v>233</v>
      </c>
    </row>
    <row r="140" spans="3:3">
      <c r="C140" s="3" t="s">
        <v>234</v>
      </c>
    </row>
    <row r="141" spans="3:3">
      <c r="C141" s="3" t="s">
        <v>235</v>
      </c>
    </row>
    <row r="142" spans="3:3">
      <c r="C142" s="3" t="s">
        <v>236</v>
      </c>
    </row>
    <row r="143" spans="3:3">
      <c r="C143" s="3" t="s">
        <v>237</v>
      </c>
    </row>
    <row r="144" spans="3:3">
      <c r="C144" s="5" t="s">
        <v>238</v>
      </c>
    </row>
    <row r="145" spans="3:3">
      <c r="C145" s="3" t="s">
        <v>239</v>
      </c>
    </row>
    <row r="146" spans="3:3">
      <c r="C146" s="3" t="s">
        <v>240</v>
      </c>
    </row>
    <row r="147" spans="3:3">
      <c r="C147" s="3" t="s">
        <v>241</v>
      </c>
    </row>
    <row r="148" spans="3:3">
      <c r="C148" s="3" t="s">
        <v>242</v>
      </c>
    </row>
    <row r="149" spans="3:3">
      <c r="C149" s="3" t="s">
        <v>243</v>
      </c>
    </row>
    <row r="150" spans="3:3">
      <c r="C150" s="3" t="s">
        <v>244</v>
      </c>
    </row>
    <row r="151" spans="3:3">
      <c r="C151" s="3" t="s">
        <v>245</v>
      </c>
    </row>
    <row r="152" spans="3:3">
      <c r="C152" s="5" t="s">
        <v>246</v>
      </c>
    </row>
    <row r="153" spans="3:3">
      <c r="C153" s="5" t="s">
        <v>247</v>
      </c>
    </row>
    <row r="154" spans="3:3">
      <c r="C154" s="3" t="s">
        <v>248</v>
      </c>
    </row>
    <row r="155" spans="3:3">
      <c r="C155" s="3" t="s">
        <v>249</v>
      </c>
    </row>
    <row r="156" spans="3:3">
      <c r="C156" s="3" t="s">
        <v>250</v>
      </c>
    </row>
    <row r="157" spans="3:3">
      <c r="C157" s="3" t="s">
        <v>251</v>
      </c>
    </row>
    <row r="158" spans="3:3">
      <c r="C158" s="3" t="s">
        <v>252</v>
      </c>
    </row>
    <row r="159" spans="3:3">
      <c r="C159" s="3" t="s">
        <v>253</v>
      </c>
    </row>
    <row r="160" spans="3:3">
      <c r="C160" s="3" t="s">
        <v>254</v>
      </c>
    </row>
    <row r="161" spans="3:3">
      <c r="C161" s="3" t="s">
        <v>255</v>
      </c>
    </row>
    <row r="162" spans="3:3">
      <c r="C162" s="3" t="s">
        <v>256</v>
      </c>
    </row>
    <row r="163" spans="3:3">
      <c r="C163" s="3" t="s">
        <v>257</v>
      </c>
    </row>
    <row r="164" spans="3:3">
      <c r="C164" s="3" t="s">
        <v>258</v>
      </c>
    </row>
    <row r="165" spans="3:3">
      <c r="C165" s="3" t="s">
        <v>259</v>
      </c>
    </row>
    <row r="166" spans="3:3">
      <c r="C166" s="3" t="s">
        <v>260</v>
      </c>
    </row>
    <row r="167" spans="3:3">
      <c r="C167" s="3" t="s">
        <v>261</v>
      </c>
    </row>
    <row r="168" spans="3:3">
      <c r="C168" s="3" t="s">
        <v>262</v>
      </c>
    </row>
    <row r="169" spans="3:3">
      <c r="C169" s="3" t="s">
        <v>263</v>
      </c>
    </row>
    <row r="170" spans="3:3">
      <c r="C170" s="3" t="s">
        <v>264</v>
      </c>
    </row>
    <row r="171" spans="3:3">
      <c r="C171" s="3" t="s">
        <v>265</v>
      </c>
    </row>
    <row r="172" spans="3:3">
      <c r="C172" s="3" t="s">
        <v>266</v>
      </c>
    </row>
    <row r="173" spans="3:3">
      <c r="C173" s="3" t="s">
        <v>267</v>
      </c>
    </row>
    <row r="174" spans="3:3">
      <c r="C174" s="3" t="s">
        <v>268</v>
      </c>
    </row>
    <row r="175" spans="3:3">
      <c r="C175" s="3" t="s">
        <v>269</v>
      </c>
    </row>
    <row r="176" spans="3:3">
      <c r="C176" s="3" t="s">
        <v>270</v>
      </c>
    </row>
    <row r="177" spans="3:3">
      <c r="C177" s="3" t="s">
        <v>271</v>
      </c>
    </row>
    <row r="178" spans="3:3">
      <c r="C178" s="3" t="s">
        <v>272</v>
      </c>
    </row>
    <row r="179" spans="3:3">
      <c r="C179" s="5" t="s">
        <v>273</v>
      </c>
    </row>
    <row r="180" spans="3:3">
      <c r="C180" s="5" t="s">
        <v>274</v>
      </c>
    </row>
    <row r="181" spans="3:3">
      <c r="C181" s="3" t="s">
        <v>275</v>
      </c>
    </row>
    <row r="182" spans="3:3">
      <c r="C182" s="3" t="s">
        <v>276</v>
      </c>
    </row>
    <row r="183" spans="3:3">
      <c r="C183" s="5" t="s">
        <v>277</v>
      </c>
    </row>
    <row r="184" spans="3:3">
      <c r="C184" s="3" t="s">
        <v>278</v>
      </c>
    </row>
    <row r="185" spans="3:3">
      <c r="C185" s="3" t="s">
        <v>279</v>
      </c>
    </row>
    <row r="186" spans="3:3">
      <c r="C186" s="3" t="s">
        <v>280</v>
      </c>
    </row>
    <row r="187" spans="3:3">
      <c r="C187" s="3" t="s">
        <v>281</v>
      </c>
    </row>
    <row r="188" spans="3:3">
      <c r="C188" s="3" t="s">
        <v>282</v>
      </c>
    </row>
    <row r="189" spans="3:3">
      <c r="C189" s="3" t="s">
        <v>283</v>
      </c>
    </row>
    <row r="190" spans="3:3">
      <c r="C190" s="3" t="s">
        <v>284</v>
      </c>
    </row>
    <row r="191" spans="3:3">
      <c r="C191" s="3" t="s">
        <v>285</v>
      </c>
    </row>
    <row r="192" spans="3:3">
      <c r="C192" s="3" t="s">
        <v>286</v>
      </c>
    </row>
    <row r="193" spans="3:3">
      <c r="C193" s="3" t="s">
        <v>287</v>
      </c>
    </row>
    <row r="194" spans="3:3">
      <c r="C194" s="3" t="s">
        <v>288</v>
      </c>
    </row>
    <row r="195" spans="3:3">
      <c r="C195" s="3" t="s">
        <v>289</v>
      </c>
    </row>
    <row r="196" spans="3:3">
      <c r="C196" s="3" t="s">
        <v>290</v>
      </c>
    </row>
    <row r="197" spans="3:3">
      <c r="C197" s="3" t="s">
        <v>291</v>
      </c>
    </row>
    <row r="198" spans="3:3">
      <c r="C198" s="5" t="s">
        <v>292</v>
      </c>
    </row>
    <row r="199" spans="3:3">
      <c r="C199" s="3" t="s">
        <v>293</v>
      </c>
    </row>
    <row r="200" spans="3:3">
      <c r="C200" s="5" t="s">
        <v>294</v>
      </c>
    </row>
    <row r="201" spans="3:3">
      <c r="C201" s="3" t="s">
        <v>295</v>
      </c>
    </row>
    <row r="202" spans="3:3">
      <c r="C202" s="3" t="s">
        <v>296</v>
      </c>
    </row>
    <row r="203" spans="3:3">
      <c r="C203" s="3" t="s">
        <v>297</v>
      </c>
    </row>
    <row r="204" spans="3:3">
      <c r="C204" s="3" t="s">
        <v>298</v>
      </c>
    </row>
    <row r="205" spans="3:3">
      <c r="C205" s="3" t="s">
        <v>299</v>
      </c>
    </row>
    <row r="206" spans="3:3">
      <c r="C206" s="3" t="s">
        <v>300</v>
      </c>
    </row>
    <row r="207" spans="3:3">
      <c r="C207" s="3" t="s">
        <v>301</v>
      </c>
    </row>
    <row r="208" spans="3:3">
      <c r="C208" s="3" t="s">
        <v>302</v>
      </c>
    </row>
    <row r="209" spans="3:3">
      <c r="C209" s="3" t="s">
        <v>303</v>
      </c>
    </row>
    <row r="210" spans="3:3">
      <c r="C210" s="3" t="s">
        <v>304</v>
      </c>
    </row>
    <row r="211" spans="3:3">
      <c r="C211" s="3" t="s">
        <v>305</v>
      </c>
    </row>
    <row r="212" spans="3:3">
      <c r="C212" s="5" t="s">
        <v>306</v>
      </c>
    </row>
    <row r="213" spans="3:3">
      <c r="C213" s="3" t="s">
        <v>307</v>
      </c>
    </row>
    <row r="214" spans="3:3">
      <c r="C214" s="5" t="s">
        <v>308</v>
      </c>
    </row>
    <row r="215" spans="3:3">
      <c r="C215" s="3" t="s">
        <v>309</v>
      </c>
    </row>
    <row r="216" spans="3:3">
      <c r="C216" s="5" t="s">
        <v>310</v>
      </c>
    </row>
    <row r="217" spans="3:3">
      <c r="C217" s="3" t="s">
        <v>311</v>
      </c>
    </row>
    <row r="218" spans="3:3">
      <c r="C218" s="3" t="s">
        <v>312</v>
      </c>
    </row>
    <row r="219" spans="3:3">
      <c r="C219" s="3" t="s">
        <v>313</v>
      </c>
    </row>
    <row r="220" spans="3:3">
      <c r="C220" s="3" t="s">
        <v>314</v>
      </c>
    </row>
    <row r="221" spans="3:3">
      <c r="C221" s="3" t="s">
        <v>315</v>
      </c>
    </row>
    <row r="222" spans="3:3">
      <c r="C222" s="5" t="s">
        <v>316</v>
      </c>
    </row>
    <row r="223" spans="3:3">
      <c r="C223" s="5" t="s">
        <v>317</v>
      </c>
    </row>
    <row r="224" spans="3:3">
      <c r="C224" s="5" t="s">
        <v>318</v>
      </c>
    </row>
    <row r="225" spans="3:3">
      <c r="C225" s="5" t="s">
        <v>319</v>
      </c>
    </row>
    <row r="226" spans="3:3">
      <c r="C226" s="5" t="s">
        <v>320</v>
      </c>
    </row>
    <row r="227" spans="3:3">
      <c r="C227" s="5" t="s">
        <v>321</v>
      </c>
    </row>
    <row r="228" spans="3:3">
      <c r="C228" s="5" t="s">
        <v>322</v>
      </c>
    </row>
    <row r="229" spans="3:3">
      <c r="C229" s="7" t="s">
        <v>323</v>
      </c>
    </row>
    <row r="230" spans="3:3">
      <c r="C230" s="8" t="s">
        <v>324</v>
      </c>
    </row>
    <row r="231" spans="3:3">
      <c r="C231" s="8" t="s">
        <v>325</v>
      </c>
    </row>
    <row r="232" spans="3:3">
      <c r="C232" s="3" t="s">
        <v>326</v>
      </c>
    </row>
    <row r="233" spans="3:3">
      <c r="C233" s="3" t="s">
        <v>327</v>
      </c>
    </row>
    <row r="234" spans="3:3">
      <c r="C234" s="3" t="s">
        <v>328</v>
      </c>
    </row>
    <row r="235" spans="3:3">
      <c r="C235" s="3" t="s">
        <v>329</v>
      </c>
    </row>
    <row r="236" spans="3:3">
      <c r="C236" s="5" t="s">
        <v>330</v>
      </c>
    </row>
    <row r="237" spans="3:3">
      <c r="C237" s="3" t="s">
        <v>331</v>
      </c>
    </row>
    <row r="238" spans="3:3">
      <c r="C238" s="3" t="s">
        <v>332</v>
      </c>
    </row>
    <row r="239" spans="3:3">
      <c r="C239" s="3" t="s">
        <v>333</v>
      </c>
    </row>
    <row r="240" spans="3:3">
      <c r="C240" s="3" t="s">
        <v>334</v>
      </c>
    </row>
    <row r="241" spans="3:3">
      <c r="C241" s="3" t="s">
        <v>335</v>
      </c>
    </row>
    <row r="242" spans="3:3">
      <c r="C242" s="5" t="s">
        <v>336</v>
      </c>
    </row>
    <row r="243" spans="3:3">
      <c r="C243" s="5" t="s">
        <v>337</v>
      </c>
    </row>
    <row r="244" spans="3:3">
      <c r="C244" s="3" t="s">
        <v>338</v>
      </c>
    </row>
    <row r="245" spans="3:3">
      <c r="C245" s="3" t="s">
        <v>339</v>
      </c>
    </row>
    <row r="246" spans="3:3">
      <c r="C246" s="3" t="s">
        <v>340</v>
      </c>
    </row>
    <row r="247" spans="3:3">
      <c r="C247" s="3" t="s">
        <v>341</v>
      </c>
    </row>
    <row r="248" spans="3:3">
      <c r="C248" s="3" t="s">
        <v>342</v>
      </c>
    </row>
    <row r="249" spans="3:3">
      <c r="C249" s="3" t="s">
        <v>343</v>
      </c>
    </row>
    <row r="250" spans="3:3">
      <c r="C250" s="3" t="s">
        <v>344</v>
      </c>
    </row>
    <row r="251" spans="3:3">
      <c r="C251" s="3" t="s">
        <v>345</v>
      </c>
    </row>
    <row r="252" spans="3:3">
      <c r="C252" s="3" t="s">
        <v>346</v>
      </c>
    </row>
    <row r="253" spans="3:3">
      <c r="C253" s="3" t="s">
        <v>347</v>
      </c>
    </row>
    <row r="254" spans="3:3">
      <c r="C254" s="3" t="s">
        <v>348</v>
      </c>
    </row>
    <row r="255" spans="3:3">
      <c r="C255" s="3" t="s">
        <v>349</v>
      </c>
    </row>
    <row r="256" spans="3:3">
      <c r="C256" s="3" t="s">
        <v>350</v>
      </c>
    </row>
    <row r="257" spans="3:3">
      <c r="C257" s="3" t="s">
        <v>351</v>
      </c>
    </row>
    <row r="258" spans="3:3">
      <c r="C258" s="3" t="s">
        <v>352</v>
      </c>
    </row>
    <row r="259" spans="3:3">
      <c r="C259" s="3" t="s">
        <v>353</v>
      </c>
    </row>
    <row r="260" spans="3:3">
      <c r="C260" s="3" t="s">
        <v>354</v>
      </c>
    </row>
    <row r="261" spans="3:3">
      <c r="C261" s="3" t="s">
        <v>355</v>
      </c>
    </row>
    <row r="262" spans="3:3">
      <c r="C262" s="8" t="s">
        <v>356</v>
      </c>
    </row>
    <row r="263" spans="3:4">
      <c r="C263" t="s">
        <v>96</v>
      </c>
      <c r="D263" s="6">
        <v>1260</v>
      </c>
    </row>
    <row r="264" spans="3:4">
      <c r="C264" t="s">
        <v>97</v>
      </c>
      <c r="D264" s="6">
        <v>269</v>
      </c>
    </row>
    <row r="265" spans="3:4">
      <c r="C265" t="s">
        <v>98</v>
      </c>
      <c r="D265" s="6">
        <v>155</v>
      </c>
    </row>
    <row r="266" spans="3:4">
      <c r="C266" t="s">
        <v>100</v>
      </c>
      <c r="D266" s="6">
        <v>5</v>
      </c>
    </row>
    <row r="267" spans="3:4">
      <c r="C267" t="s">
        <v>101</v>
      </c>
      <c r="D267" s="6">
        <v>13</v>
      </c>
    </row>
    <row r="268" spans="3:4">
      <c r="C268" t="s">
        <v>102</v>
      </c>
      <c r="D268" s="6">
        <v>585</v>
      </c>
    </row>
    <row r="269" spans="3:4">
      <c r="C269" t="s">
        <v>103</v>
      </c>
      <c r="D269" s="6">
        <v>186</v>
      </c>
    </row>
    <row r="270" spans="3:4">
      <c r="C270" t="s">
        <v>105</v>
      </c>
      <c r="D270" s="6">
        <v>0</v>
      </c>
    </row>
    <row r="271" spans="3:4">
      <c r="C271" t="s">
        <v>106</v>
      </c>
      <c r="D271">
        <v>0</v>
      </c>
    </row>
    <row r="272" spans="3:4">
      <c r="C272" t="s">
        <v>112</v>
      </c>
      <c r="D272">
        <v>0</v>
      </c>
    </row>
    <row r="273" spans="3:4">
      <c r="C273" t="s">
        <v>113</v>
      </c>
      <c r="D273" s="6">
        <v>0</v>
      </c>
    </row>
    <row r="274" spans="3:4">
      <c r="C274" t="s">
        <v>114</v>
      </c>
      <c r="D274" s="6">
        <v>1</v>
      </c>
    </row>
    <row r="275" spans="3:4">
      <c r="C275" t="s">
        <v>115</v>
      </c>
      <c r="D275">
        <v>0</v>
      </c>
    </row>
    <row r="276" spans="3:4">
      <c r="C276" t="s">
        <v>117</v>
      </c>
      <c r="D276" s="6">
        <v>6</v>
      </c>
    </row>
    <row r="277" spans="3:4">
      <c r="C277" t="s">
        <v>118</v>
      </c>
      <c r="D277" s="6">
        <v>7</v>
      </c>
    </row>
    <row r="278" spans="3:4">
      <c r="C278" t="s">
        <v>119</v>
      </c>
      <c r="D278" s="6">
        <v>11</v>
      </c>
    </row>
    <row r="279" spans="3:4">
      <c r="C279" t="s">
        <v>120</v>
      </c>
      <c r="D279" s="6">
        <v>11</v>
      </c>
    </row>
    <row r="280" spans="3:4">
      <c r="C280" t="s">
        <v>122</v>
      </c>
      <c r="D280" s="6">
        <v>1</v>
      </c>
    </row>
    <row r="281" spans="3:4">
      <c r="C281" t="s">
        <v>123</v>
      </c>
      <c r="D281" s="6">
        <v>1040</v>
      </c>
    </row>
    <row r="282" spans="3:4">
      <c r="C282" t="s">
        <v>126</v>
      </c>
      <c r="D282" s="6">
        <v>10</v>
      </c>
    </row>
    <row r="283" spans="3:4">
      <c r="C283" t="s">
        <v>127</v>
      </c>
      <c r="D283" s="6">
        <v>0</v>
      </c>
    </row>
    <row r="284" spans="3:4">
      <c r="C284" t="s">
        <v>128</v>
      </c>
      <c r="D284" s="6">
        <v>72</v>
      </c>
    </row>
    <row r="285" spans="3:4">
      <c r="C285" t="s">
        <v>129</v>
      </c>
      <c r="D285" s="6">
        <v>17</v>
      </c>
    </row>
    <row r="286" spans="3:4">
      <c r="C286" t="s">
        <v>131</v>
      </c>
      <c r="D286">
        <v>0</v>
      </c>
    </row>
    <row r="287" spans="3:4">
      <c r="C287" t="s">
        <v>133</v>
      </c>
      <c r="D287" s="6">
        <v>79</v>
      </c>
    </row>
    <row r="288" spans="3:4">
      <c r="C288" t="s">
        <v>134</v>
      </c>
      <c r="D288" s="6">
        <v>0</v>
      </c>
    </row>
    <row r="289" spans="3:4">
      <c r="C289" t="s">
        <v>135</v>
      </c>
      <c r="D289" s="6">
        <v>47</v>
      </c>
    </row>
    <row r="290" spans="3:4">
      <c r="C290" t="s">
        <v>136</v>
      </c>
      <c r="D290" s="6">
        <v>225</v>
      </c>
    </row>
    <row r="291" spans="3:4">
      <c r="C291" t="s">
        <v>138</v>
      </c>
      <c r="D291">
        <v>0</v>
      </c>
    </row>
    <row r="292" spans="3:4">
      <c r="C292" t="s">
        <v>139</v>
      </c>
      <c r="D292" s="6">
        <v>62</v>
      </c>
    </row>
    <row r="293" spans="3:4">
      <c r="C293" t="s">
        <v>140</v>
      </c>
      <c r="D293" s="6">
        <v>39</v>
      </c>
    </row>
    <row r="294" spans="3:4">
      <c r="C294" t="s">
        <v>141</v>
      </c>
      <c r="D294" s="6">
        <v>5690</v>
      </c>
    </row>
    <row r="295" spans="3:4">
      <c r="C295" t="s">
        <v>142</v>
      </c>
      <c r="D295" s="6">
        <v>51</v>
      </c>
    </row>
    <row r="296" spans="3:4">
      <c r="C296" t="s">
        <v>143</v>
      </c>
      <c r="D296" s="6">
        <v>2</v>
      </c>
    </row>
    <row r="297" spans="3:4">
      <c r="C297" t="s">
        <v>146</v>
      </c>
      <c r="D297" s="6">
        <v>279</v>
      </c>
    </row>
    <row r="298" spans="3:4">
      <c r="C298" t="s">
        <v>148</v>
      </c>
      <c r="D298" s="6">
        <v>19</v>
      </c>
    </row>
    <row r="299" spans="3:4">
      <c r="C299" t="s">
        <v>151</v>
      </c>
      <c r="D299" s="6">
        <v>425</v>
      </c>
    </row>
    <row r="300" spans="3:4">
      <c r="C300" t="s">
        <v>153</v>
      </c>
      <c r="D300" s="6">
        <v>128</v>
      </c>
    </row>
    <row r="301" spans="3:4">
      <c r="C301" t="s">
        <v>154</v>
      </c>
      <c r="D301" s="6">
        <v>8407</v>
      </c>
    </row>
    <row r="302" spans="3:4">
      <c r="C302" t="s">
        <v>156</v>
      </c>
      <c r="D302" s="6">
        <v>2164</v>
      </c>
    </row>
    <row r="303" spans="3:4">
      <c r="C303" t="s">
        <v>157</v>
      </c>
      <c r="D303" s="6">
        <v>404</v>
      </c>
    </row>
    <row r="304" spans="3:4">
      <c r="C304" t="s">
        <v>158</v>
      </c>
      <c r="D304" s="6">
        <v>1181</v>
      </c>
    </row>
    <row r="305" spans="3:4">
      <c r="C305" t="s">
        <v>160</v>
      </c>
      <c r="D305" s="6">
        <v>19</v>
      </c>
    </row>
    <row r="306" spans="3:4">
      <c r="C306" t="s">
        <v>161</v>
      </c>
      <c r="D306">
        <v>0</v>
      </c>
    </row>
    <row r="307" spans="3:4">
      <c r="C307" t="s">
        <v>162</v>
      </c>
      <c r="D307" s="6">
        <v>315</v>
      </c>
    </row>
    <row r="308" spans="3:4">
      <c r="C308" t="s">
        <v>163</v>
      </c>
      <c r="D308" s="6">
        <v>810</v>
      </c>
    </row>
    <row r="309" spans="3:4">
      <c r="C309" t="s">
        <v>164</v>
      </c>
      <c r="D309" s="6">
        <v>4</v>
      </c>
    </row>
    <row r="310" spans="3:4">
      <c r="C310" t="s">
        <v>166</v>
      </c>
      <c r="D310" s="6">
        <v>7</v>
      </c>
    </row>
    <row r="311" spans="3:4">
      <c r="C311" t="s">
        <v>167</v>
      </c>
      <c r="D311">
        <v>0</v>
      </c>
    </row>
    <row r="312" spans="3:4">
      <c r="C312" t="s">
        <v>168</v>
      </c>
      <c r="D312" s="6">
        <v>6</v>
      </c>
    </row>
    <row r="313" spans="3:4">
      <c r="C313" t="s">
        <v>170</v>
      </c>
      <c r="D313" s="6">
        <v>84</v>
      </c>
    </row>
    <row r="314" spans="3:4">
      <c r="C314" t="s">
        <v>171</v>
      </c>
      <c r="D314" s="6">
        <v>207</v>
      </c>
    </row>
    <row r="315" spans="3:4">
      <c r="C315" t="s">
        <v>173</v>
      </c>
      <c r="D315" s="6">
        <v>4</v>
      </c>
    </row>
    <row r="316" spans="3:4">
      <c r="C316" t="s">
        <v>174</v>
      </c>
      <c r="D316" s="6">
        <v>43</v>
      </c>
    </row>
    <row r="317" spans="3:4">
      <c r="C317" t="s">
        <v>175</v>
      </c>
      <c r="D317" s="6">
        <v>2</v>
      </c>
    </row>
    <row r="318" spans="3:4">
      <c r="C318" t="s">
        <v>178</v>
      </c>
      <c r="D318">
        <v>0</v>
      </c>
    </row>
    <row r="319" spans="3:4">
      <c r="C319" t="s">
        <v>179</v>
      </c>
      <c r="D319" s="6">
        <v>0</v>
      </c>
    </row>
    <row r="320" spans="3:4">
      <c r="C320" t="s">
        <v>180</v>
      </c>
      <c r="D320">
        <v>1</v>
      </c>
    </row>
    <row r="321" spans="3:4">
      <c r="C321" t="s">
        <v>181</v>
      </c>
      <c r="D321" s="6">
        <v>66</v>
      </c>
    </row>
    <row r="322" spans="3:4">
      <c r="C322" t="s">
        <v>182</v>
      </c>
      <c r="D322">
        <v>0</v>
      </c>
    </row>
    <row r="323" spans="3:4">
      <c r="C323" t="s">
        <v>183</v>
      </c>
      <c r="D323" s="6">
        <v>49</v>
      </c>
    </row>
    <row r="324" spans="3:4">
      <c r="C324" t="s">
        <v>185</v>
      </c>
      <c r="D324" s="6">
        <v>59</v>
      </c>
    </row>
    <row r="325" spans="3:4">
      <c r="C325" t="s">
        <v>188</v>
      </c>
      <c r="D325" s="6">
        <v>1</v>
      </c>
    </row>
    <row r="326" spans="3:4">
      <c r="C326" t="s">
        <v>189</v>
      </c>
      <c r="D326" s="6">
        <v>78</v>
      </c>
    </row>
    <row r="327" spans="3:4">
      <c r="C327" t="s">
        <v>190</v>
      </c>
      <c r="D327" s="6">
        <v>570</v>
      </c>
    </row>
    <row r="328" spans="3:4">
      <c r="C328" t="s">
        <v>191</v>
      </c>
      <c r="D328" s="6">
        <v>0</v>
      </c>
    </row>
    <row r="329" spans="3:4">
      <c r="C329" t="s">
        <v>193</v>
      </c>
      <c r="D329" s="6">
        <v>49</v>
      </c>
    </row>
    <row r="330" spans="3:4">
      <c r="C330" t="s">
        <v>194</v>
      </c>
      <c r="D330">
        <v>0</v>
      </c>
    </row>
    <row r="331" spans="3:4">
      <c r="C331" t="s">
        <v>196</v>
      </c>
      <c r="D331" s="6">
        <v>126</v>
      </c>
    </row>
    <row r="332" spans="3:4">
      <c r="C332" t="s">
        <v>197</v>
      </c>
      <c r="D332" s="6">
        <v>325</v>
      </c>
    </row>
    <row r="333" spans="3:4">
      <c r="C333" t="s">
        <v>199</v>
      </c>
      <c r="D333" s="6">
        <v>744</v>
      </c>
    </row>
    <row r="334" spans="3:4">
      <c r="C334" t="s">
        <v>200</v>
      </c>
      <c r="D334" s="6">
        <v>15</v>
      </c>
    </row>
    <row r="335" spans="3:4">
      <c r="C335" t="s">
        <v>201</v>
      </c>
      <c r="D335" s="6">
        <v>160</v>
      </c>
    </row>
    <row r="336" spans="3:4">
      <c r="C336" t="s">
        <v>202</v>
      </c>
      <c r="D336" s="6">
        <v>30</v>
      </c>
    </row>
    <row r="337" spans="3:4">
      <c r="C337" t="s">
        <v>203</v>
      </c>
      <c r="D337" s="6">
        <v>4750</v>
      </c>
    </row>
    <row r="338" spans="3:4">
      <c r="C338" t="s">
        <v>204</v>
      </c>
      <c r="D338" s="6">
        <v>129</v>
      </c>
    </row>
    <row r="339" spans="3:3">
      <c r="C339" t="s">
        <v>205</v>
      </c>
    </row>
    <row r="340" spans="3:4">
      <c r="C340" t="s">
        <v>206</v>
      </c>
      <c r="D340" s="6">
        <v>11</v>
      </c>
    </row>
    <row r="341" spans="3:4">
      <c r="C341" t="s">
        <v>207</v>
      </c>
      <c r="D341">
        <v>0</v>
      </c>
    </row>
    <row r="342" spans="3:4">
      <c r="C342" t="s">
        <v>209</v>
      </c>
      <c r="D342" s="6">
        <v>0</v>
      </c>
    </row>
    <row r="343" spans="3:4">
      <c r="C343" t="s">
        <v>210</v>
      </c>
      <c r="D343" s="6">
        <v>49</v>
      </c>
    </row>
    <row r="344" spans="3:4">
      <c r="C344" t="s">
        <v>212</v>
      </c>
      <c r="D344" s="6">
        <v>323</v>
      </c>
    </row>
    <row r="345" spans="3:4">
      <c r="C345" t="s">
        <v>213</v>
      </c>
      <c r="D345" s="6">
        <v>33</v>
      </c>
    </row>
    <row r="346" spans="3:4">
      <c r="C346" t="s">
        <v>216</v>
      </c>
      <c r="D346" s="6">
        <v>0</v>
      </c>
    </row>
    <row r="347" spans="3:4">
      <c r="C347" t="s">
        <v>218</v>
      </c>
      <c r="D347" s="6">
        <v>3</v>
      </c>
    </row>
    <row r="348" spans="3:4">
      <c r="C348" t="s">
        <v>219</v>
      </c>
      <c r="D348" s="6">
        <v>0</v>
      </c>
    </row>
    <row r="349" spans="3:4">
      <c r="C349" t="s">
        <v>220</v>
      </c>
      <c r="D349" s="6">
        <v>0</v>
      </c>
    </row>
    <row r="350" spans="3:4">
      <c r="C350" t="s">
        <v>221</v>
      </c>
      <c r="D350" s="6">
        <v>60</v>
      </c>
    </row>
    <row r="351" spans="3:4">
      <c r="C351" t="s">
        <v>222</v>
      </c>
      <c r="D351" s="6">
        <v>50</v>
      </c>
    </row>
    <row r="352" spans="3:4">
      <c r="C352" t="s">
        <v>224</v>
      </c>
      <c r="D352">
        <v>0</v>
      </c>
    </row>
    <row r="353" spans="3:4">
      <c r="C353" t="s">
        <v>225</v>
      </c>
      <c r="D353" s="6">
        <v>46</v>
      </c>
    </row>
    <row r="354" spans="3:4">
      <c r="C354" t="s">
        <v>227</v>
      </c>
      <c r="D354">
        <v>0</v>
      </c>
    </row>
    <row r="355" spans="3:4">
      <c r="C355" t="s">
        <v>228</v>
      </c>
      <c r="D355" s="6">
        <v>0</v>
      </c>
    </row>
    <row r="356" spans="3:4">
      <c r="C356" t="s">
        <v>230</v>
      </c>
      <c r="D356" s="6">
        <v>3</v>
      </c>
    </row>
    <row r="357" spans="3:4">
      <c r="C357" t="s">
        <v>232</v>
      </c>
      <c r="D357">
        <v>0</v>
      </c>
    </row>
    <row r="358" spans="3:4">
      <c r="C358" t="s">
        <v>233</v>
      </c>
      <c r="D358" s="6">
        <v>1</v>
      </c>
    </row>
    <row r="359" spans="3:4">
      <c r="C359" t="s">
        <v>234</v>
      </c>
      <c r="D359">
        <v>0</v>
      </c>
    </row>
    <row r="360" spans="3:4">
      <c r="C360" t="s">
        <v>235</v>
      </c>
      <c r="D360" s="6">
        <v>10</v>
      </c>
    </row>
    <row r="361" spans="3:4">
      <c r="C361" t="s">
        <v>236</v>
      </c>
      <c r="D361" s="6">
        <v>22</v>
      </c>
    </row>
    <row r="362" spans="3:4">
      <c r="C362" t="s">
        <v>237</v>
      </c>
      <c r="D362" s="6">
        <v>43</v>
      </c>
    </row>
    <row r="363" spans="3:4">
      <c r="C363" t="s">
        <v>240</v>
      </c>
      <c r="D363" s="6">
        <v>1993</v>
      </c>
    </row>
    <row r="364" spans="3:4">
      <c r="C364" t="s">
        <v>241</v>
      </c>
      <c r="D364" s="6">
        <v>10015</v>
      </c>
    </row>
    <row r="365" spans="3:4">
      <c r="C365" t="s">
        <v>242</v>
      </c>
      <c r="D365">
        <v>0</v>
      </c>
    </row>
    <row r="366" spans="3:4">
      <c r="C366" t="s">
        <v>245</v>
      </c>
      <c r="D366" s="6">
        <v>54</v>
      </c>
    </row>
    <row r="367" spans="3:4">
      <c r="C367" t="s">
        <v>244</v>
      </c>
      <c r="D367" s="6">
        <v>18513</v>
      </c>
    </row>
    <row r="368" spans="3:4">
      <c r="C368" t="s">
        <v>248</v>
      </c>
      <c r="D368" s="6">
        <v>86</v>
      </c>
    </row>
    <row r="369" spans="3:4">
      <c r="C369" t="s">
        <v>249</v>
      </c>
      <c r="D369" s="6">
        <v>31</v>
      </c>
    </row>
    <row r="370" spans="3:4">
      <c r="C370" t="s">
        <v>250</v>
      </c>
      <c r="D370" s="6">
        <v>0</v>
      </c>
    </row>
    <row r="371" spans="3:4">
      <c r="C371" t="s">
        <v>252</v>
      </c>
      <c r="D371">
        <v>0</v>
      </c>
    </row>
    <row r="372" spans="3:4">
      <c r="C372" t="s">
        <v>253</v>
      </c>
      <c r="D372" s="6">
        <v>15</v>
      </c>
    </row>
    <row r="373" spans="3:4">
      <c r="C373" t="s">
        <v>254</v>
      </c>
      <c r="D373" s="6">
        <v>60</v>
      </c>
    </row>
    <row r="374" spans="3:4">
      <c r="C374" t="s">
        <v>255</v>
      </c>
      <c r="D374">
        <v>0</v>
      </c>
    </row>
    <row r="375" spans="3:4">
      <c r="C375" t="s">
        <v>256</v>
      </c>
      <c r="D375" s="6">
        <v>0</v>
      </c>
    </row>
    <row r="376" spans="3:4">
      <c r="C376" t="s">
        <v>257</v>
      </c>
      <c r="D376" s="6">
        <v>116</v>
      </c>
    </row>
    <row r="377" spans="3:4">
      <c r="C377" t="s">
        <v>261</v>
      </c>
      <c r="D377" s="6">
        <v>10</v>
      </c>
    </row>
    <row r="378" spans="3:4">
      <c r="C378" t="s">
        <v>262</v>
      </c>
      <c r="D378" s="6">
        <v>1</v>
      </c>
    </row>
    <row r="379" spans="3:4">
      <c r="C379" t="s">
        <v>263</v>
      </c>
      <c r="D379">
        <v>0</v>
      </c>
    </row>
    <row r="380" spans="3:4">
      <c r="C380" t="s">
        <v>266</v>
      </c>
      <c r="D380">
        <v>0</v>
      </c>
    </row>
    <row r="381" spans="3:4">
      <c r="C381" t="s">
        <v>267</v>
      </c>
      <c r="D381" s="6">
        <v>16</v>
      </c>
    </row>
    <row r="382" spans="3:4">
      <c r="C382" t="s">
        <v>268</v>
      </c>
      <c r="D382" s="6">
        <v>89</v>
      </c>
    </row>
    <row r="383" spans="3:4">
      <c r="C383" t="s">
        <v>270</v>
      </c>
      <c r="D383" s="6">
        <v>6</v>
      </c>
    </row>
    <row r="384" spans="3:4">
      <c r="C384" t="s">
        <v>272</v>
      </c>
      <c r="D384" s="6">
        <v>120</v>
      </c>
    </row>
    <row r="385" spans="3:4">
      <c r="C385" t="s">
        <v>275</v>
      </c>
      <c r="D385" s="6">
        <v>382</v>
      </c>
    </row>
    <row r="386" spans="3:4">
      <c r="C386" t="s">
        <v>276</v>
      </c>
      <c r="D386" s="6">
        <v>8</v>
      </c>
    </row>
    <row r="387" spans="3:4">
      <c r="C387" t="s">
        <v>278</v>
      </c>
      <c r="D387" s="6">
        <v>1</v>
      </c>
    </row>
    <row r="388" spans="3:4">
      <c r="C388" t="s">
        <v>279</v>
      </c>
      <c r="D388" s="6">
        <v>4</v>
      </c>
    </row>
    <row r="389" spans="3:4">
      <c r="C389" t="s">
        <v>280</v>
      </c>
      <c r="D389" s="6">
        <v>95</v>
      </c>
    </row>
    <row r="390" spans="3:4">
      <c r="C390" t="s">
        <v>281</v>
      </c>
      <c r="D390" s="6">
        <v>2695</v>
      </c>
    </row>
    <row r="391" spans="3:4">
      <c r="C391" t="s">
        <v>282</v>
      </c>
      <c r="D391" s="6">
        <v>117</v>
      </c>
    </row>
    <row r="392" spans="3:4">
      <c r="C392" t="s">
        <v>283</v>
      </c>
      <c r="D392" s="6">
        <v>105</v>
      </c>
    </row>
    <row r="393" spans="3:4">
      <c r="C393" t="s">
        <v>284</v>
      </c>
      <c r="D393" s="6">
        <v>0</v>
      </c>
    </row>
    <row r="394" spans="3:4">
      <c r="C394" t="s">
        <v>285</v>
      </c>
      <c r="D394" s="6">
        <v>250</v>
      </c>
    </row>
    <row r="395" spans="3:4">
      <c r="C395" t="s">
        <v>286</v>
      </c>
      <c r="D395" s="6">
        <v>52</v>
      </c>
    </row>
    <row r="396" spans="3:4">
      <c r="C396" t="s">
        <v>287</v>
      </c>
      <c r="D396" s="6">
        <v>55</v>
      </c>
    </row>
    <row r="397" spans="3:4">
      <c r="C397" t="s">
        <v>288</v>
      </c>
      <c r="D397" s="6">
        <v>30</v>
      </c>
    </row>
    <row r="398" spans="3:4">
      <c r="C398" t="s">
        <v>289</v>
      </c>
      <c r="D398" s="6">
        <v>240</v>
      </c>
    </row>
    <row r="399" spans="3:4">
      <c r="C399" t="s">
        <v>290</v>
      </c>
      <c r="D399" s="6">
        <v>340</v>
      </c>
    </row>
    <row r="400" spans="3:4">
      <c r="C400" t="s">
        <v>293</v>
      </c>
      <c r="D400" s="6">
        <v>1</v>
      </c>
    </row>
    <row r="401" spans="3:4">
      <c r="C401" t="s">
        <v>296</v>
      </c>
      <c r="D401" s="6">
        <v>114</v>
      </c>
    </row>
    <row r="402" spans="3:4">
      <c r="C402" t="s">
        <v>297</v>
      </c>
      <c r="D402" s="6">
        <v>20</v>
      </c>
    </row>
    <row r="403" spans="3:4">
      <c r="C403" t="s">
        <v>299</v>
      </c>
      <c r="D403" s="6">
        <v>1764</v>
      </c>
    </row>
    <row r="404" spans="3:4">
      <c r="C404" t="s">
        <v>300</v>
      </c>
      <c r="D404" s="6">
        <v>450</v>
      </c>
    </row>
    <row r="405" spans="3:4">
      <c r="C405" t="s">
        <v>301</v>
      </c>
      <c r="D405" s="6">
        <v>100</v>
      </c>
    </row>
    <row r="406" spans="3:4">
      <c r="C406" t="s">
        <v>302</v>
      </c>
      <c r="D406" s="6">
        <v>78</v>
      </c>
    </row>
    <row r="407" spans="3:4">
      <c r="C407" t="s">
        <v>303</v>
      </c>
      <c r="D407" s="6">
        <v>60</v>
      </c>
    </row>
    <row r="408" spans="3:4">
      <c r="C408" t="s">
        <v>304</v>
      </c>
      <c r="D408" s="6">
        <v>4</v>
      </c>
    </row>
    <row r="409" spans="3:4">
      <c r="C409" t="s">
        <v>305</v>
      </c>
      <c r="D409" s="6">
        <v>9</v>
      </c>
    </row>
    <row r="410" spans="3:4">
      <c r="C410" t="s">
        <v>307</v>
      </c>
      <c r="D410" s="6">
        <v>173</v>
      </c>
    </row>
    <row r="411" spans="3:4">
      <c r="C411" t="s">
        <v>309</v>
      </c>
      <c r="D411" s="6">
        <v>1</v>
      </c>
    </row>
    <row r="412" spans="3:4">
      <c r="C412" t="s">
        <v>311</v>
      </c>
      <c r="D412" s="6">
        <v>2</v>
      </c>
    </row>
    <row r="413" spans="3:4">
      <c r="C413" t="s">
        <v>312</v>
      </c>
      <c r="D413" s="6">
        <v>2</v>
      </c>
    </row>
    <row r="414" spans="3:4">
      <c r="C414" t="s">
        <v>313</v>
      </c>
      <c r="D414" s="6">
        <v>270</v>
      </c>
    </row>
    <row r="415" spans="3:4">
      <c r="C415" t="s">
        <v>314</v>
      </c>
      <c r="D415" s="6">
        <v>44</v>
      </c>
    </row>
    <row r="416" spans="3:4">
      <c r="C416" t="s">
        <v>323</v>
      </c>
      <c r="D416" s="6">
        <v>105</v>
      </c>
    </row>
    <row r="417" spans="3:4">
      <c r="C417" t="s">
        <v>324</v>
      </c>
      <c r="D417" s="6">
        <v>142</v>
      </c>
    </row>
    <row r="418" spans="3:4">
      <c r="C418" t="s">
        <v>325</v>
      </c>
      <c r="D418" s="6">
        <v>1300</v>
      </c>
    </row>
    <row r="419" spans="3:4">
      <c r="C419" t="s">
        <v>326</v>
      </c>
      <c r="D419">
        <v>0</v>
      </c>
    </row>
    <row r="420" spans="3:4">
      <c r="C420" t="s">
        <v>327</v>
      </c>
      <c r="D420" s="6">
        <v>21</v>
      </c>
    </row>
    <row r="421" spans="3:4">
      <c r="C421" t="s">
        <v>328</v>
      </c>
      <c r="D421" s="6">
        <v>439</v>
      </c>
    </row>
    <row r="422" spans="3:4">
      <c r="C422" t="s">
        <v>332</v>
      </c>
      <c r="D422" s="6">
        <v>2</v>
      </c>
    </row>
    <row r="423" spans="3:4">
      <c r="C423" t="s">
        <v>333</v>
      </c>
      <c r="D423" s="6">
        <v>3</v>
      </c>
    </row>
    <row r="424" spans="3:4">
      <c r="C424" t="s">
        <v>334</v>
      </c>
      <c r="D424" s="6">
        <v>2</v>
      </c>
    </row>
    <row r="425" spans="3:4">
      <c r="C425" t="s">
        <v>335</v>
      </c>
      <c r="D425" s="6">
        <v>29</v>
      </c>
    </row>
    <row r="426" spans="3:4">
      <c r="C426" t="s">
        <v>339</v>
      </c>
      <c r="D426" s="6">
        <v>700</v>
      </c>
    </row>
    <row r="427" spans="3:4">
      <c r="C427" t="s">
        <v>340</v>
      </c>
      <c r="D427" s="6">
        <v>97</v>
      </c>
    </row>
    <row r="428" spans="3:4">
      <c r="C428" t="s">
        <v>342</v>
      </c>
      <c r="D428">
        <v>24</v>
      </c>
    </row>
    <row r="429" spans="3:4">
      <c r="C429" t="s">
        <v>344</v>
      </c>
      <c r="D429" s="6">
        <v>5</v>
      </c>
    </row>
    <row r="430" spans="3:4">
      <c r="C430" t="s">
        <v>347</v>
      </c>
      <c r="D430">
        <v>0</v>
      </c>
    </row>
    <row r="431" spans="3:4">
      <c r="C431" t="s">
        <v>348</v>
      </c>
      <c r="D431" s="6">
        <v>137</v>
      </c>
    </row>
    <row r="432" spans="3:4">
      <c r="C432" t="s">
        <v>350</v>
      </c>
      <c r="D432" s="6">
        <v>75</v>
      </c>
    </row>
    <row r="433" spans="3:4">
      <c r="C433" t="s">
        <v>351</v>
      </c>
      <c r="D433" s="6">
        <v>164</v>
      </c>
    </row>
    <row r="434" spans="3:4">
      <c r="C434" t="s">
        <v>352</v>
      </c>
      <c r="D434" s="6">
        <v>1</v>
      </c>
    </row>
    <row r="435" spans="3:4">
      <c r="C435" t="s">
        <v>353</v>
      </c>
      <c r="D435" s="6">
        <v>5</v>
      </c>
    </row>
    <row r="436" spans="3:4">
      <c r="C436" t="s">
        <v>354</v>
      </c>
      <c r="D436" s="6">
        <v>6</v>
      </c>
    </row>
    <row r="437" spans="3:4">
      <c r="C437" t="s">
        <v>355</v>
      </c>
      <c r="D437" s="6">
        <v>9</v>
      </c>
    </row>
    <row r="438" spans="3:4">
      <c r="C438" t="s">
        <v>356</v>
      </c>
      <c r="D438" s="6">
        <v>1708</v>
      </c>
    </row>
  </sheetData>
  <sortState ref="C263:D438">
    <sortCondition ref="C263:C438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64"/>
  <sheetViews>
    <sheetView topLeftCell="A244" workbookViewId="0">
      <pane xSplit="2" topLeftCell="C1" activePane="topRight" state="frozen"/>
      <selection/>
      <selection pane="topRight" activeCell="C4" sqref="C4:C264"/>
    </sheetView>
  </sheetViews>
  <sheetFormatPr defaultColWidth="9.14285714285714" defaultRowHeight="15" outlineLevelCol="6"/>
  <cols>
    <col min="2" max="3" width="25.3333333333333" customWidth="1"/>
    <col min="4" max="4" width="17.7142857142857" customWidth="1"/>
    <col min="5" max="7" width="28.7142857142857" customWidth="1"/>
  </cols>
  <sheetData>
    <row r="2" spans="5:7">
      <c r="E2" t="s">
        <v>361</v>
      </c>
      <c r="F2" t="s">
        <v>361</v>
      </c>
      <c r="G2" t="s">
        <v>361</v>
      </c>
    </row>
    <row r="3" spans="2:7">
      <c r="B3" t="s">
        <v>2</v>
      </c>
      <c r="C3" t="s">
        <v>426</v>
      </c>
      <c r="D3" t="s">
        <v>421</v>
      </c>
      <c r="E3" t="s">
        <v>422</v>
      </c>
      <c r="F3" t="s">
        <v>423</v>
      </c>
      <c r="G3" t="s">
        <v>424</v>
      </c>
    </row>
    <row r="4" spans="2:7">
      <c r="B4" s="3" t="s">
        <v>96</v>
      </c>
      <c r="C4" s="4">
        <f t="shared" ref="C4:C67" si="0">SUM(D4:G4)</f>
        <v>1580</v>
      </c>
      <c r="D4">
        <v>1260</v>
      </c>
      <c r="E4">
        <v>50</v>
      </c>
      <c r="F4">
        <v>270</v>
      </c>
      <c r="G4" t="s">
        <v>425</v>
      </c>
    </row>
    <row r="5" spans="2:7">
      <c r="B5" s="3" t="s">
        <v>97</v>
      </c>
      <c r="C5" s="4">
        <f t="shared" si="0"/>
        <v>347</v>
      </c>
      <c r="D5">
        <v>269</v>
      </c>
      <c r="E5">
        <v>16</v>
      </c>
      <c r="F5">
        <v>36</v>
      </c>
      <c r="G5">
        <v>26</v>
      </c>
    </row>
    <row r="6" spans="2:7">
      <c r="B6" s="3" t="s">
        <v>98</v>
      </c>
      <c r="C6" s="4">
        <f t="shared" si="0"/>
        <v>195</v>
      </c>
      <c r="D6">
        <v>155</v>
      </c>
      <c r="E6">
        <v>20</v>
      </c>
      <c r="F6">
        <v>0</v>
      </c>
      <c r="G6">
        <v>20</v>
      </c>
    </row>
    <row r="7" spans="2:3">
      <c r="B7" s="3" t="s">
        <v>99</v>
      </c>
      <c r="C7" s="4">
        <f t="shared" si="0"/>
        <v>0</v>
      </c>
    </row>
    <row r="8" spans="2:7">
      <c r="B8" s="3" t="s">
        <v>100</v>
      </c>
      <c r="C8" s="4">
        <f t="shared" si="0"/>
        <v>28</v>
      </c>
      <c r="D8">
        <v>5</v>
      </c>
      <c r="E8">
        <v>16</v>
      </c>
      <c r="F8">
        <v>0</v>
      </c>
      <c r="G8">
        <v>7</v>
      </c>
    </row>
    <row r="9" spans="2:7">
      <c r="B9" s="3" t="s">
        <v>101</v>
      </c>
      <c r="C9" s="4">
        <f t="shared" si="0"/>
        <v>13</v>
      </c>
      <c r="D9">
        <v>13</v>
      </c>
      <c r="E9">
        <v>0</v>
      </c>
      <c r="F9">
        <v>0</v>
      </c>
      <c r="G9">
        <v>0</v>
      </c>
    </row>
    <row r="10" spans="2:7">
      <c r="B10" s="3" t="s">
        <v>102</v>
      </c>
      <c r="C10" s="4">
        <f t="shared" si="0"/>
        <v>1005</v>
      </c>
      <c r="D10">
        <v>585</v>
      </c>
      <c r="E10">
        <v>0</v>
      </c>
      <c r="F10">
        <v>90</v>
      </c>
      <c r="G10">
        <v>330</v>
      </c>
    </row>
    <row r="11" spans="2:7">
      <c r="B11" s="3" t="s">
        <v>103</v>
      </c>
      <c r="C11" s="4">
        <f t="shared" si="0"/>
        <v>260</v>
      </c>
      <c r="D11">
        <v>186</v>
      </c>
      <c r="E11">
        <v>11</v>
      </c>
      <c r="F11">
        <v>29</v>
      </c>
      <c r="G11">
        <v>34</v>
      </c>
    </row>
    <row r="12" spans="2:3">
      <c r="B12" s="3" t="s">
        <v>104</v>
      </c>
      <c r="C12" s="4">
        <f t="shared" si="0"/>
        <v>0</v>
      </c>
    </row>
    <row r="13" spans="2:7">
      <c r="B13" s="3" t="s">
        <v>105</v>
      </c>
      <c r="C13" s="4">
        <f t="shared" si="0"/>
        <v>5</v>
      </c>
      <c r="D13">
        <v>0</v>
      </c>
      <c r="E13">
        <v>5</v>
      </c>
      <c r="F13">
        <v>0</v>
      </c>
      <c r="G13">
        <v>0</v>
      </c>
    </row>
    <row r="14" spans="2:7">
      <c r="B14" s="3" t="s">
        <v>106</v>
      </c>
      <c r="C14" s="4">
        <f t="shared" si="0"/>
        <v>0</v>
      </c>
      <c r="D14">
        <v>0</v>
      </c>
      <c r="E14">
        <v>0</v>
      </c>
      <c r="F14">
        <v>0</v>
      </c>
      <c r="G14">
        <v>0</v>
      </c>
    </row>
    <row r="15" spans="2:3">
      <c r="B15" s="3" t="s">
        <v>107</v>
      </c>
      <c r="C15" s="4">
        <f t="shared" si="0"/>
        <v>0</v>
      </c>
    </row>
    <row r="16" spans="2:3">
      <c r="B16" s="3" t="s">
        <v>108</v>
      </c>
      <c r="C16" s="4">
        <f t="shared" si="0"/>
        <v>0</v>
      </c>
    </row>
    <row r="17" spans="2:3">
      <c r="B17" s="3" t="s">
        <v>109</v>
      </c>
      <c r="C17" s="4">
        <f t="shared" si="0"/>
        <v>0</v>
      </c>
    </row>
    <row r="18" spans="2:3">
      <c r="B18" s="3" t="s">
        <v>110</v>
      </c>
      <c r="C18" s="4">
        <f t="shared" si="0"/>
        <v>0</v>
      </c>
    </row>
    <row r="19" spans="2:3">
      <c r="B19" s="3" t="s">
        <v>111</v>
      </c>
      <c r="C19" s="4">
        <f t="shared" si="0"/>
        <v>0</v>
      </c>
    </row>
    <row r="20" spans="2:7">
      <c r="B20" s="3" t="s">
        <v>112</v>
      </c>
      <c r="C20" s="4">
        <f t="shared" si="0"/>
        <v>1</v>
      </c>
      <c r="D20">
        <v>0</v>
      </c>
      <c r="E20">
        <v>1</v>
      </c>
      <c r="F20">
        <v>0</v>
      </c>
      <c r="G20">
        <v>0</v>
      </c>
    </row>
    <row r="21" spans="2:7">
      <c r="B21" s="3" t="s">
        <v>113</v>
      </c>
      <c r="C21" s="4">
        <f t="shared" si="0"/>
        <v>2</v>
      </c>
      <c r="D21">
        <v>0</v>
      </c>
      <c r="E21">
        <v>0</v>
      </c>
      <c r="F21">
        <v>0</v>
      </c>
      <c r="G21">
        <v>2</v>
      </c>
    </row>
    <row r="22" spans="2:7">
      <c r="B22" s="3" t="s">
        <v>114</v>
      </c>
      <c r="C22" s="4">
        <f t="shared" si="0"/>
        <v>2</v>
      </c>
      <c r="D22">
        <v>1</v>
      </c>
      <c r="E22">
        <v>0</v>
      </c>
      <c r="F22">
        <v>0</v>
      </c>
      <c r="G22">
        <v>1</v>
      </c>
    </row>
    <row r="23" spans="2:7">
      <c r="B23" s="3" t="s">
        <v>115</v>
      </c>
      <c r="C23" s="4">
        <f t="shared" si="0"/>
        <v>2</v>
      </c>
      <c r="D23">
        <v>0</v>
      </c>
      <c r="E23">
        <v>1</v>
      </c>
      <c r="F23">
        <v>0</v>
      </c>
      <c r="G23">
        <v>1</v>
      </c>
    </row>
    <row r="24" spans="2:3">
      <c r="B24" s="3" t="s">
        <v>116</v>
      </c>
      <c r="C24" s="4">
        <f t="shared" si="0"/>
        <v>0</v>
      </c>
    </row>
    <row r="25" spans="2:7">
      <c r="B25" s="3" t="s">
        <v>117</v>
      </c>
      <c r="C25" s="4">
        <f t="shared" si="0"/>
        <v>10</v>
      </c>
      <c r="D25">
        <v>6</v>
      </c>
      <c r="E25">
        <v>0</v>
      </c>
      <c r="F25">
        <v>2</v>
      </c>
      <c r="G25">
        <v>2</v>
      </c>
    </row>
    <row r="26" spans="2:7">
      <c r="B26" s="3" t="s">
        <v>118</v>
      </c>
      <c r="C26" s="4">
        <f t="shared" si="0"/>
        <v>19</v>
      </c>
      <c r="D26">
        <v>7</v>
      </c>
      <c r="E26">
        <v>2</v>
      </c>
      <c r="F26">
        <v>7</v>
      </c>
      <c r="G26">
        <v>3</v>
      </c>
    </row>
    <row r="27" spans="2:7">
      <c r="B27" s="3" t="s">
        <v>119</v>
      </c>
      <c r="C27" s="4">
        <f t="shared" si="0"/>
        <v>12</v>
      </c>
      <c r="D27">
        <v>11</v>
      </c>
      <c r="E27">
        <v>0</v>
      </c>
      <c r="F27">
        <v>0</v>
      </c>
      <c r="G27">
        <v>1</v>
      </c>
    </row>
    <row r="28" spans="2:7">
      <c r="B28" s="3" t="s">
        <v>120</v>
      </c>
      <c r="C28" s="4">
        <f t="shared" si="0"/>
        <v>12</v>
      </c>
      <c r="D28">
        <v>11</v>
      </c>
      <c r="E28">
        <v>0</v>
      </c>
      <c r="F28">
        <v>1</v>
      </c>
      <c r="G28">
        <v>0</v>
      </c>
    </row>
    <row r="29" spans="2:3">
      <c r="B29" s="5" t="s">
        <v>121</v>
      </c>
      <c r="C29" s="4">
        <f t="shared" si="0"/>
        <v>0</v>
      </c>
    </row>
    <row r="30" spans="2:7">
      <c r="B30" s="3" t="s">
        <v>122</v>
      </c>
      <c r="C30" s="4">
        <f t="shared" si="0"/>
        <v>5</v>
      </c>
      <c r="D30">
        <v>1</v>
      </c>
      <c r="E30">
        <v>4</v>
      </c>
      <c r="F30">
        <v>0</v>
      </c>
      <c r="G30">
        <v>0</v>
      </c>
    </row>
    <row r="31" spans="2:7">
      <c r="B31" s="3" t="s">
        <v>123</v>
      </c>
      <c r="C31" s="4">
        <f t="shared" si="0"/>
        <v>1762</v>
      </c>
      <c r="D31">
        <v>1040</v>
      </c>
      <c r="E31">
        <v>480</v>
      </c>
      <c r="F31">
        <v>0</v>
      </c>
      <c r="G31">
        <v>242</v>
      </c>
    </row>
    <row r="32" spans="2:3">
      <c r="B32" s="5" t="s">
        <v>124</v>
      </c>
      <c r="C32" s="4">
        <f t="shared" si="0"/>
        <v>0</v>
      </c>
    </row>
    <row r="33" spans="2:3">
      <c r="B33" s="3" t="s">
        <v>125</v>
      </c>
      <c r="C33" s="4">
        <f t="shared" si="0"/>
        <v>0</v>
      </c>
    </row>
    <row r="34" spans="2:7">
      <c r="B34" s="3" t="s">
        <v>126</v>
      </c>
      <c r="C34" s="4">
        <f t="shared" si="0"/>
        <v>10</v>
      </c>
      <c r="D34">
        <v>10</v>
      </c>
      <c r="E34">
        <v>0</v>
      </c>
      <c r="F34">
        <v>0</v>
      </c>
      <c r="G34">
        <v>0</v>
      </c>
    </row>
    <row r="35" spans="2:7">
      <c r="B35" s="3" t="s">
        <v>127</v>
      </c>
      <c r="C35" s="4">
        <f t="shared" si="0"/>
        <v>6</v>
      </c>
      <c r="D35">
        <v>0</v>
      </c>
      <c r="E35">
        <v>6</v>
      </c>
      <c r="F35">
        <v>0</v>
      </c>
      <c r="G35">
        <v>0</v>
      </c>
    </row>
    <row r="36" spans="2:7">
      <c r="B36" s="3" t="s">
        <v>128</v>
      </c>
      <c r="C36" s="4">
        <f t="shared" si="0"/>
        <v>93</v>
      </c>
      <c r="D36">
        <v>70</v>
      </c>
      <c r="E36">
        <v>0</v>
      </c>
      <c r="F36">
        <v>15</v>
      </c>
      <c r="G36">
        <v>8</v>
      </c>
    </row>
    <row r="37" spans="2:7">
      <c r="B37" s="3" t="s">
        <v>129</v>
      </c>
      <c r="C37" s="4">
        <f t="shared" si="0"/>
        <v>17</v>
      </c>
      <c r="D37">
        <v>17</v>
      </c>
      <c r="E37">
        <v>0</v>
      </c>
      <c r="F37">
        <v>0</v>
      </c>
      <c r="G37">
        <v>0</v>
      </c>
    </row>
    <row r="38" spans="2:3">
      <c r="B38" s="3" t="s">
        <v>130</v>
      </c>
      <c r="C38" s="4">
        <f t="shared" si="0"/>
        <v>0</v>
      </c>
    </row>
    <row r="39" spans="2:7">
      <c r="B39" s="3" t="s">
        <v>131</v>
      </c>
      <c r="C39" s="4">
        <f t="shared" si="0"/>
        <v>40</v>
      </c>
      <c r="D39">
        <v>0</v>
      </c>
      <c r="E39">
        <v>20</v>
      </c>
      <c r="F39">
        <v>0</v>
      </c>
      <c r="G39">
        <v>20</v>
      </c>
    </row>
    <row r="40" spans="2:3">
      <c r="B40" s="3" t="s">
        <v>132</v>
      </c>
      <c r="C40" s="4">
        <f t="shared" si="0"/>
        <v>0</v>
      </c>
    </row>
    <row r="41" spans="2:7">
      <c r="B41" s="3" t="s">
        <v>133</v>
      </c>
      <c r="C41" s="4">
        <f t="shared" si="0"/>
        <v>140</v>
      </c>
      <c r="D41">
        <v>76</v>
      </c>
      <c r="E41">
        <v>47</v>
      </c>
      <c r="F41">
        <v>12</v>
      </c>
      <c r="G41">
        <v>5</v>
      </c>
    </row>
    <row r="42" spans="2:7">
      <c r="B42" s="3" t="s">
        <v>134</v>
      </c>
      <c r="C42" s="4">
        <f t="shared" si="0"/>
        <v>2</v>
      </c>
      <c r="D42">
        <v>0</v>
      </c>
      <c r="E42">
        <v>2</v>
      </c>
      <c r="F42">
        <v>0</v>
      </c>
      <c r="G42">
        <v>0</v>
      </c>
    </row>
    <row r="43" spans="2:7">
      <c r="B43" s="3" t="s">
        <v>135</v>
      </c>
      <c r="C43" s="4">
        <f t="shared" si="0"/>
        <v>132</v>
      </c>
      <c r="D43">
        <v>47</v>
      </c>
      <c r="E43">
        <v>40</v>
      </c>
      <c r="F43">
        <v>0</v>
      </c>
      <c r="G43">
        <v>45</v>
      </c>
    </row>
    <row r="44" spans="2:7">
      <c r="B44" s="3" t="s">
        <v>136</v>
      </c>
      <c r="C44" s="4">
        <f t="shared" si="0"/>
        <v>390</v>
      </c>
      <c r="D44">
        <v>225</v>
      </c>
      <c r="E44">
        <v>115</v>
      </c>
      <c r="F44">
        <v>0</v>
      </c>
      <c r="G44">
        <v>50</v>
      </c>
    </row>
    <row r="45" spans="2:3">
      <c r="B45" s="3" t="s">
        <v>137</v>
      </c>
      <c r="C45" s="4">
        <f t="shared" si="0"/>
        <v>0</v>
      </c>
    </row>
    <row r="46" spans="2:7">
      <c r="B46" s="3" t="s">
        <v>138</v>
      </c>
      <c r="C46" s="4">
        <f t="shared" si="0"/>
        <v>10</v>
      </c>
      <c r="D46">
        <v>0</v>
      </c>
      <c r="E46">
        <v>10</v>
      </c>
      <c r="F46">
        <v>0</v>
      </c>
      <c r="G46">
        <v>0</v>
      </c>
    </row>
    <row r="47" spans="2:7">
      <c r="B47" s="3" t="s">
        <v>139</v>
      </c>
      <c r="C47" s="4">
        <f t="shared" si="0"/>
        <v>97</v>
      </c>
      <c r="D47">
        <v>62</v>
      </c>
      <c r="E47">
        <v>35</v>
      </c>
      <c r="F47">
        <v>0</v>
      </c>
      <c r="G47">
        <v>0</v>
      </c>
    </row>
    <row r="48" spans="2:7">
      <c r="B48" s="3" t="s">
        <v>140</v>
      </c>
      <c r="C48" s="4">
        <f t="shared" si="0"/>
        <v>144</v>
      </c>
      <c r="D48">
        <v>29</v>
      </c>
      <c r="E48">
        <v>50</v>
      </c>
      <c r="F48">
        <v>18</v>
      </c>
      <c r="G48">
        <v>47</v>
      </c>
    </row>
    <row r="49" spans="2:7">
      <c r="B49" s="3" t="s">
        <v>141</v>
      </c>
      <c r="C49" s="4">
        <f t="shared" si="0"/>
        <v>7160</v>
      </c>
      <c r="D49">
        <f>5690-80</f>
        <v>5610</v>
      </c>
      <c r="E49">
        <v>300</v>
      </c>
      <c r="F49">
        <v>900</v>
      </c>
      <c r="G49">
        <v>350</v>
      </c>
    </row>
    <row r="50" spans="2:7">
      <c r="B50" s="3" t="s">
        <v>142</v>
      </c>
      <c r="C50" s="4">
        <f t="shared" si="0"/>
        <v>61</v>
      </c>
      <c r="D50">
        <v>51</v>
      </c>
      <c r="E50">
        <v>5</v>
      </c>
      <c r="F50">
        <v>5</v>
      </c>
      <c r="G50">
        <v>0</v>
      </c>
    </row>
    <row r="51" spans="2:7">
      <c r="B51" s="3" t="s">
        <v>143</v>
      </c>
      <c r="C51" s="4">
        <f t="shared" si="0"/>
        <v>23</v>
      </c>
      <c r="D51">
        <v>2</v>
      </c>
      <c r="E51">
        <v>10</v>
      </c>
      <c r="F51">
        <v>1</v>
      </c>
      <c r="G51">
        <v>10</v>
      </c>
    </row>
    <row r="52" spans="2:3">
      <c r="B52" s="5" t="s">
        <v>144</v>
      </c>
      <c r="C52" s="4">
        <f t="shared" si="0"/>
        <v>0</v>
      </c>
    </row>
    <row r="53" spans="2:3">
      <c r="B53" s="5" t="s">
        <v>145</v>
      </c>
      <c r="C53" s="4">
        <f t="shared" si="0"/>
        <v>0</v>
      </c>
    </row>
    <row r="54" spans="2:7">
      <c r="B54" s="3" t="s">
        <v>146</v>
      </c>
      <c r="C54" s="4">
        <f t="shared" si="0"/>
        <v>288</v>
      </c>
      <c r="D54">
        <v>269</v>
      </c>
      <c r="E54">
        <v>2</v>
      </c>
      <c r="F54">
        <v>2</v>
      </c>
      <c r="G54">
        <v>15</v>
      </c>
    </row>
    <row r="55" spans="2:3">
      <c r="B55" s="3" t="s">
        <v>147</v>
      </c>
      <c r="C55" s="4">
        <f t="shared" si="0"/>
        <v>0</v>
      </c>
    </row>
    <row r="56" spans="2:7">
      <c r="B56" s="3" t="s">
        <v>148</v>
      </c>
      <c r="C56" s="4">
        <f t="shared" si="0"/>
        <v>37</v>
      </c>
      <c r="D56">
        <v>19</v>
      </c>
      <c r="E56">
        <v>7</v>
      </c>
      <c r="F56">
        <v>3</v>
      </c>
      <c r="G56">
        <v>8</v>
      </c>
    </row>
    <row r="57" spans="2:3">
      <c r="B57" s="3" t="s">
        <v>149</v>
      </c>
      <c r="C57" s="4">
        <f t="shared" si="0"/>
        <v>0</v>
      </c>
    </row>
    <row r="58" spans="2:3">
      <c r="B58" s="3" t="s">
        <v>150</v>
      </c>
      <c r="C58" s="4">
        <f t="shared" si="0"/>
        <v>0</v>
      </c>
    </row>
    <row r="59" spans="2:7">
      <c r="B59" s="3" t="s">
        <v>151</v>
      </c>
      <c r="C59" s="4">
        <f t="shared" si="0"/>
        <v>1588</v>
      </c>
      <c r="D59">
        <f>425-55</f>
        <v>370</v>
      </c>
      <c r="E59">
        <v>375</v>
      </c>
      <c r="F59">
        <v>348</v>
      </c>
      <c r="G59">
        <v>495</v>
      </c>
    </row>
    <row r="60" spans="2:3">
      <c r="B60" s="3" t="s">
        <v>152</v>
      </c>
      <c r="C60" s="4">
        <f t="shared" si="0"/>
        <v>0</v>
      </c>
    </row>
    <row r="61" spans="2:7">
      <c r="B61" s="3" t="s">
        <v>153</v>
      </c>
      <c r="C61" s="4">
        <f t="shared" si="0"/>
        <v>198</v>
      </c>
      <c r="D61">
        <v>128</v>
      </c>
      <c r="E61">
        <v>22</v>
      </c>
      <c r="F61">
        <v>28</v>
      </c>
      <c r="G61">
        <v>20</v>
      </c>
    </row>
    <row r="62" spans="2:7">
      <c r="B62" s="3" t="s">
        <v>154</v>
      </c>
      <c r="C62" s="4">
        <f t="shared" si="0"/>
        <v>9969</v>
      </c>
      <c r="D62">
        <f>8407-468</f>
        <v>7939</v>
      </c>
      <c r="E62">
        <v>1220</v>
      </c>
      <c r="F62">
        <v>410</v>
      </c>
      <c r="G62">
        <v>400</v>
      </c>
    </row>
    <row r="63" spans="2:3">
      <c r="B63" s="5" t="s">
        <v>155</v>
      </c>
      <c r="C63" s="4">
        <f t="shared" si="0"/>
        <v>0</v>
      </c>
    </row>
    <row r="64" spans="2:7">
      <c r="B64" s="3" t="s">
        <v>156</v>
      </c>
      <c r="C64" s="4">
        <f t="shared" si="0"/>
        <v>2268</v>
      </c>
      <c r="D64">
        <f>2164-36</f>
        <v>2128</v>
      </c>
      <c r="E64">
        <v>70</v>
      </c>
      <c r="F64">
        <v>0</v>
      </c>
      <c r="G64">
        <v>70</v>
      </c>
    </row>
    <row r="65" spans="2:7">
      <c r="B65" s="3" t="s">
        <v>157</v>
      </c>
      <c r="C65" s="4">
        <f t="shared" si="0"/>
        <v>451</v>
      </c>
      <c r="D65">
        <v>401</v>
      </c>
      <c r="E65">
        <v>29</v>
      </c>
      <c r="F65">
        <v>0</v>
      </c>
      <c r="G65">
        <v>21</v>
      </c>
    </row>
    <row r="66" spans="2:7">
      <c r="B66" s="3" t="s">
        <v>158</v>
      </c>
      <c r="C66" s="4">
        <f t="shared" si="0"/>
        <v>1397</v>
      </c>
      <c r="D66">
        <v>1181</v>
      </c>
      <c r="E66">
        <v>0</v>
      </c>
      <c r="F66">
        <v>16</v>
      </c>
      <c r="G66">
        <v>200</v>
      </c>
    </row>
    <row r="67" spans="2:3">
      <c r="B67" s="3" t="s">
        <v>159</v>
      </c>
      <c r="C67" s="4">
        <f t="shared" si="0"/>
        <v>0</v>
      </c>
    </row>
    <row r="68" spans="2:7">
      <c r="B68" s="3" t="s">
        <v>160</v>
      </c>
      <c r="C68" s="4">
        <f t="shared" ref="C68:C131" si="1">SUM(D68:G68)</f>
        <v>51</v>
      </c>
      <c r="D68">
        <v>19</v>
      </c>
      <c r="E68">
        <v>0</v>
      </c>
      <c r="F68">
        <v>15</v>
      </c>
      <c r="G68">
        <v>17</v>
      </c>
    </row>
    <row r="69" spans="2:7">
      <c r="B69" s="3" t="s">
        <v>161</v>
      </c>
      <c r="C69" s="4">
        <f t="shared" si="1"/>
        <v>1</v>
      </c>
      <c r="D69">
        <v>0</v>
      </c>
      <c r="E69">
        <v>0</v>
      </c>
      <c r="F69">
        <v>1</v>
      </c>
      <c r="G69">
        <v>0</v>
      </c>
    </row>
    <row r="70" spans="2:7">
      <c r="B70" s="3" t="s">
        <v>162</v>
      </c>
      <c r="C70" s="4">
        <f t="shared" si="1"/>
        <v>315</v>
      </c>
      <c r="D70">
        <v>315</v>
      </c>
      <c r="E70">
        <v>0</v>
      </c>
      <c r="F70">
        <v>0</v>
      </c>
      <c r="G70">
        <v>0</v>
      </c>
    </row>
    <row r="71" spans="2:7">
      <c r="B71" s="3" t="s">
        <v>163</v>
      </c>
      <c r="C71" s="4">
        <f t="shared" si="1"/>
        <v>2070</v>
      </c>
      <c r="D71">
        <f>810-120</f>
        <v>690</v>
      </c>
      <c r="E71">
        <v>280</v>
      </c>
      <c r="F71">
        <v>250</v>
      </c>
      <c r="G71">
        <v>850</v>
      </c>
    </row>
    <row r="72" spans="2:7">
      <c r="B72" s="3" t="s">
        <v>164</v>
      </c>
      <c r="C72" s="4">
        <f t="shared" si="1"/>
        <v>4</v>
      </c>
      <c r="D72">
        <v>4</v>
      </c>
      <c r="E72">
        <v>0</v>
      </c>
      <c r="F72">
        <v>0</v>
      </c>
      <c r="G72">
        <v>0</v>
      </c>
    </row>
    <row r="73" spans="2:3">
      <c r="B73" s="5" t="s">
        <v>165</v>
      </c>
      <c r="C73" s="4">
        <f t="shared" si="1"/>
        <v>0</v>
      </c>
    </row>
    <row r="74" spans="2:7">
      <c r="B74" s="3" t="s">
        <v>166</v>
      </c>
      <c r="C74" s="4">
        <f t="shared" si="1"/>
        <v>10</v>
      </c>
      <c r="D74">
        <v>7</v>
      </c>
      <c r="E74">
        <v>1</v>
      </c>
      <c r="F74">
        <v>1</v>
      </c>
      <c r="G74">
        <v>1</v>
      </c>
    </row>
    <row r="75" spans="2:7">
      <c r="B75" s="3" t="s">
        <v>167</v>
      </c>
      <c r="C75" s="4">
        <f t="shared" si="1"/>
        <v>0</v>
      </c>
      <c r="D75">
        <v>0</v>
      </c>
      <c r="E75">
        <v>0</v>
      </c>
      <c r="F75">
        <v>0</v>
      </c>
      <c r="G75">
        <v>0</v>
      </c>
    </row>
    <row r="76" spans="2:7">
      <c r="B76" s="3" t="s">
        <v>168</v>
      </c>
      <c r="C76" s="4">
        <f t="shared" si="1"/>
        <v>24</v>
      </c>
      <c r="D76">
        <v>5</v>
      </c>
      <c r="E76">
        <v>14</v>
      </c>
      <c r="F76">
        <v>0</v>
      </c>
      <c r="G76">
        <v>5</v>
      </c>
    </row>
    <row r="77" spans="2:3">
      <c r="B77" s="5" t="s">
        <v>169</v>
      </c>
      <c r="C77" s="4">
        <f t="shared" si="1"/>
        <v>0</v>
      </c>
    </row>
    <row r="78" spans="2:7">
      <c r="B78" s="3" t="s">
        <v>170</v>
      </c>
      <c r="C78" s="4">
        <f t="shared" si="1"/>
        <v>85</v>
      </c>
      <c r="D78">
        <v>84</v>
      </c>
      <c r="E78">
        <v>0</v>
      </c>
      <c r="F78">
        <v>0</v>
      </c>
      <c r="G78">
        <v>1</v>
      </c>
    </row>
    <row r="79" spans="2:7">
      <c r="B79" s="3" t="s">
        <v>171</v>
      </c>
      <c r="C79" s="4">
        <f t="shared" si="1"/>
        <v>217</v>
      </c>
      <c r="D79">
        <v>207</v>
      </c>
      <c r="E79">
        <v>10</v>
      </c>
      <c r="F79">
        <v>0</v>
      </c>
      <c r="G79">
        <v>0</v>
      </c>
    </row>
    <row r="80" spans="2:3">
      <c r="B80" s="3" t="s">
        <v>172</v>
      </c>
      <c r="C80" s="4">
        <f t="shared" si="1"/>
        <v>0</v>
      </c>
    </row>
    <row r="81" spans="2:7">
      <c r="B81" s="3" t="s">
        <v>173</v>
      </c>
      <c r="C81" s="4">
        <f t="shared" si="1"/>
        <v>37</v>
      </c>
      <c r="D81">
        <v>0</v>
      </c>
      <c r="E81">
        <v>16</v>
      </c>
      <c r="F81">
        <v>4</v>
      </c>
      <c r="G81">
        <v>17</v>
      </c>
    </row>
    <row r="82" spans="2:7">
      <c r="B82" s="3" t="s">
        <v>174</v>
      </c>
      <c r="C82" s="4">
        <f t="shared" si="1"/>
        <v>102</v>
      </c>
      <c r="D82">
        <v>43</v>
      </c>
      <c r="E82">
        <v>30</v>
      </c>
      <c r="F82">
        <v>16</v>
      </c>
      <c r="G82">
        <v>13</v>
      </c>
    </row>
    <row r="83" spans="2:7">
      <c r="B83" s="3" t="s">
        <v>175</v>
      </c>
      <c r="C83" s="4">
        <f t="shared" si="1"/>
        <v>6</v>
      </c>
      <c r="D83">
        <v>2</v>
      </c>
      <c r="E83">
        <v>2</v>
      </c>
      <c r="F83">
        <v>0</v>
      </c>
      <c r="G83">
        <v>2</v>
      </c>
    </row>
    <row r="84" spans="2:3">
      <c r="B84" s="3" t="s">
        <v>176</v>
      </c>
      <c r="C84" s="4">
        <f t="shared" si="1"/>
        <v>0</v>
      </c>
    </row>
    <row r="85" spans="2:3">
      <c r="B85" s="3" t="s">
        <v>177</v>
      </c>
      <c r="C85" s="4">
        <f t="shared" si="1"/>
        <v>0</v>
      </c>
    </row>
    <row r="86" spans="2:7">
      <c r="B86" s="3" t="s">
        <v>178</v>
      </c>
      <c r="C86" s="4">
        <f t="shared" si="1"/>
        <v>6</v>
      </c>
      <c r="D86">
        <v>0</v>
      </c>
      <c r="E86">
        <v>0</v>
      </c>
      <c r="F86">
        <v>0</v>
      </c>
      <c r="G86">
        <v>6</v>
      </c>
    </row>
    <row r="87" spans="2:7">
      <c r="B87" s="3" t="s">
        <v>179</v>
      </c>
      <c r="C87" s="4">
        <f t="shared" si="1"/>
        <v>1</v>
      </c>
      <c r="D87">
        <v>0</v>
      </c>
      <c r="E87">
        <v>1</v>
      </c>
      <c r="F87">
        <v>0</v>
      </c>
      <c r="G87">
        <v>0</v>
      </c>
    </row>
    <row r="88" spans="2:7">
      <c r="B88" s="3" t="s">
        <v>180</v>
      </c>
      <c r="C88" s="4">
        <f t="shared" si="1"/>
        <v>1</v>
      </c>
      <c r="D88">
        <v>1</v>
      </c>
      <c r="E88">
        <v>0</v>
      </c>
      <c r="F88">
        <v>0</v>
      </c>
      <c r="G88">
        <v>0</v>
      </c>
    </row>
    <row r="89" spans="2:7">
      <c r="B89" s="3" t="s">
        <v>181</v>
      </c>
      <c r="C89" s="4">
        <f t="shared" si="1"/>
        <v>102</v>
      </c>
      <c r="D89">
        <v>66</v>
      </c>
      <c r="E89">
        <v>16</v>
      </c>
      <c r="F89">
        <v>13</v>
      </c>
      <c r="G89">
        <v>7</v>
      </c>
    </row>
    <row r="90" spans="2:7">
      <c r="B90" s="3" t="s">
        <v>182</v>
      </c>
      <c r="C90" s="4">
        <f t="shared" si="1"/>
        <v>0</v>
      </c>
      <c r="D90">
        <v>0</v>
      </c>
      <c r="E90">
        <v>0</v>
      </c>
      <c r="F90">
        <v>0</v>
      </c>
      <c r="G90">
        <v>0</v>
      </c>
    </row>
    <row r="91" spans="2:7">
      <c r="B91" s="3" t="s">
        <v>183</v>
      </c>
      <c r="C91" s="4">
        <f t="shared" si="1"/>
        <v>89</v>
      </c>
      <c r="D91">
        <v>49</v>
      </c>
      <c r="E91">
        <v>0</v>
      </c>
      <c r="F91">
        <v>40</v>
      </c>
      <c r="G91">
        <v>0</v>
      </c>
    </row>
    <row r="92" spans="2:3">
      <c r="B92" s="5" t="s">
        <v>184</v>
      </c>
      <c r="C92" s="4">
        <f t="shared" si="1"/>
        <v>0</v>
      </c>
    </row>
    <row r="93" spans="2:7">
      <c r="B93" s="3" t="s">
        <v>185</v>
      </c>
      <c r="C93" s="4">
        <f t="shared" si="1"/>
        <v>59</v>
      </c>
      <c r="D93">
        <v>59</v>
      </c>
      <c r="E93">
        <v>0</v>
      </c>
      <c r="F93">
        <v>0</v>
      </c>
      <c r="G93">
        <v>0</v>
      </c>
    </row>
    <row r="94" spans="2:3">
      <c r="B94" s="5" t="s">
        <v>186</v>
      </c>
      <c r="C94" s="4">
        <f t="shared" si="1"/>
        <v>0</v>
      </c>
    </row>
    <row r="95" spans="2:3">
      <c r="B95" s="3" t="s">
        <v>187</v>
      </c>
      <c r="C95" s="4">
        <f t="shared" si="1"/>
        <v>0</v>
      </c>
    </row>
    <row r="96" spans="2:7">
      <c r="B96" s="3" t="s">
        <v>188</v>
      </c>
      <c r="C96" s="4">
        <f t="shared" si="1"/>
        <v>1</v>
      </c>
      <c r="D96">
        <v>1</v>
      </c>
      <c r="E96">
        <v>0</v>
      </c>
      <c r="F96">
        <v>0</v>
      </c>
      <c r="G96">
        <v>0</v>
      </c>
    </row>
    <row r="97" spans="2:7">
      <c r="B97" s="3" t="s">
        <v>189</v>
      </c>
      <c r="C97" s="4">
        <f t="shared" si="1"/>
        <v>78</v>
      </c>
      <c r="D97">
        <v>78</v>
      </c>
      <c r="E97">
        <v>0</v>
      </c>
      <c r="F97">
        <v>0</v>
      </c>
      <c r="G97">
        <v>0</v>
      </c>
    </row>
    <row r="98" spans="2:7">
      <c r="B98" s="3" t="s">
        <v>190</v>
      </c>
      <c r="C98" s="4">
        <f t="shared" si="1"/>
        <v>570</v>
      </c>
      <c r="D98">
        <v>570</v>
      </c>
      <c r="E98">
        <v>0</v>
      </c>
      <c r="F98">
        <v>0</v>
      </c>
      <c r="G98">
        <v>0</v>
      </c>
    </row>
    <row r="99" spans="2:7">
      <c r="B99" s="3" t="s">
        <v>191</v>
      </c>
      <c r="C99" s="4">
        <f t="shared" si="1"/>
        <v>0</v>
      </c>
      <c r="D99">
        <v>0</v>
      </c>
      <c r="E99">
        <v>0</v>
      </c>
      <c r="F99">
        <v>0</v>
      </c>
      <c r="G99">
        <v>0</v>
      </c>
    </row>
    <row r="100" spans="2:3">
      <c r="B100" s="3" t="s">
        <v>192</v>
      </c>
      <c r="C100" s="4">
        <f t="shared" si="1"/>
        <v>0</v>
      </c>
    </row>
    <row r="101" spans="2:7">
      <c r="B101" s="3" t="s">
        <v>193</v>
      </c>
      <c r="C101" s="4">
        <f t="shared" si="1"/>
        <v>97</v>
      </c>
      <c r="D101">
        <v>44</v>
      </c>
      <c r="E101">
        <v>10</v>
      </c>
      <c r="F101">
        <v>19</v>
      </c>
      <c r="G101">
        <v>24</v>
      </c>
    </row>
    <row r="102" spans="2:7">
      <c r="B102" s="3" t="s">
        <v>194</v>
      </c>
      <c r="C102" s="4">
        <f t="shared" si="1"/>
        <v>1</v>
      </c>
      <c r="D102">
        <v>0</v>
      </c>
      <c r="E102">
        <v>1</v>
      </c>
      <c r="F102">
        <v>0</v>
      </c>
      <c r="G102">
        <v>0</v>
      </c>
    </row>
    <row r="103" spans="2:3">
      <c r="B103" s="3" t="s">
        <v>195</v>
      </c>
      <c r="C103" s="4">
        <f t="shared" si="1"/>
        <v>0</v>
      </c>
    </row>
    <row r="104" spans="2:7">
      <c r="B104" s="3" t="s">
        <v>196</v>
      </c>
      <c r="C104" s="4">
        <f t="shared" si="1"/>
        <v>232</v>
      </c>
      <c r="D104">
        <v>126</v>
      </c>
      <c r="E104">
        <v>6</v>
      </c>
      <c r="F104">
        <v>100</v>
      </c>
      <c r="G104">
        <v>0</v>
      </c>
    </row>
    <row r="105" spans="2:7">
      <c r="B105" s="3" t="s">
        <v>197</v>
      </c>
      <c r="C105" s="4">
        <f t="shared" si="1"/>
        <v>406</v>
      </c>
      <c r="D105">
        <v>305</v>
      </c>
      <c r="E105">
        <v>6</v>
      </c>
      <c r="F105">
        <v>0</v>
      </c>
      <c r="G105">
        <v>95</v>
      </c>
    </row>
    <row r="106" spans="2:3">
      <c r="B106" s="3" t="s">
        <v>198</v>
      </c>
      <c r="C106" s="4">
        <f t="shared" si="1"/>
        <v>0</v>
      </c>
    </row>
    <row r="107" spans="2:7">
      <c r="B107" s="3" t="s">
        <v>199</v>
      </c>
      <c r="C107" s="4">
        <f t="shared" si="1"/>
        <v>777</v>
      </c>
      <c r="D107">
        <v>744</v>
      </c>
      <c r="E107">
        <v>0</v>
      </c>
      <c r="F107">
        <v>1</v>
      </c>
      <c r="G107">
        <v>32</v>
      </c>
    </row>
    <row r="108" spans="2:7">
      <c r="B108" s="3" t="s">
        <v>200</v>
      </c>
      <c r="C108" s="4">
        <f t="shared" si="1"/>
        <v>17</v>
      </c>
      <c r="D108">
        <v>15</v>
      </c>
      <c r="E108">
        <v>0</v>
      </c>
      <c r="F108">
        <v>0</v>
      </c>
      <c r="G108">
        <v>2</v>
      </c>
    </row>
    <row r="109" spans="2:7">
      <c r="B109" s="3" t="s">
        <v>201</v>
      </c>
      <c r="C109" s="4">
        <f t="shared" si="1"/>
        <v>170</v>
      </c>
      <c r="D109">
        <v>160</v>
      </c>
      <c r="E109">
        <v>0</v>
      </c>
      <c r="F109">
        <v>6</v>
      </c>
      <c r="G109">
        <v>4</v>
      </c>
    </row>
    <row r="110" spans="2:7">
      <c r="B110" s="3" t="s">
        <v>202</v>
      </c>
      <c r="C110" s="4">
        <f t="shared" si="1"/>
        <v>156</v>
      </c>
      <c r="D110">
        <v>30</v>
      </c>
      <c r="E110">
        <v>10</v>
      </c>
      <c r="F110">
        <v>100</v>
      </c>
      <c r="G110">
        <v>16</v>
      </c>
    </row>
    <row r="111" spans="2:7">
      <c r="B111" s="3" t="s">
        <v>203</v>
      </c>
      <c r="C111" s="4">
        <f t="shared" si="1"/>
        <v>5200</v>
      </c>
      <c r="D111">
        <v>4750</v>
      </c>
      <c r="E111">
        <v>0</v>
      </c>
      <c r="F111">
        <v>50</v>
      </c>
      <c r="G111">
        <v>400</v>
      </c>
    </row>
    <row r="112" spans="2:7">
      <c r="B112" s="3" t="s">
        <v>204</v>
      </c>
      <c r="C112" s="4">
        <f t="shared" si="1"/>
        <v>214</v>
      </c>
      <c r="D112">
        <v>129</v>
      </c>
      <c r="E112">
        <v>77</v>
      </c>
      <c r="F112">
        <v>0</v>
      </c>
      <c r="G112">
        <v>8</v>
      </c>
    </row>
    <row r="113" spans="2:7">
      <c r="B113" s="3" t="s">
        <v>205</v>
      </c>
      <c r="C113" s="4">
        <f t="shared" si="1"/>
        <v>7</v>
      </c>
      <c r="E113">
        <v>2</v>
      </c>
      <c r="F113">
        <v>4</v>
      </c>
      <c r="G113">
        <v>1</v>
      </c>
    </row>
    <row r="114" spans="2:7">
      <c r="B114" s="3" t="s">
        <v>206</v>
      </c>
      <c r="C114" s="4">
        <f t="shared" si="1"/>
        <v>11</v>
      </c>
      <c r="D114">
        <v>11</v>
      </c>
      <c r="E114">
        <v>0</v>
      </c>
      <c r="F114">
        <v>0</v>
      </c>
      <c r="G114">
        <v>0</v>
      </c>
    </row>
    <row r="115" spans="2:7">
      <c r="B115" s="3" t="s">
        <v>207</v>
      </c>
      <c r="C115" s="4">
        <f t="shared" si="1"/>
        <v>0</v>
      </c>
      <c r="D115">
        <v>0</v>
      </c>
      <c r="E115">
        <v>0</v>
      </c>
      <c r="F115">
        <v>0</v>
      </c>
      <c r="G115">
        <v>0</v>
      </c>
    </row>
    <row r="116" spans="2:3">
      <c r="B116" s="5" t="s">
        <v>208</v>
      </c>
      <c r="C116" s="4">
        <f t="shared" si="1"/>
        <v>0</v>
      </c>
    </row>
    <row r="117" spans="2:7">
      <c r="B117" s="3" t="s">
        <v>209</v>
      </c>
      <c r="C117" s="4">
        <f t="shared" si="1"/>
        <v>8</v>
      </c>
      <c r="D117">
        <v>0</v>
      </c>
      <c r="E117">
        <v>0</v>
      </c>
      <c r="F117">
        <v>8</v>
      </c>
      <c r="G117">
        <v>0</v>
      </c>
    </row>
    <row r="118" spans="2:7">
      <c r="B118" s="3" t="s">
        <v>210</v>
      </c>
      <c r="C118" s="4">
        <f t="shared" si="1"/>
        <v>95</v>
      </c>
      <c r="D118">
        <v>48</v>
      </c>
      <c r="E118">
        <v>5</v>
      </c>
      <c r="F118">
        <v>5</v>
      </c>
      <c r="G118">
        <v>37</v>
      </c>
    </row>
    <row r="119" spans="2:3">
      <c r="B119" s="3" t="s">
        <v>211</v>
      </c>
      <c r="C119" s="4">
        <f t="shared" si="1"/>
        <v>0</v>
      </c>
    </row>
    <row r="120" spans="2:7">
      <c r="B120" s="3" t="s">
        <v>212</v>
      </c>
      <c r="C120" s="4">
        <f t="shared" si="1"/>
        <v>394</v>
      </c>
      <c r="D120">
        <f>323-7</f>
        <v>316</v>
      </c>
      <c r="E120">
        <v>25</v>
      </c>
      <c r="F120">
        <v>13</v>
      </c>
      <c r="G120">
        <v>40</v>
      </c>
    </row>
    <row r="121" spans="2:7">
      <c r="B121" s="3" t="s">
        <v>213</v>
      </c>
      <c r="C121" s="4">
        <f t="shared" si="1"/>
        <v>42</v>
      </c>
      <c r="D121">
        <v>33</v>
      </c>
      <c r="E121">
        <v>8</v>
      </c>
      <c r="F121">
        <v>0</v>
      </c>
      <c r="G121">
        <v>1</v>
      </c>
    </row>
    <row r="122" spans="2:3">
      <c r="B122" s="5" t="s">
        <v>214</v>
      </c>
      <c r="C122" s="4">
        <f t="shared" si="1"/>
        <v>0</v>
      </c>
    </row>
    <row r="123" spans="2:3">
      <c r="B123" s="3" t="s">
        <v>215</v>
      </c>
      <c r="C123" s="4">
        <f t="shared" si="1"/>
        <v>0</v>
      </c>
    </row>
    <row r="124" spans="2:7">
      <c r="B124" s="3" t="s">
        <v>216</v>
      </c>
      <c r="C124" s="4">
        <f t="shared" si="1"/>
        <v>0</v>
      </c>
      <c r="D124">
        <v>0</v>
      </c>
      <c r="E124">
        <v>0</v>
      </c>
      <c r="F124">
        <v>0</v>
      </c>
      <c r="G124">
        <v>0</v>
      </c>
    </row>
    <row r="125" spans="2:3">
      <c r="B125" s="3" t="s">
        <v>217</v>
      </c>
      <c r="C125" s="4">
        <f t="shared" si="1"/>
        <v>0</v>
      </c>
    </row>
    <row r="126" spans="2:7">
      <c r="B126" s="3" t="s">
        <v>218</v>
      </c>
      <c r="C126" s="4">
        <f t="shared" si="1"/>
        <v>3</v>
      </c>
      <c r="D126">
        <v>3</v>
      </c>
      <c r="E126">
        <v>0</v>
      </c>
      <c r="F126">
        <v>0</v>
      </c>
      <c r="G126">
        <v>0</v>
      </c>
    </row>
    <row r="127" spans="2:7">
      <c r="B127" s="3" t="s">
        <v>219</v>
      </c>
      <c r="C127" s="4">
        <f t="shared" si="1"/>
        <v>0</v>
      </c>
      <c r="D127">
        <v>0</v>
      </c>
      <c r="E127">
        <v>0</v>
      </c>
      <c r="F127">
        <v>0</v>
      </c>
      <c r="G127">
        <v>0</v>
      </c>
    </row>
    <row r="128" spans="2:7">
      <c r="B128" s="3" t="s">
        <v>220</v>
      </c>
      <c r="C128" s="4">
        <f t="shared" si="1"/>
        <v>0</v>
      </c>
      <c r="D128">
        <v>0</v>
      </c>
      <c r="E128">
        <v>0</v>
      </c>
      <c r="F128">
        <v>0</v>
      </c>
      <c r="G128">
        <v>0</v>
      </c>
    </row>
    <row r="129" spans="2:7">
      <c r="B129" s="3" t="s">
        <v>221</v>
      </c>
      <c r="C129" s="4">
        <f t="shared" si="1"/>
        <v>60</v>
      </c>
      <c r="D129">
        <v>60</v>
      </c>
      <c r="E129">
        <v>0</v>
      </c>
      <c r="F129">
        <v>0</v>
      </c>
      <c r="G129">
        <v>0</v>
      </c>
    </row>
    <row r="130" spans="2:7">
      <c r="B130" s="3" t="s">
        <v>222</v>
      </c>
      <c r="C130" s="4">
        <f t="shared" si="1"/>
        <v>50</v>
      </c>
      <c r="D130">
        <v>50</v>
      </c>
      <c r="E130">
        <v>0</v>
      </c>
      <c r="F130">
        <v>0</v>
      </c>
      <c r="G130">
        <v>0</v>
      </c>
    </row>
    <row r="131" spans="2:3">
      <c r="B131" s="5" t="s">
        <v>223</v>
      </c>
      <c r="C131" s="4">
        <f t="shared" si="1"/>
        <v>0</v>
      </c>
    </row>
    <row r="132" spans="2:7">
      <c r="B132" s="3" t="s">
        <v>224</v>
      </c>
      <c r="C132" s="4">
        <f t="shared" ref="C132:C195" si="2">SUM(D132:G132)</f>
        <v>39</v>
      </c>
      <c r="D132">
        <v>0</v>
      </c>
      <c r="E132">
        <v>0</v>
      </c>
      <c r="F132">
        <v>39</v>
      </c>
      <c r="G132">
        <v>0</v>
      </c>
    </row>
    <row r="133" spans="2:7">
      <c r="B133" s="3" t="s">
        <v>225</v>
      </c>
      <c r="C133" s="4">
        <f t="shared" si="2"/>
        <v>85</v>
      </c>
      <c r="D133">
        <v>30</v>
      </c>
      <c r="E133">
        <v>24</v>
      </c>
      <c r="F133">
        <v>0</v>
      </c>
      <c r="G133">
        <v>31</v>
      </c>
    </row>
    <row r="134" spans="2:3">
      <c r="B134" s="3" t="s">
        <v>226</v>
      </c>
      <c r="C134" s="4">
        <f t="shared" si="2"/>
        <v>0</v>
      </c>
    </row>
    <row r="135" spans="2:7">
      <c r="B135" s="3" t="s">
        <v>227</v>
      </c>
      <c r="C135" s="4">
        <f t="shared" si="2"/>
        <v>0</v>
      </c>
      <c r="D135">
        <v>0</v>
      </c>
      <c r="E135">
        <v>0</v>
      </c>
      <c r="F135">
        <v>0</v>
      </c>
      <c r="G135">
        <v>0</v>
      </c>
    </row>
    <row r="136" spans="2:7">
      <c r="B136" s="3" t="s">
        <v>228</v>
      </c>
      <c r="C136" s="4">
        <f t="shared" si="2"/>
        <v>1</v>
      </c>
      <c r="D136">
        <v>0</v>
      </c>
      <c r="E136">
        <v>0</v>
      </c>
      <c r="F136">
        <v>1</v>
      </c>
      <c r="G136">
        <v>0</v>
      </c>
    </row>
    <row r="137" spans="2:3">
      <c r="B137" s="3" t="s">
        <v>229</v>
      </c>
      <c r="C137" s="4">
        <f t="shared" si="2"/>
        <v>0</v>
      </c>
    </row>
    <row r="138" spans="2:7">
      <c r="B138" s="3" t="s">
        <v>230</v>
      </c>
      <c r="C138" s="4">
        <f t="shared" si="2"/>
        <v>3</v>
      </c>
      <c r="D138">
        <v>3</v>
      </c>
      <c r="E138">
        <v>0</v>
      </c>
      <c r="F138">
        <v>0</v>
      </c>
      <c r="G138">
        <v>0</v>
      </c>
    </row>
    <row r="139" spans="2:3">
      <c r="B139" s="3" t="s">
        <v>231</v>
      </c>
      <c r="C139" s="4">
        <f t="shared" si="2"/>
        <v>0</v>
      </c>
    </row>
    <row r="140" spans="2:7">
      <c r="B140" s="3" t="s">
        <v>232</v>
      </c>
      <c r="C140" s="4">
        <f t="shared" si="2"/>
        <v>5</v>
      </c>
      <c r="D140">
        <v>0</v>
      </c>
      <c r="E140">
        <v>1</v>
      </c>
      <c r="F140">
        <v>4</v>
      </c>
      <c r="G140">
        <v>0</v>
      </c>
    </row>
    <row r="141" spans="2:7">
      <c r="B141" s="3" t="s">
        <v>233</v>
      </c>
      <c r="C141" s="4">
        <f t="shared" si="2"/>
        <v>1</v>
      </c>
      <c r="D141">
        <v>1</v>
      </c>
      <c r="E141">
        <v>0</v>
      </c>
      <c r="F141">
        <v>0</v>
      </c>
      <c r="G141">
        <v>0</v>
      </c>
    </row>
    <row r="142" spans="2:7">
      <c r="B142" s="3" t="s">
        <v>234</v>
      </c>
      <c r="C142" s="4">
        <f t="shared" si="2"/>
        <v>15</v>
      </c>
      <c r="D142">
        <v>0</v>
      </c>
      <c r="E142">
        <v>0</v>
      </c>
      <c r="F142">
        <v>15</v>
      </c>
      <c r="G142">
        <v>0</v>
      </c>
    </row>
    <row r="143" spans="2:7">
      <c r="B143" s="3" t="s">
        <v>235</v>
      </c>
      <c r="C143" s="4">
        <f t="shared" si="2"/>
        <v>20</v>
      </c>
      <c r="D143">
        <v>10</v>
      </c>
      <c r="E143">
        <v>10</v>
      </c>
      <c r="F143">
        <v>0</v>
      </c>
      <c r="G143">
        <v>0</v>
      </c>
    </row>
    <row r="144" spans="2:7">
      <c r="B144" s="3" t="s">
        <v>236</v>
      </c>
      <c r="C144" s="4">
        <f t="shared" si="2"/>
        <v>22</v>
      </c>
      <c r="D144">
        <v>22</v>
      </c>
      <c r="E144">
        <v>0</v>
      </c>
      <c r="F144">
        <v>0</v>
      </c>
      <c r="G144">
        <v>0</v>
      </c>
    </row>
    <row r="145" spans="2:7">
      <c r="B145" s="3" t="s">
        <v>237</v>
      </c>
      <c r="C145" s="4">
        <f t="shared" si="2"/>
        <v>46</v>
      </c>
      <c r="D145">
        <v>43</v>
      </c>
      <c r="E145">
        <v>2</v>
      </c>
      <c r="F145">
        <v>0</v>
      </c>
      <c r="G145">
        <v>1</v>
      </c>
    </row>
    <row r="146" spans="2:3">
      <c r="B146" s="5" t="s">
        <v>238</v>
      </c>
      <c r="C146" s="4">
        <f t="shared" si="2"/>
        <v>0</v>
      </c>
    </row>
    <row r="147" spans="2:3">
      <c r="B147" s="3" t="s">
        <v>239</v>
      </c>
      <c r="C147" s="4">
        <f t="shared" si="2"/>
        <v>0</v>
      </c>
    </row>
    <row r="148" spans="2:7">
      <c r="B148" s="3" t="s">
        <v>240</v>
      </c>
      <c r="C148" s="4">
        <f t="shared" si="2"/>
        <v>3522</v>
      </c>
      <c r="D148">
        <f>1993-52</f>
        <v>1941</v>
      </c>
      <c r="E148">
        <v>177</v>
      </c>
      <c r="F148">
        <v>448</v>
      </c>
      <c r="G148">
        <v>956</v>
      </c>
    </row>
    <row r="149" spans="2:7">
      <c r="B149" s="3" t="s">
        <v>241</v>
      </c>
      <c r="C149" s="4">
        <f t="shared" si="2"/>
        <v>11190</v>
      </c>
      <c r="D149">
        <f>10015-155</f>
        <v>9860</v>
      </c>
      <c r="E149">
        <v>170</v>
      </c>
      <c r="F149">
        <v>30</v>
      </c>
      <c r="G149">
        <v>1130</v>
      </c>
    </row>
    <row r="150" spans="2:7">
      <c r="B150" s="3" t="s">
        <v>242</v>
      </c>
      <c r="C150" s="4">
        <f t="shared" si="2"/>
        <v>0</v>
      </c>
      <c r="D150">
        <v>0</v>
      </c>
      <c r="E150">
        <v>0</v>
      </c>
      <c r="F150">
        <v>0</v>
      </c>
      <c r="G150">
        <v>0</v>
      </c>
    </row>
    <row r="151" spans="2:3">
      <c r="B151" s="3" t="s">
        <v>243</v>
      </c>
      <c r="C151" s="4">
        <f t="shared" si="2"/>
        <v>0</v>
      </c>
    </row>
    <row r="152" spans="2:7">
      <c r="B152" s="3" t="s">
        <v>244</v>
      </c>
      <c r="C152" s="4">
        <f t="shared" si="2"/>
        <v>22849</v>
      </c>
      <c r="D152" s="6">
        <f>18513-30</f>
        <v>18483</v>
      </c>
      <c r="E152">
        <v>900</v>
      </c>
      <c r="F152">
        <v>1376</v>
      </c>
      <c r="G152">
        <v>2090</v>
      </c>
    </row>
    <row r="153" spans="2:7">
      <c r="B153" s="3" t="s">
        <v>245</v>
      </c>
      <c r="C153" s="4">
        <f t="shared" si="2"/>
        <v>55</v>
      </c>
      <c r="D153">
        <v>54</v>
      </c>
      <c r="G153">
        <v>1</v>
      </c>
    </row>
    <row r="154" spans="2:3">
      <c r="B154" s="5" t="s">
        <v>246</v>
      </c>
      <c r="C154" s="4">
        <f t="shared" si="2"/>
        <v>0</v>
      </c>
    </row>
    <row r="155" spans="2:3">
      <c r="B155" s="5" t="s">
        <v>247</v>
      </c>
      <c r="C155" s="4">
        <f t="shared" si="2"/>
        <v>0</v>
      </c>
    </row>
    <row r="156" spans="2:7">
      <c r="B156" s="3" t="s">
        <v>248</v>
      </c>
      <c r="C156" s="4">
        <f t="shared" si="2"/>
        <v>110</v>
      </c>
      <c r="D156">
        <v>86</v>
      </c>
      <c r="E156">
        <v>12</v>
      </c>
      <c r="F156">
        <v>9</v>
      </c>
      <c r="G156">
        <v>3</v>
      </c>
    </row>
    <row r="157" spans="2:7">
      <c r="B157" s="3" t="s">
        <v>249</v>
      </c>
      <c r="C157" s="4">
        <f t="shared" si="2"/>
        <v>117</v>
      </c>
      <c r="D157">
        <v>31</v>
      </c>
      <c r="E157">
        <v>40</v>
      </c>
      <c r="F157">
        <v>17</v>
      </c>
      <c r="G157">
        <v>29</v>
      </c>
    </row>
    <row r="158" spans="2:7">
      <c r="B158" s="3" t="s">
        <v>250</v>
      </c>
      <c r="C158" s="4">
        <f t="shared" si="2"/>
        <v>21</v>
      </c>
      <c r="D158">
        <v>0</v>
      </c>
      <c r="E158">
        <v>2</v>
      </c>
      <c r="F158">
        <v>7</v>
      </c>
      <c r="G158">
        <v>12</v>
      </c>
    </row>
    <row r="159" spans="2:3">
      <c r="B159" s="3" t="s">
        <v>251</v>
      </c>
      <c r="C159" s="4">
        <f t="shared" si="2"/>
        <v>0</v>
      </c>
    </row>
    <row r="160" spans="2:7">
      <c r="B160" s="3" t="s">
        <v>252</v>
      </c>
      <c r="C160" s="4">
        <f t="shared" si="2"/>
        <v>0</v>
      </c>
      <c r="D160">
        <v>0</v>
      </c>
      <c r="E160">
        <v>0</v>
      </c>
      <c r="F160">
        <v>0</v>
      </c>
      <c r="G160">
        <v>0</v>
      </c>
    </row>
    <row r="161" spans="2:7">
      <c r="B161" s="3" t="s">
        <v>253</v>
      </c>
      <c r="C161" s="4">
        <f t="shared" si="2"/>
        <v>15</v>
      </c>
      <c r="D161">
        <v>15</v>
      </c>
      <c r="E161">
        <v>0</v>
      </c>
      <c r="F161">
        <v>0</v>
      </c>
      <c r="G161">
        <v>0</v>
      </c>
    </row>
    <row r="162" spans="2:7">
      <c r="B162" s="3" t="s">
        <v>254</v>
      </c>
      <c r="C162" s="4">
        <f t="shared" si="2"/>
        <v>271</v>
      </c>
      <c r="D162">
        <v>60</v>
      </c>
      <c r="E162">
        <v>11</v>
      </c>
      <c r="F162">
        <v>100</v>
      </c>
      <c r="G162">
        <v>100</v>
      </c>
    </row>
    <row r="163" spans="2:7">
      <c r="B163" s="3" t="s">
        <v>255</v>
      </c>
      <c r="C163" s="4">
        <f t="shared" si="2"/>
        <v>0</v>
      </c>
      <c r="D163">
        <v>0</v>
      </c>
      <c r="E163">
        <v>0</v>
      </c>
      <c r="F163">
        <v>0</v>
      </c>
      <c r="G163">
        <v>0</v>
      </c>
    </row>
    <row r="164" spans="2:7">
      <c r="B164" s="3" t="s">
        <v>256</v>
      </c>
      <c r="C164" s="4">
        <f t="shared" si="2"/>
        <v>140</v>
      </c>
      <c r="D164">
        <v>0</v>
      </c>
      <c r="E164">
        <v>140</v>
      </c>
      <c r="F164">
        <v>0</v>
      </c>
      <c r="G164">
        <v>0</v>
      </c>
    </row>
    <row r="165" spans="2:7">
      <c r="B165" s="3" t="s">
        <v>257</v>
      </c>
      <c r="C165" s="4">
        <f t="shared" si="2"/>
        <v>167</v>
      </c>
      <c r="D165">
        <v>116</v>
      </c>
      <c r="E165">
        <v>4</v>
      </c>
      <c r="F165">
        <v>15</v>
      </c>
      <c r="G165">
        <v>32</v>
      </c>
    </row>
    <row r="166" spans="2:3">
      <c r="B166" s="3" t="s">
        <v>258</v>
      </c>
      <c r="C166" s="4">
        <f t="shared" si="2"/>
        <v>0</v>
      </c>
    </row>
    <row r="167" spans="2:3">
      <c r="B167" s="3" t="s">
        <v>259</v>
      </c>
      <c r="C167" s="4">
        <f t="shared" si="2"/>
        <v>0</v>
      </c>
    </row>
    <row r="168" spans="2:3">
      <c r="B168" s="3" t="s">
        <v>260</v>
      </c>
      <c r="C168" s="4">
        <f t="shared" si="2"/>
        <v>0</v>
      </c>
    </row>
    <row r="169" spans="2:7">
      <c r="B169" s="3" t="s">
        <v>261</v>
      </c>
      <c r="C169" s="4">
        <f t="shared" si="2"/>
        <v>10</v>
      </c>
      <c r="D169">
        <v>10</v>
      </c>
      <c r="E169">
        <v>0</v>
      </c>
      <c r="F169">
        <v>0</v>
      </c>
      <c r="G169">
        <v>0</v>
      </c>
    </row>
    <row r="170" spans="2:7">
      <c r="B170" s="3" t="s">
        <v>262</v>
      </c>
      <c r="C170" s="4">
        <f t="shared" si="2"/>
        <v>1</v>
      </c>
      <c r="D170">
        <v>1</v>
      </c>
      <c r="E170">
        <v>0</v>
      </c>
      <c r="F170">
        <v>0</v>
      </c>
      <c r="G170">
        <v>0</v>
      </c>
    </row>
    <row r="171" spans="2:7">
      <c r="B171" s="3" t="s">
        <v>263</v>
      </c>
      <c r="C171" s="4">
        <f t="shared" si="2"/>
        <v>0</v>
      </c>
      <c r="D171">
        <v>0</v>
      </c>
      <c r="E171">
        <v>0</v>
      </c>
      <c r="F171">
        <v>0</v>
      </c>
      <c r="G171">
        <v>0</v>
      </c>
    </row>
    <row r="172" spans="2:3">
      <c r="B172" s="3" t="s">
        <v>264</v>
      </c>
      <c r="C172" s="4">
        <f t="shared" si="2"/>
        <v>0</v>
      </c>
    </row>
    <row r="173" spans="2:3">
      <c r="B173" s="3" t="s">
        <v>265</v>
      </c>
      <c r="C173" s="4">
        <f t="shared" si="2"/>
        <v>0</v>
      </c>
    </row>
    <row r="174" spans="2:7">
      <c r="B174" s="3" t="s">
        <v>266</v>
      </c>
      <c r="C174" s="4">
        <f t="shared" si="2"/>
        <v>15</v>
      </c>
      <c r="D174">
        <v>0</v>
      </c>
      <c r="E174">
        <v>15</v>
      </c>
      <c r="F174">
        <v>0</v>
      </c>
      <c r="G174">
        <v>0</v>
      </c>
    </row>
    <row r="175" spans="2:7">
      <c r="B175" s="3" t="s">
        <v>267</v>
      </c>
      <c r="C175" s="4">
        <f t="shared" si="2"/>
        <v>18</v>
      </c>
      <c r="D175">
        <v>16</v>
      </c>
      <c r="E175">
        <v>0</v>
      </c>
      <c r="F175">
        <v>2</v>
      </c>
      <c r="G175">
        <v>0</v>
      </c>
    </row>
    <row r="176" spans="2:7">
      <c r="B176" s="3" t="s">
        <v>268</v>
      </c>
      <c r="C176" s="4">
        <f t="shared" si="2"/>
        <v>124</v>
      </c>
      <c r="D176">
        <v>89</v>
      </c>
      <c r="E176">
        <v>0</v>
      </c>
      <c r="F176">
        <v>0</v>
      </c>
      <c r="G176">
        <v>35</v>
      </c>
    </row>
    <row r="177" spans="2:3">
      <c r="B177" s="3" t="s">
        <v>269</v>
      </c>
      <c r="C177" s="4">
        <f t="shared" si="2"/>
        <v>0</v>
      </c>
    </row>
    <row r="178" spans="2:7">
      <c r="B178" s="3" t="s">
        <v>270</v>
      </c>
      <c r="C178" s="4">
        <f t="shared" si="2"/>
        <v>72</v>
      </c>
      <c r="D178">
        <v>6</v>
      </c>
      <c r="E178">
        <v>50</v>
      </c>
      <c r="F178">
        <v>16</v>
      </c>
      <c r="G178">
        <v>0</v>
      </c>
    </row>
    <row r="179" spans="2:3">
      <c r="B179" s="3" t="s">
        <v>271</v>
      </c>
      <c r="C179" s="4">
        <f t="shared" si="2"/>
        <v>0</v>
      </c>
    </row>
    <row r="180" spans="2:7">
      <c r="B180" s="3" t="s">
        <v>272</v>
      </c>
      <c r="C180" s="4">
        <f t="shared" si="2"/>
        <v>193</v>
      </c>
      <c r="D180">
        <v>120</v>
      </c>
      <c r="E180">
        <v>27</v>
      </c>
      <c r="F180">
        <v>35</v>
      </c>
      <c r="G180">
        <v>11</v>
      </c>
    </row>
    <row r="181" spans="2:3">
      <c r="B181" s="5" t="s">
        <v>273</v>
      </c>
      <c r="C181" s="4">
        <f t="shared" si="2"/>
        <v>0</v>
      </c>
    </row>
    <row r="182" spans="2:3">
      <c r="B182" s="5" t="s">
        <v>274</v>
      </c>
      <c r="C182" s="4">
        <f t="shared" si="2"/>
        <v>0</v>
      </c>
    </row>
    <row r="183" spans="2:7">
      <c r="B183" s="3" t="s">
        <v>275</v>
      </c>
      <c r="C183" s="4">
        <f t="shared" si="2"/>
        <v>607</v>
      </c>
      <c r="D183">
        <v>382</v>
      </c>
      <c r="E183">
        <v>0</v>
      </c>
      <c r="F183">
        <v>96</v>
      </c>
      <c r="G183">
        <v>129</v>
      </c>
    </row>
    <row r="184" spans="2:7">
      <c r="B184" s="3" t="s">
        <v>276</v>
      </c>
      <c r="C184" s="4">
        <f t="shared" si="2"/>
        <v>21</v>
      </c>
      <c r="D184">
        <v>0</v>
      </c>
      <c r="E184">
        <v>0</v>
      </c>
      <c r="F184">
        <v>4</v>
      </c>
      <c r="G184">
        <v>17</v>
      </c>
    </row>
    <row r="185" spans="2:3">
      <c r="B185" s="5" t="s">
        <v>277</v>
      </c>
      <c r="C185" s="4">
        <f t="shared" si="2"/>
        <v>0</v>
      </c>
    </row>
    <row r="186" spans="2:7">
      <c r="B186" s="3" t="s">
        <v>278</v>
      </c>
      <c r="C186" s="4">
        <f t="shared" si="2"/>
        <v>1</v>
      </c>
      <c r="D186">
        <v>1</v>
      </c>
      <c r="E186">
        <v>0</v>
      </c>
      <c r="F186">
        <v>0</v>
      </c>
      <c r="G186">
        <v>0</v>
      </c>
    </row>
    <row r="187" spans="2:7">
      <c r="B187" s="3" t="s">
        <v>279</v>
      </c>
      <c r="C187" s="4">
        <f t="shared" si="2"/>
        <v>4</v>
      </c>
      <c r="D187">
        <v>4</v>
      </c>
      <c r="E187">
        <v>0</v>
      </c>
      <c r="F187">
        <v>0</v>
      </c>
      <c r="G187">
        <v>0</v>
      </c>
    </row>
    <row r="188" spans="2:7">
      <c r="B188" s="3" t="s">
        <v>280</v>
      </c>
      <c r="C188" s="4">
        <f t="shared" si="2"/>
        <v>138</v>
      </c>
      <c r="D188">
        <v>95</v>
      </c>
      <c r="E188">
        <v>43</v>
      </c>
      <c r="F188">
        <v>0</v>
      </c>
      <c r="G188">
        <v>0</v>
      </c>
    </row>
    <row r="189" spans="2:7">
      <c r="B189" s="3" t="s">
        <v>281</v>
      </c>
      <c r="C189" s="4">
        <f t="shared" si="2"/>
        <v>3194</v>
      </c>
      <c r="D189">
        <f>2695-58</f>
        <v>2637</v>
      </c>
      <c r="E189">
        <v>90</v>
      </c>
      <c r="F189">
        <v>227</v>
      </c>
      <c r="G189">
        <v>240</v>
      </c>
    </row>
    <row r="190" spans="2:7">
      <c r="B190" s="3" t="s">
        <v>282</v>
      </c>
      <c r="C190" s="4">
        <f t="shared" si="2"/>
        <v>166</v>
      </c>
      <c r="D190">
        <v>117</v>
      </c>
      <c r="E190">
        <v>27</v>
      </c>
      <c r="F190">
        <v>1</v>
      </c>
      <c r="G190">
        <v>21</v>
      </c>
    </row>
    <row r="191" spans="2:7">
      <c r="B191" s="3" t="s">
        <v>283</v>
      </c>
      <c r="C191" s="4">
        <f t="shared" si="2"/>
        <v>136</v>
      </c>
      <c r="D191">
        <v>104</v>
      </c>
      <c r="E191">
        <v>7</v>
      </c>
      <c r="F191">
        <v>16</v>
      </c>
      <c r="G191">
        <v>9</v>
      </c>
    </row>
    <row r="192" spans="2:7">
      <c r="B192" s="3" t="s">
        <v>284</v>
      </c>
      <c r="C192" s="4">
        <f t="shared" si="2"/>
        <v>0</v>
      </c>
      <c r="D192">
        <v>0</v>
      </c>
      <c r="E192">
        <v>0</v>
      </c>
      <c r="F192">
        <v>0</v>
      </c>
      <c r="G192">
        <v>0</v>
      </c>
    </row>
    <row r="193" spans="2:7">
      <c r="B193" s="3" t="s">
        <v>285</v>
      </c>
      <c r="C193" s="4">
        <f t="shared" si="2"/>
        <v>350</v>
      </c>
      <c r="D193">
        <v>250</v>
      </c>
      <c r="E193">
        <v>0</v>
      </c>
      <c r="F193">
        <v>0</v>
      </c>
      <c r="G193">
        <v>100</v>
      </c>
    </row>
    <row r="194" spans="2:7">
      <c r="B194" s="3" t="s">
        <v>286</v>
      </c>
      <c r="C194" s="4">
        <f t="shared" si="2"/>
        <v>52</v>
      </c>
      <c r="D194">
        <v>52</v>
      </c>
      <c r="E194">
        <v>0</v>
      </c>
      <c r="F194">
        <v>0</v>
      </c>
      <c r="G194">
        <v>0</v>
      </c>
    </row>
    <row r="195" spans="2:7">
      <c r="B195" s="3" t="s">
        <v>287</v>
      </c>
      <c r="C195" s="4">
        <f t="shared" si="2"/>
        <v>59</v>
      </c>
      <c r="D195">
        <v>55</v>
      </c>
      <c r="E195">
        <v>1</v>
      </c>
      <c r="F195">
        <v>0</v>
      </c>
      <c r="G195">
        <v>3</v>
      </c>
    </row>
    <row r="196" spans="2:7">
      <c r="B196" s="3" t="s">
        <v>288</v>
      </c>
      <c r="C196" s="4">
        <f t="shared" ref="C196:C259" si="3">SUM(D196:G196)</f>
        <v>33</v>
      </c>
      <c r="D196">
        <v>30</v>
      </c>
      <c r="E196">
        <v>2</v>
      </c>
      <c r="F196">
        <v>0</v>
      </c>
      <c r="G196">
        <v>1</v>
      </c>
    </row>
    <row r="197" spans="2:7">
      <c r="B197" s="3" t="s">
        <v>289</v>
      </c>
      <c r="C197" s="4">
        <f t="shared" si="3"/>
        <v>1038</v>
      </c>
      <c r="D197">
        <f>240-90</f>
        <v>150</v>
      </c>
      <c r="E197">
        <v>178</v>
      </c>
      <c r="F197">
        <v>370</v>
      </c>
      <c r="G197">
        <v>340</v>
      </c>
    </row>
    <row r="198" spans="2:7">
      <c r="B198" s="3" t="s">
        <v>290</v>
      </c>
      <c r="C198" s="4">
        <f t="shared" si="3"/>
        <v>484</v>
      </c>
      <c r="D198">
        <f>340-124</f>
        <v>216</v>
      </c>
      <c r="E198">
        <v>180</v>
      </c>
      <c r="F198">
        <v>4</v>
      </c>
      <c r="G198">
        <v>84</v>
      </c>
    </row>
    <row r="199" spans="2:3">
      <c r="B199" s="3" t="s">
        <v>291</v>
      </c>
      <c r="C199" s="4">
        <f t="shared" si="3"/>
        <v>0</v>
      </c>
    </row>
    <row r="200" spans="2:3">
      <c r="B200" s="5" t="s">
        <v>292</v>
      </c>
      <c r="C200" s="4">
        <f t="shared" si="3"/>
        <v>0</v>
      </c>
    </row>
    <row r="201" spans="2:7">
      <c r="B201" s="3" t="s">
        <v>293</v>
      </c>
      <c r="C201" s="4">
        <f t="shared" si="3"/>
        <v>1</v>
      </c>
      <c r="D201">
        <v>1</v>
      </c>
      <c r="E201">
        <v>0</v>
      </c>
      <c r="F201">
        <v>0</v>
      </c>
      <c r="G201">
        <v>0</v>
      </c>
    </row>
    <row r="202" spans="2:3">
      <c r="B202" s="5" t="s">
        <v>294</v>
      </c>
      <c r="C202" s="4">
        <f t="shared" si="3"/>
        <v>0</v>
      </c>
    </row>
    <row r="203" spans="2:3">
      <c r="B203" s="3" t="s">
        <v>295</v>
      </c>
      <c r="C203" s="4">
        <f t="shared" si="3"/>
        <v>0</v>
      </c>
    </row>
    <row r="204" spans="2:7">
      <c r="B204" s="3" t="s">
        <v>296</v>
      </c>
      <c r="C204" s="4">
        <f t="shared" si="3"/>
        <v>236</v>
      </c>
      <c r="D204">
        <v>114</v>
      </c>
      <c r="E204">
        <v>34</v>
      </c>
      <c r="F204">
        <v>17</v>
      </c>
      <c r="G204">
        <v>71</v>
      </c>
    </row>
    <row r="205" spans="2:7">
      <c r="B205" s="3" t="s">
        <v>297</v>
      </c>
      <c r="C205" s="4">
        <f t="shared" si="3"/>
        <v>20</v>
      </c>
      <c r="D205">
        <v>20</v>
      </c>
      <c r="E205">
        <v>0</v>
      </c>
      <c r="F205">
        <v>0</v>
      </c>
      <c r="G205">
        <v>0</v>
      </c>
    </row>
    <row r="206" spans="2:3">
      <c r="B206" s="3" t="s">
        <v>298</v>
      </c>
      <c r="C206" s="4">
        <f t="shared" si="3"/>
        <v>0</v>
      </c>
    </row>
    <row r="207" spans="2:7">
      <c r="B207" s="3" t="s">
        <v>299</v>
      </c>
      <c r="C207" s="4">
        <f t="shared" si="3"/>
        <v>1764</v>
      </c>
      <c r="D207">
        <v>1764</v>
      </c>
      <c r="E207">
        <v>0</v>
      </c>
      <c r="F207">
        <v>0</v>
      </c>
      <c r="G207">
        <v>0</v>
      </c>
    </row>
    <row r="208" spans="2:7">
      <c r="B208" s="3" t="s">
        <v>300</v>
      </c>
      <c r="C208" s="4">
        <f t="shared" si="3"/>
        <v>820</v>
      </c>
      <c r="D208">
        <v>450</v>
      </c>
      <c r="E208">
        <v>0</v>
      </c>
      <c r="F208">
        <v>210</v>
      </c>
      <c r="G208">
        <v>160</v>
      </c>
    </row>
    <row r="209" spans="2:7">
      <c r="B209" s="3" t="s">
        <v>301</v>
      </c>
      <c r="C209" s="4">
        <f t="shared" si="3"/>
        <v>101</v>
      </c>
      <c r="D209">
        <v>100</v>
      </c>
      <c r="E209">
        <v>1</v>
      </c>
      <c r="F209">
        <v>0</v>
      </c>
      <c r="G209">
        <v>0</v>
      </c>
    </row>
    <row r="210" spans="2:7">
      <c r="B210" s="3" t="s">
        <v>302</v>
      </c>
      <c r="C210" s="4">
        <f t="shared" si="3"/>
        <v>99</v>
      </c>
      <c r="D210">
        <v>78</v>
      </c>
      <c r="E210">
        <v>5</v>
      </c>
      <c r="F210">
        <v>10</v>
      </c>
      <c r="G210">
        <v>6</v>
      </c>
    </row>
    <row r="211" spans="2:7">
      <c r="B211" s="3" t="s">
        <v>303</v>
      </c>
      <c r="C211" s="4">
        <f t="shared" si="3"/>
        <v>78</v>
      </c>
      <c r="D211">
        <v>60</v>
      </c>
      <c r="E211">
        <v>0</v>
      </c>
      <c r="F211">
        <v>0</v>
      </c>
      <c r="G211">
        <v>18</v>
      </c>
    </row>
    <row r="212" spans="2:7">
      <c r="B212" s="3" t="s">
        <v>304</v>
      </c>
      <c r="C212" s="4">
        <f t="shared" si="3"/>
        <v>4</v>
      </c>
      <c r="D212">
        <v>4</v>
      </c>
      <c r="E212">
        <v>0</v>
      </c>
      <c r="F212">
        <v>0</v>
      </c>
      <c r="G212">
        <v>0</v>
      </c>
    </row>
    <row r="213" spans="2:7">
      <c r="B213" s="3" t="s">
        <v>305</v>
      </c>
      <c r="C213" s="4">
        <f t="shared" si="3"/>
        <v>9</v>
      </c>
      <c r="D213">
        <v>9</v>
      </c>
      <c r="E213">
        <v>0</v>
      </c>
      <c r="F213">
        <v>0</v>
      </c>
      <c r="G213">
        <v>0</v>
      </c>
    </row>
    <row r="214" spans="2:3">
      <c r="B214" s="5" t="s">
        <v>306</v>
      </c>
      <c r="C214" s="4">
        <f t="shared" si="3"/>
        <v>0</v>
      </c>
    </row>
    <row r="215" spans="2:7">
      <c r="B215" s="3" t="s">
        <v>307</v>
      </c>
      <c r="C215" s="4">
        <f t="shared" si="3"/>
        <v>220</v>
      </c>
      <c r="D215">
        <v>173</v>
      </c>
      <c r="E215">
        <v>40</v>
      </c>
      <c r="F215">
        <v>0</v>
      </c>
      <c r="G215">
        <v>7</v>
      </c>
    </row>
    <row r="216" spans="2:3">
      <c r="B216" s="5" t="s">
        <v>308</v>
      </c>
      <c r="C216" s="4">
        <f t="shared" si="3"/>
        <v>0</v>
      </c>
    </row>
    <row r="217" spans="2:7">
      <c r="B217" s="3" t="s">
        <v>309</v>
      </c>
      <c r="C217" s="4">
        <f t="shared" si="3"/>
        <v>2</v>
      </c>
      <c r="D217">
        <v>1</v>
      </c>
      <c r="E217">
        <v>1</v>
      </c>
      <c r="F217">
        <v>0</v>
      </c>
      <c r="G217">
        <v>0</v>
      </c>
    </row>
    <row r="218" spans="2:3">
      <c r="B218" s="5" t="s">
        <v>310</v>
      </c>
      <c r="C218" s="4">
        <f t="shared" si="3"/>
        <v>0</v>
      </c>
    </row>
    <row r="219" spans="2:7">
      <c r="B219" s="3" t="s">
        <v>311</v>
      </c>
      <c r="C219" s="4">
        <f t="shared" si="3"/>
        <v>2</v>
      </c>
      <c r="D219">
        <v>2</v>
      </c>
      <c r="E219">
        <v>0</v>
      </c>
      <c r="F219">
        <v>0</v>
      </c>
      <c r="G219">
        <v>0</v>
      </c>
    </row>
    <row r="220" spans="2:7">
      <c r="B220" s="3" t="s">
        <v>312</v>
      </c>
      <c r="C220" s="4">
        <f t="shared" si="3"/>
        <v>2</v>
      </c>
      <c r="D220">
        <v>2</v>
      </c>
      <c r="E220">
        <v>0</v>
      </c>
      <c r="F220">
        <v>0</v>
      </c>
      <c r="G220">
        <v>0</v>
      </c>
    </row>
    <row r="221" spans="2:7">
      <c r="B221" s="3" t="s">
        <v>313</v>
      </c>
      <c r="C221" s="4">
        <f t="shared" si="3"/>
        <v>280</v>
      </c>
      <c r="D221">
        <v>270</v>
      </c>
      <c r="E221">
        <v>0</v>
      </c>
      <c r="F221">
        <v>10</v>
      </c>
      <c r="G221">
        <v>0</v>
      </c>
    </row>
    <row r="222" spans="2:7">
      <c r="B222" s="3" t="s">
        <v>314</v>
      </c>
      <c r="C222" s="4">
        <f t="shared" si="3"/>
        <v>0</v>
      </c>
      <c r="D222">
        <f>44-44</f>
        <v>0</v>
      </c>
      <c r="E222">
        <v>0</v>
      </c>
      <c r="F222">
        <v>0</v>
      </c>
      <c r="G222">
        <v>0</v>
      </c>
    </row>
    <row r="223" spans="2:3">
      <c r="B223" s="3" t="s">
        <v>315</v>
      </c>
      <c r="C223" s="4">
        <f t="shared" si="3"/>
        <v>0</v>
      </c>
    </row>
    <row r="224" spans="2:3">
      <c r="B224" s="5" t="s">
        <v>316</v>
      </c>
      <c r="C224" s="4">
        <f t="shared" si="3"/>
        <v>0</v>
      </c>
    </row>
    <row r="225" spans="2:3">
      <c r="B225" s="5" t="s">
        <v>317</v>
      </c>
      <c r="C225" s="4">
        <f t="shared" si="3"/>
        <v>0</v>
      </c>
    </row>
    <row r="226" spans="2:3">
      <c r="B226" s="5" t="s">
        <v>318</v>
      </c>
      <c r="C226" s="4">
        <f t="shared" si="3"/>
        <v>0</v>
      </c>
    </row>
    <row r="227" spans="2:3">
      <c r="B227" s="5" t="s">
        <v>319</v>
      </c>
      <c r="C227" s="4">
        <f t="shared" si="3"/>
        <v>0</v>
      </c>
    </row>
    <row r="228" spans="2:3">
      <c r="B228" s="5" t="s">
        <v>320</v>
      </c>
      <c r="C228" s="4">
        <f t="shared" si="3"/>
        <v>0</v>
      </c>
    </row>
    <row r="229" spans="2:3">
      <c r="B229" s="5" t="s">
        <v>321</v>
      </c>
      <c r="C229" s="4">
        <f t="shared" si="3"/>
        <v>0</v>
      </c>
    </row>
    <row r="230" spans="2:3">
      <c r="B230" s="5" t="s">
        <v>322</v>
      </c>
      <c r="C230" s="4">
        <f t="shared" si="3"/>
        <v>0</v>
      </c>
    </row>
    <row r="231" spans="2:7">
      <c r="B231" s="7" t="s">
        <v>323</v>
      </c>
      <c r="C231" s="4">
        <f t="shared" si="3"/>
        <v>175</v>
      </c>
      <c r="D231">
        <v>105</v>
      </c>
      <c r="E231">
        <v>49</v>
      </c>
      <c r="F231">
        <v>0</v>
      </c>
      <c r="G231">
        <v>21</v>
      </c>
    </row>
    <row r="232" spans="2:7">
      <c r="B232" s="8" t="s">
        <v>324</v>
      </c>
      <c r="C232" s="4">
        <f t="shared" si="3"/>
        <v>642</v>
      </c>
      <c r="D232">
        <v>142</v>
      </c>
      <c r="E232">
        <v>190</v>
      </c>
      <c r="F232">
        <v>100</v>
      </c>
      <c r="G232">
        <v>210</v>
      </c>
    </row>
    <row r="233" spans="2:7">
      <c r="B233" s="8" t="s">
        <v>325</v>
      </c>
      <c r="C233" s="4">
        <f t="shared" si="3"/>
        <v>1500</v>
      </c>
      <c r="D233">
        <v>1300</v>
      </c>
      <c r="E233">
        <v>110</v>
      </c>
      <c r="F233">
        <v>10</v>
      </c>
      <c r="G233">
        <v>80</v>
      </c>
    </row>
    <row r="234" spans="2:7">
      <c r="B234" s="3" t="s">
        <v>326</v>
      </c>
      <c r="C234" s="4">
        <f t="shared" si="3"/>
        <v>100</v>
      </c>
      <c r="D234">
        <v>0</v>
      </c>
      <c r="E234">
        <v>100</v>
      </c>
      <c r="F234">
        <v>0</v>
      </c>
      <c r="G234">
        <v>0</v>
      </c>
    </row>
    <row r="235" spans="2:7">
      <c r="B235" s="3" t="s">
        <v>327</v>
      </c>
      <c r="C235" s="4">
        <f t="shared" si="3"/>
        <v>46</v>
      </c>
      <c r="D235">
        <v>21</v>
      </c>
      <c r="E235">
        <v>0</v>
      </c>
      <c r="F235">
        <v>0</v>
      </c>
      <c r="G235">
        <v>25</v>
      </c>
    </row>
    <row r="236" spans="2:7">
      <c r="B236" s="3" t="s">
        <v>328</v>
      </c>
      <c r="C236" s="4">
        <f t="shared" si="3"/>
        <v>719</v>
      </c>
      <c r="D236">
        <v>439</v>
      </c>
      <c r="E236">
        <v>180</v>
      </c>
      <c r="F236">
        <v>100</v>
      </c>
      <c r="G236">
        <v>0</v>
      </c>
    </row>
    <row r="237" spans="2:3">
      <c r="B237" s="3" t="s">
        <v>329</v>
      </c>
      <c r="C237" s="4">
        <f t="shared" si="3"/>
        <v>0</v>
      </c>
    </row>
    <row r="238" spans="2:3">
      <c r="B238" s="5" t="s">
        <v>330</v>
      </c>
      <c r="C238" s="4">
        <f t="shared" si="3"/>
        <v>0</v>
      </c>
    </row>
    <row r="239" spans="2:3">
      <c r="B239" s="3" t="s">
        <v>331</v>
      </c>
      <c r="C239" s="4">
        <f t="shared" si="3"/>
        <v>0</v>
      </c>
    </row>
    <row r="240" spans="2:7">
      <c r="B240" s="3" t="s">
        <v>332</v>
      </c>
      <c r="C240" s="4">
        <f t="shared" si="3"/>
        <v>2</v>
      </c>
      <c r="D240">
        <v>2</v>
      </c>
      <c r="E240">
        <v>0</v>
      </c>
      <c r="F240">
        <v>0</v>
      </c>
      <c r="G240">
        <v>0</v>
      </c>
    </row>
    <row r="241" spans="2:7">
      <c r="B241" s="3" t="s">
        <v>333</v>
      </c>
      <c r="C241" s="4">
        <f t="shared" si="3"/>
        <v>3</v>
      </c>
      <c r="D241">
        <v>3</v>
      </c>
      <c r="E241">
        <v>0</v>
      </c>
      <c r="F241">
        <v>0</v>
      </c>
      <c r="G241">
        <v>0</v>
      </c>
    </row>
    <row r="242" spans="2:7">
      <c r="B242" s="3" t="s">
        <v>334</v>
      </c>
      <c r="C242" s="4">
        <f t="shared" si="3"/>
        <v>2</v>
      </c>
      <c r="D242">
        <v>2</v>
      </c>
      <c r="E242">
        <v>0</v>
      </c>
      <c r="F242">
        <v>0</v>
      </c>
      <c r="G242">
        <v>0</v>
      </c>
    </row>
    <row r="243" spans="2:7">
      <c r="B243" s="3" t="s">
        <v>335</v>
      </c>
      <c r="C243" s="4">
        <f t="shared" si="3"/>
        <v>32</v>
      </c>
      <c r="D243">
        <v>29</v>
      </c>
      <c r="E243">
        <v>0</v>
      </c>
      <c r="F243">
        <v>1</v>
      </c>
      <c r="G243">
        <v>2</v>
      </c>
    </row>
    <row r="244" spans="2:3">
      <c r="B244" s="5" t="s">
        <v>336</v>
      </c>
      <c r="C244" s="4">
        <f t="shared" si="3"/>
        <v>0</v>
      </c>
    </row>
    <row r="245" spans="2:3">
      <c r="B245" s="5" t="s">
        <v>337</v>
      </c>
      <c r="C245" s="4">
        <f t="shared" si="3"/>
        <v>0</v>
      </c>
    </row>
    <row r="246" spans="2:3">
      <c r="B246" s="3" t="s">
        <v>338</v>
      </c>
      <c r="C246" s="4">
        <f t="shared" si="3"/>
        <v>0</v>
      </c>
    </row>
    <row r="247" spans="2:7">
      <c r="B247" s="3" t="s">
        <v>339</v>
      </c>
      <c r="C247" s="4">
        <f t="shared" si="3"/>
        <v>861</v>
      </c>
      <c r="D247">
        <v>700</v>
      </c>
      <c r="E247">
        <v>0</v>
      </c>
      <c r="F247">
        <v>21</v>
      </c>
      <c r="G247">
        <v>140</v>
      </c>
    </row>
    <row r="248" spans="2:7">
      <c r="B248" s="3" t="s">
        <v>340</v>
      </c>
      <c r="C248" s="4">
        <f t="shared" si="3"/>
        <v>103</v>
      </c>
      <c r="D248">
        <f>97-23</f>
        <v>74</v>
      </c>
      <c r="E248">
        <v>24</v>
      </c>
      <c r="F248">
        <v>0</v>
      </c>
      <c r="G248">
        <v>5</v>
      </c>
    </row>
    <row r="249" spans="2:3">
      <c r="B249" s="3" t="s">
        <v>341</v>
      </c>
      <c r="C249" s="4">
        <f t="shared" si="3"/>
        <v>0</v>
      </c>
    </row>
    <row r="250" spans="2:7">
      <c r="B250" s="3" t="s">
        <v>342</v>
      </c>
      <c r="C250" s="4">
        <f t="shared" si="3"/>
        <v>62</v>
      </c>
      <c r="D250">
        <v>24</v>
      </c>
      <c r="E250">
        <v>25</v>
      </c>
      <c r="F250">
        <v>0</v>
      </c>
      <c r="G250">
        <v>13</v>
      </c>
    </row>
    <row r="251" spans="2:3">
      <c r="B251" s="3" t="s">
        <v>343</v>
      </c>
      <c r="C251" s="4">
        <f t="shared" si="3"/>
        <v>0</v>
      </c>
    </row>
    <row r="252" spans="2:7">
      <c r="B252" s="3" t="s">
        <v>344</v>
      </c>
      <c r="C252" s="4">
        <f t="shared" si="3"/>
        <v>5</v>
      </c>
      <c r="D252">
        <v>5</v>
      </c>
      <c r="E252">
        <v>0</v>
      </c>
      <c r="F252">
        <v>0</v>
      </c>
      <c r="G252">
        <v>0</v>
      </c>
    </row>
    <row r="253" spans="2:3">
      <c r="B253" s="3" t="s">
        <v>345</v>
      </c>
      <c r="C253" s="4">
        <f t="shared" si="3"/>
        <v>0</v>
      </c>
    </row>
    <row r="254" spans="2:3">
      <c r="B254" s="3" t="s">
        <v>346</v>
      </c>
      <c r="C254" s="4">
        <f t="shared" si="3"/>
        <v>0</v>
      </c>
    </row>
    <row r="255" spans="2:7">
      <c r="B255" s="3" t="s">
        <v>347</v>
      </c>
      <c r="C255" s="4">
        <f t="shared" si="3"/>
        <v>14</v>
      </c>
      <c r="D255">
        <v>0</v>
      </c>
      <c r="E255">
        <v>14</v>
      </c>
      <c r="F255">
        <v>0</v>
      </c>
      <c r="G255">
        <v>0</v>
      </c>
    </row>
    <row r="256" spans="2:7">
      <c r="B256" s="3" t="s">
        <v>348</v>
      </c>
      <c r="C256" s="4">
        <f t="shared" si="3"/>
        <v>137</v>
      </c>
      <c r="D256">
        <v>137</v>
      </c>
      <c r="E256">
        <v>0</v>
      </c>
      <c r="F256">
        <v>0</v>
      </c>
      <c r="G256">
        <v>0</v>
      </c>
    </row>
    <row r="257" spans="2:3">
      <c r="B257" s="3" t="s">
        <v>349</v>
      </c>
      <c r="C257" s="4">
        <f t="shared" si="3"/>
        <v>0</v>
      </c>
    </row>
    <row r="258" spans="2:7">
      <c r="B258" s="3" t="s">
        <v>350</v>
      </c>
      <c r="C258" s="4">
        <f t="shared" si="3"/>
        <v>75</v>
      </c>
      <c r="D258">
        <v>75</v>
      </c>
      <c r="E258">
        <v>0</v>
      </c>
      <c r="F258">
        <v>0</v>
      </c>
      <c r="G258">
        <v>0</v>
      </c>
    </row>
    <row r="259" spans="2:7">
      <c r="B259" s="3" t="s">
        <v>351</v>
      </c>
      <c r="C259" s="4">
        <f t="shared" si="3"/>
        <v>237</v>
      </c>
      <c r="D259">
        <v>164</v>
      </c>
      <c r="E259">
        <v>30</v>
      </c>
      <c r="F259">
        <v>0</v>
      </c>
      <c r="G259">
        <v>43</v>
      </c>
    </row>
    <row r="260" spans="2:7">
      <c r="B260" s="3" t="s">
        <v>352</v>
      </c>
      <c r="C260" s="4">
        <f t="shared" ref="C260:C264" si="4">SUM(D260:G260)</f>
        <v>1</v>
      </c>
      <c r="D260">
        <v>1</v>
      </c>
      <c r="E260">
        <v>0</v>
      </c>
      <c r="F260">
        <v>0</v>
      </c>
      <c r="G260">
        <v>0</v>
      </c>
    </row>
    <row r="261" spans="2:7">
      <c r="B261" s="3" t="s">
        <v>353</v>
      </c>
      <c r="C261" s="4">
        <f t="shared" si="4"/>
        <v>5</v>
      </c>
      <c r="D261">
        <v>5</v>
      </c>
      <c r="E261">
        <v>0</v>
      </c>
      <c r="F261">
        <v>0</v>
      </c>
      <c r="G261">
        <v>0</v>
      </c>
    </row>
    <row r="262" spans="2:7">
      <c r="B262" s="3" t="s">
        <v>354</v>
      </c>
      <c r="C262" s="4">
        <f t="shared" si="4"/>
        <v>6</v>
      </c>
      <c r="D262">
        <v>6</v>
      </c>
      <c r="E262">
        <v>0</v>
      </c>
      <c r="F262">
        <v>0</v>
      </c>
      <c r="G262">
        <v>0</v>
      </c>
    </row>
    <row r="263" spans="2:7">
      <c r="B263" s="3" t="s">
        <v>355</v>
      </c>
      <c r="C263" s="4">
        <f t="shared" si="4"/>
        <v>10</v>
      </c>
      <c r="D263">
        <v>9</v>
      </c>
      <c r="E263">
        <v>0</v>
      </c>
      <c r="F263">
        <v>0</v>
      </c>
      <c r="G263">
        <v>1</v>
      </c>
    </row>
    <row r="264" spans="2:7">
      <c r="B264" s="8" t="s">
        <v>356</v>
      </c>
      <c r="C264" s="4">
        <f t="shared" si="4"/>
        <v>2382</v>
      </c>
      <c r="D264" s="1">
        <f>1708-196</f>
        <v>1512</v>
      </c>
      <c r="E264" s="1">
        <v>646</v>
      </c>
      <c r="F264" s="1">
        <v>62</v>
      </c>
      <c r="G264" s="1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62"/>
  <sheetViews>
    <sheetView topLeftCell="A241" workbookViewId="0">
      <selection activeCell="C2" sqref="C2:C262"/>
    </sheetView>
  </sheetViews>
  <sheetFormatPr defaultColWidth="9.14285714285714" defaultRowHeight="15" outlineLevelCol="3"/>
  <cols>
    <col min="2" max="2" width="35.7142857142857"/>
    <col min="3" max="3" width="24.2857142857143"/>
    <col min="4" max="4" width="28.7142857142857" customWidth="1"/>
  </cols>
  <sheetData>
    <row r="1" spans="2:4">
      <c r="B1" t="s">
        <v>2</v>
      </c>
      <c r="C1" t="s">
        <v>427</v>
      </c>
      <c r="D1" t="s">
        <v>428</v>
      </c>
    </row>
    <row r="2" spans="2:3">
      <c r="B2" t="s">
        <v>96</v>
      </c>
      <c r="C2">
        <v>7700</v>
      </c>
    </row>
    <row r="3" spans="2:3">
      <c r="B3" t="s">
        <v>97</v>
      </c>
      <c r="C3">
        <v>630</v>
      </c>
    </row>
    <row r="4" spans="2:3">
      <c r="B4" t="s">
        <v>98</v>
      </c>
      <c r="C4">
        <v>90</v>
      </c>
    </row>
    <row r="5" spans="2:2">
      <c r="B5" t="s">
        <v>99</v>
      </c>
    </row>
    <row r="6" spans="2:2">
      <c r="B6" t="s">
        <v>100</v>
      </c>
    </row>
    <row r="7" spans="2:2">
      <c r="B7" t="s">
        <v>101</v>
      </c>
    </row>
    <row r="8" spans="2:3">
      <c r="B8" t="s">
        <v>102</v>
      </c>
      <c r="C8">
        <v>3300</v>
      </c>
    </row>
    <row r="9" spans="2:3">
      <c r="B9" t="s">
        <v>103</v>
      </c>
      <c r="C9">
        <v>0</v>
      </c>
    </row>
    <row r="10" spans="2:2">
      <c r="B10" t="s">
        <v>104</v>
      </c>
    </row>
    <row r="11" spans="2:2">
      <c r="B11" t="s">
        <v>105</v>
      </c>
    </row>
    <row r="12" spans="2:2">
      <c r="B12" t="s">
        <v>106</v>
      </c>
    </row>
    <row r="13" spans="2:2">
      <c r="B13" t="s">
        <v>107</v>
      </c>
    </row>
    <row r="14" spans="2:2">
      <c r="B14" t="s">
        <v>108</v>
      </c>
    </row>
    <row r="15" spans="2:2">
      <c r="B15" t="s">
        <v>109</v>
      </c>
    </row>
    <row r="16" spans="2:2">
      <c r="B16" t="s">
        <v>110</v>
      </c>
    </row>
    <row r="17" spans="2:2">
      <c r="B17" t="s">
        <v>111</v>
      </c>
    </row>
    <row r="18" spans="2:3">
      <c r="B18" t="s">
        <v>112</v>
      </c>
      <c r="C18">
        <v>29</v>
      </c>
    </row>
    <row r="19" spans="2:3">
      <c r="B19" t="s">
        <v>113</v>
      </c>
      <c r="C19">
        <v>14</v>
      </c>
    </row>
    <row r="20" spans="2:3">
      <c r="B20" t="s">
        <v>114</v>
      </c>
      <c r="C20">
        <v>3</v>
      </c>
    </row>
    <row r="21" spans="2:3">
      <c r="B21" t="s">
        <v>115</v>
      </c>
      <c r="C21">
        <v>21</v>
      </c>
    </row>
    <row r="22" spans="2:2">
      <c r="B22" t="s">
        <v>116</v>
      </c>
    </row>
    <row r="23" spans="2:3">
      <c r="B23" t="s">
        <v>117</v>
      </c>
      <c r="C23">
        <v>37</v>
      </c>
    </row>
    <row r="24" spans="2:2">
      <c r="B24" t="s">
        <v>118</v>
      </c>
    </row>
    <row r="25" spans="2:2">
      <c r="B25" t="s">
        <v>119</v>
      </c>
    </row>
    <row r="26" spans="2:2">
      <c r="B26" t="s">
        <v>120</v>
      </c>
    </row>
    <row r="27" spans="2:2">
      <c r="B27" t="s">
        <v>121</v>
      </c>
    </row>
    <row r="28" spans="2:2">
      <c r="B28" t="s">
        <v>122</v>
      </c>
    </row>
    <row r="29" spans="2:2">
      <c r="B29" t="s">
        <v>123</v>
      </c>
    </row>
    <row r="30" spans="2:2">
      <c r="B30" t="s">
        <v>124</v>
      </c>
    </row>
    <row r="31" spans="2:2">
      <c r="B31" t="s">
        <v>125</v>
      </c>
    </row>
    <row r="32" spans="2:3">
      <c r="B32" t="s">
        <v>126</v>
      </c>
      <c r="C32">
        <v>80</v>
      </c>
    </row>
    <row r="33" spans="2:2">
      <c r="B33" t="s">
        <v>127</v>
      </c>
    </row>
    <row r="34" spans="2:3">
      <c r="B34" t="s">
        <v>128</v>
      </c>
      <c r="C34">
        <v>0</v>
      </c>
    </row>
    <row r="35" spans="2:2">
      <c r="B35" t="s">
        <v>129</v>
      </c>
    </row>
    <row r="36" spans="2:2">
      <c r="B36" t="s">
        <v>130</v>
      </c>
    </row>
    <row r="37" spans="2:2">
      <c r="B37" t="s">
        <v>131</v>
      </c>
    </row>
    <row r="38" spans="2:2">
      <c r="B38" t="s">
        <v>132</v>
      </c>
    </row>
    <row r="39" spans="2:3">
      <c r="B39" t="s">
        <v>133</v>
      </c>
      <c r="C39">
        <v>200</v>
      </c>
    </row>
    <row r="40" spans="2:2">
      <c r="B40" t="s">
        <v>134</v>
      </c>
    </row>
    <row r="41" spans="2:3">
      <c r="B41" t="s">
        <v>135</v>
      </c>
      <c r="C41">
        <v>1000</v>
      </c>
    </row>
    <row r="42" spans="2:3">
      <c r="B42" t="s">
        <v>136</v>
      </c>
      <c r="C42">
        <v>300</v>
      </c>
    </row>
    <row r="43" spans="2:3">
      <c r="B43" t="s">
        <v>137</v>
      </c>
      <c r="C43">
        <v>100</v>
      </c>
    </row>
    <row r="44" spans="2:2">
      <c r="B44" t="s">
        <v>138</v>
      </c>
    </row>
    <row r="45" spans="2:3">
      <c r="B45" t="s">
        <v>139</v>
      </c>
      <c r="C45">
        <v>50</v>
      </c>
    </row>
    <row r="46" spans="2:2">
      <c r="B46" t="s">
        <v>140</v>
      </c>
    </row>
    <row r="47" spans="2:3">
      <c r="B47" t="s">
        <v>141</v>
      </c>
      <c r="C47">
        <v>0</v>
      </c>
    </row>
    <row r="48" spans="2:3">
      <c r="B48" t="s">
        <v>142</v>
      </c>
      <c r="C48">
        <v>71</v>
      </c>
    </row>
    <row r="49" spans="2:2">
      <c r="B49" t="s">
        <v>143</v>
      </c>
    </row>
    <row r="50" spans="2:3">
      <c r="B50" t="s">
        <v>144</v>
      </c>
      <c r="C50">
        <v>19</v>
      </c>
    </row>
    <row r="51" spans="2:2">
      <c r="B51" t="s">
        <v>145</v>
      </c>
    </row>
    <row r="52" spans="2:3">
      <c r="B52" t="s">
        <v>146</v>
      </c>
      <c r="C52">
        <v>463</v>
      </c>
    </row>
    <row r="53" spans="2:2">
      <c r="B53" t="s">
        <v>147</v>
      </c>
    </row>
    <row r="54" spans="2:2">
      <c r="B54" t="s">
        <v>148</v>
      </c>
    </row>
    <row r="55" spans="2:2">
      <c r="B55" t="s">
        <v>149</v>
      </c>
    </row>
    <row r="56" spans="2:2">
      <c r="B56" t="s">
        <v>150</v>
      </c>
    </row>
    <row r="57" spans="2:2">
      <c r="B57" t="s">
        <v>151</v>
      </c>
    </row>
    <row r="58" spans="2:2">
      <c r="B58" t="s">
        <v>152</v>
      </c>
    </row>
    <row r="59" spans="2:3">
      <c r="B59" t="s">
        <v>153</v>
      </c>
      <c r="C59">
        <v>192</v>
      </c>
    </row>
    <row r="60" spans="2:2">
      <c r="B60" t="s">
        <v>154</v>
      </c>
    </row>
    <row r="61" spans="2:2">
      <c r="B61" t="s">
        <v>155</v>
      </c>
    </row>
    <row r="62" spans="2:3">
      <c r="B62" t="s">
        <v>156</v>
      </c>
      <c r="C62">
        <v>0</v>
      </c>
    </row>
    <row r="63" spans="2:3">
      <c r="B63" t="s">
        <v>157</v>
      </c>
      <c r="C63">
        <v>220</v>
      </c>
    </row>
    <row r="64" spans="2:2">
      <c r="B64" t="s">
        <v>158</v>
      </c>
    </row>
    <row r="65" spans="2:2">
      <c r="B65" t="s">
        <v>159</v>
      </c>
    </row>
    <row r="66" spans="2:3">
      <c r="B66" t="s">
        <v>160</v>
      </c>
      <c r="C66">
        <v>237</v>
      </c>
    </row>
    <row r="67" spans="2:2">
      <c r="B67" t="s">
        <v>161</v>
      </c>
    </row>
    <row r="68" spans="2:3">
      <c r="B68" t="s">
        <v>162</v>
      </c>
      <c r="C68">
        <v>210</v>
      </c>
    </row>
    <row r="69" spans="2:2">
      <c r="B69" t="s">
        <v>163</v>
      </c>
    </row>
    <row r="70" spans="2:2">
      <c r="B70" t="s">
        <v>164</v>
      </c>
    </row>
    <row r="71" spans="2:3">
      <c r="B71" t="s">
        <v>165</v>
      </c>
      <c r="C71">
        <v>0</v>
      </c>
    </row>
    <row r="72" spans="2:3">
      <c r="B72" t="s">
        <v>166</v>
      </c>
      <c r="C72">
        <v>9</v>
      </c>
    </row>
    <row r="73" spans="2:2">
      <c r="B73" t="s">
        <v>167</v>
      </c>
    </row>
    <row r="74" spans="2:3">
      <c r="B74" t="s">
        <v>168</v>
      </c>
      <c r="C74">
        <v>0</v>
      </c>
    </row>
    <row r="75" spans="2:2">
      <c r="B75" t="s">
        <v>169</v>
      </c>
    </row>
    <row r="76" spans="2:3">
      <c r="B76" t="s">
        <v>170</v>
      </c>
      <c r="C76">
        <v>0</v>
      </c>
    </row>
    <row r="77" spans="2:3">
      <c r="B77" t="s">
        <v>171</v>
      </c>
      <c r="C77">
        <v>130</v>
      </c>
    </row>
    <row r="78" spans="2:2">
      <c r="B78" t="s">
        <v>172</v>
      </c>
    </row>
    <row r="79" spans="2:2">
      <c r="B79" t="s">
        <v>173</v>
      </c>
    </row>
    <row r="80" spans="2:3">
      <c r="B80" t="s">
        <v>174</v>
      </c>
      <c r="C80">
        <v>1503</v>
      </c>
    </row>
    <row r="81" spans="2:2">
      <c r="B81" t="s">
        <v>175</v>
      </c>
    </row>
    <row r="82" spans="2:2">
      <c r="B82" t="s">
        <v>176</v>
      </c>
    </row>
    <row r="83" spans="2:2">
      <c r="B83" t="s">
        <v>177</v>
      </c>
    </row>
    <row r="84" spans="2:2">
      <c r="B84" t="s">
        <v>178</v>
      </c>
    </row>
    <row r="85" spans="2:2">
      <c r="B85" t="s">
        <v>179</v>
      </c>
    </row>
    <row r="86" spans="2:2">
      <c r="B86" t="s">
        <v>180</v>
      </c>
    </row>
    <row r="87" spans="2:3">
      <c r="B87" t="s">
        <v>181</v>
      </c>
      <c r="C87">
        <v>990</v>
      </c>
    </row>
    <row r="88" spans="2:2">
      <c r="B88" t="s">
        <v>182</v>
      </c>
    </row>
    <row r="89" spans="2:3">
      <c r="B89" t="s">
        <v>183</v>
      </c>
      <c r="C89">
        <v>119</v>
      </c>
    </row>
    <row r="90" spans="2:2">
      <c r="B90" t="s">
        <v>184</v>
      </c>
    </row>
    <row r="91" spans="2:3">
      <c r="B91" t="s">
        <v>185</v>
      </c>
      <c r="C91">
        <v>0</v>
      </c>
    </row>
    <row r="92" spans="2:2">
      <c r="B92" t="s">
        <v>186</v>
      </c>
    </row>
    <row r="93" spans="2:2">
      <c r="B93" t="s">
        <v>187</v>
      </c>
    </row>
    <row r="94" spans="2:2">
      <c r="B94" t="s">
        <v>188</v>
      </c>
    </row>
    <row r="95" spans="2:2">
      <c r="B95" t="s">
        <v>189</v>
      </c>
    </row>
    <row r="96" spans="2:2">
      <c r="B96" t="s">
        <v>190</v>
      </c>
    </row>
    <row r="97" spans="2:2">
      <c r="B97" t="s">
        <v>191</v>
      </c>
    </row>
    <row r="98" spans="2:2">
      <c r="B98" t="s">
        <v>192</v>
      </c>
    </row>
    <row r="99" spans="2:2">
      <c r="B99" t="s">
        <v>193</v>
      </c>
    </row>
    <row r="100" spans="2:2">
      <c r="B100" t="s">
        <v>194</v>
      </c>
    </row>
    <row r="101" spans="2:2">
      <c r="B101" t="s">
        <v>195</v>
      </c>
    </row>
    <row r="102" spans="2:3">
      <c r="B102" t="s">
        <v>196</v>
      </c>
      <c r="C102">
        <v>50</v>
      </c>
    </row>
    <row r="103" spans="2:2">
      <c r="B103" t="s">
        <v>197</v>
      </c>
    </row>
    <row r="104" spans="2:2">
      <c r="B104" t="s">
        <v>198</v>
      </c>
    </row>
    <row r="105" spans="2:2">
      <c r="B105" t="s">
        <v>199</v>
      </c>
    </row>
    <row r="106" spans="2:3">
      <c r="B106" t="s">
        <v>200</v>
      </c>
      <c r="C106">
        <v>30</v>
      </c>
    </row>
    <row r="107" spans="2:2">
      <c r="B107" t="s">
        <v>201</v>
      </c>
    </row>
    <row r="108" spans="2:3">
      <c r="B108" t="s">
        <v>202</v>
      </c>
      <c r="C108">
        <v>25</v>
      </c>
    </row>
    <row r="109" spans="2:3">
      <c r="B109" t="s">
        <v>203</v>
      </c>
      <c r="C109">
        <v>919</v>
      </c>
    </row>
    <row r="110" spans="2:3">
      <c r="B110" t="s">
        <v>204</v>
      </c>
      <c r="C110">
        <v>1300</v>
      </c>
    </row>
    <row r="111" spans="2:2">
      <c r="B111" t="s">
        <v>205</v>
      </c>
    </row>
    <row r="112" spans="2:2">
      <c r="B112" t="s">
        <v>206</v>
      </c>
    </row>
    <row r="113" spans="2:2">
      <c r="B113" t="s">
        <v>207</v>
      </c>
    </row>
    <row r="114" spans="2:2">
      <c r="B114" t="s">
        <v>208</v>
      </c>
    </row>
    <row r="115" spans="2:2">
      <c r="B115" t="s">
        <v>209</v>
      </c>
    </row>
    <row r="116" spans="2:3">
      <c r="B116" t="s">
        <v>210</v>
      </c>
      <c r="C116">
        <v>0</v>
      </c>
    </row>
    <row r="117" spans="2:2">
      <c r="B117" t="s">
        <v>211</v>
      </c>
    </row>
    <row r="118" spans="2:3">
      <c r="B118" t="s">
        <v>212</v>
      </c>
      <c r="C118">
        <v>200</v>
      </c>
    </row>
    <row r="119" spans="2:2">
      <c r="B119" t="s">
        <v>213</v>
      </c>
    </row>
    <row r="120" spans="2:2">
      <c r="B120" t="s">
        <v>214</v>
      </c>
    </row>
    <row r="121" spans="2:2">
      <c r="B121" t="s">
        <v>215</v>
      </c>
    </row>
    <row r="122" spans="2:2">
      <c r="B122" t="s">
        <v>216</v>
      </c>
    </row>
    <row r="123" spans="2:2">
      <c r="B123" t="s">
        <v>217</v>
      </c>
    </row>
    <row r="124" spans="2:2">
      <c r="B124" t="s">
        <v>218</v>
      </c>
    </row>
    <row r="125" spans="2:2">
      <c r="B125" t="s">
        <v>219</v>
      </c>
    </row>
    <row r="126" spans="2:2">
      <c r="B126" t="s">
        <v>220</v>
      </c>
    </row>
    <row r="127" spans="2:2">
      <c r="B127" t="s">
        <v>221</v>
      </c>
    </row>
    <row r="128" spans="2:2">
      <c r="B128" t="s">
        <v>222</v>
      </c>
    </row>
    <row r="129" spans="2:2">
      <c r="B129" t="s">
        <v>223</v>
      </c>
    </row>
    <row r="130" spans="2:2">
      <c r="B130" t="s">
        <v>224</v>
      </c>
    </row>
    <row r="131" spans="2:2">
      <c r="B131" t="s">
        <v>225</v>
      </c>
    </row>
    <row r="132" spans="2:2">
      <c r="B132" t="s">
        <v>226</v>
      </c>
    </row>
    <row r="133" spans="2:2">
      <c r="B133" t="s">
        <v>227</v>
      </c>
    </row>
    <row r="134" spans="2:3">
      <c r="B134" t="s">
        <v>228</v>
      </c>
      <c r="C134">
        <v>1</v>
      </c>
    </row>
    <row r="135" spans="2:2">
      <c r="B135" t="s">
        <v>229</v>
      </c>
    </row>
    <row r="136" spans="2:2">
      <c r="B136" t="s">
        <v>230</v>
      </c>
    </row>
    <row r="137" spans="2:2">
      <c r="B137" t="s">
        <v>231</v>
      </c>
    </row>
    <row r="138" spans="2:3">
      <c r="B138" t="s">
        <v>232</v>
      </c>
      <c r="C138">
        <v>91</v>
      </c>
    </row>
    <row r="139" spans="2:2">
      <c r="B139" t="s">
        <v>233</v>
      </c>
    </row>
    <row r="140" spans="2:2">
      <c r="B140" t="s">
        <v>234</v>
      </c>
    </row>
    <row r="141" spans="2:2">
      <c r="B141" t="s">
        <v>235</v>
      </c>
    </row>
    <row r="142" spans="2:2">
      <c r="B142" t="s">
        <v>236</v>
      </c>
    </row>
    <row r="143" spans="2:3">
      <c r="B143" t="s">
        <v>237</v>
      </c>
      <c r="C143">
        <v>0</v>
      </c>
    </row>
    <row r="144" spans="2:2">
      <c r="B144" t="s">
        <v>238</v>
      </c>
    </row>
    <row r="145" spans="2:2">
      <c r="B145" t="s">
        <v>239</v>
      </c>
    </row>
    <row r="146" spans="2:3">
      <c r="B146" t="s">
        <v>240</v>
      </c>
      <c r="C146">
        <v>9240</v>
      </c>
    </row>
    <row r="147" spans="2:3">
      <c r="B147" t="s">
        <v>241</v>
      </c>
      <c r="C147">
        <v>0</v>
      </c>
    </row>
    <row r="148" spans="2:2">
      <c r="B148" t="s">
        <v>242</v>
      </c>
    </row>
    <row r="149" spans="2:2">
      <c r="B149" t="s">
        <v>243</v>
      </c>
    </row>
    <row r="150" spans="2:3">
      <c r="B150" t="s">
        <v>244</v>
      </c>
      <c r="C150">
        <v>58000</v>
      </c>
    </row>
    <row r="151" spans="2:2">
      <c r="B151" t="s">
        <v>245</v>
      </c>
    </row>
    <row r="152" spans="2:3">
      <c r="B152" t="s">
        <v>246</v>
      </c>
      <c r="C152">
        <v>20000</v>
      </c>
    </row>
    <row r="153" spans="2:3">
      <c r="B153" t="s">
        <v>247</v>
      </c>
      <c r="C153">
        <v>115</v>
      </c>
    </row>
    <row r="154" spans="2:3">
      <c r="B154" t="s">
        <v>248</v>
      </c>
      <c r="C154">
        <v>1360</v>
      </c>
    </row>
    <row r="155" spans="2:3">
      <c r="B155" t="s">
        <v>249</v>
      </c>
      <c r="C155">
        <v>729</v>
      </c>
    </row>
    <row r="156" spans="2:2">
      <c r="B156" t="s">
        <v>250</v>
      </c>
    </row>
    <row r="157" spans="2:2">
      <c r="B157" t="s">
        <v>251</v>
      </c>
    </row>
    <row r="158" spans="2:2">
      <c r="B158" t="s">
        <v>252</v>
      </c>
    </row>
    <row r="159" spans="2:2">
      <c r="B159" t="s">
        <v>253</v>
      </c>
    </row>
    <row r="160" spans="2:2">
      <c r="B160" t="s">
        <v>254</v>
      </c>
    </row>
    <row r="161" spans="2:2">
      <c r="B161" t="s">
        <v>255</v>
      </c>
    </row>
    <row r="162" spans="2:2">
      <c r="B162" t="s">
        <v>256</v>
      </c>
    </row>
    <row r="163" spans="2:3">
      <c r="B163" t="s">
        <v>257</v>
      </c>
      <c r="C163">
        <v>670</v>
      </c>
    </row>
    <row r="164" spans="2:2">
      <c r="B164" t="s">
        <v>258</v>
      </c>
    </row>
    <row r="165" spans="2:2">
      <c r="B165" t="s">
        <v>259</v>
      </c>
    </row>
    <row r="166" spans="2:2">
      <c r="B166" t="s">
        <v>260</v>
      </c>
    </row>
    <row r="167" spans="2:3">
      <c r="B167" t="s">
        <v>261</v>
      </c>
      <c r="C167">
        <v>20</v>
      </c>
    </row>
    <row r="168" spans="2:2">
      <c r="B168" t="s">
        <v>262</v>
      </c>
    </row>
    <row r="169" spans="2:2">
      <c r="B169" t="s">
        <v>263</v>
      </c>
    </row>
    <row r="170" spans="2:2">
      <c r="B170" t="s">
        <v>264</v>
      </c>
    </row>
    <row r="171" spans="2:2">
      <c r="B171" t="s">
        <v>265</v>
      </c>
    </row>
    <row r="172" spans="2:2">
      <c r="B172" t="s">
        <v>266</v>
      </c>
    </row>
    <row r="173" spans="2:3">
      <c r="B173" t="s">
        <v>267</v>
      </c>
      <c r="C173">
        <v>36</v>
      </c>
    </row>
    <row r="174" spans="2:2">
      <c r="B174" t="s">
        <v>268</v>
      </c>
    </row>
    <row r="175" spans="2:2">
      <c r="B175" t="s">
        <v>269</v>
      </c>
    </row>
    <row r="176" spans="2:2">
      <c r="B176" t="s">
        <v>270</v>
      </c>
    </row>
    <row r="177" spans="2:2">
      <c r="B177" t="s">
        <v>271</v>
      </c>
    </row>
    <row r="178" spans="2:3">
      <c r="B178" t="s">
        <v>272</v>
      </c>
      <c r="C178">
        <v>1440</v>
      </c>
    </row>
    <row r="179" spans="2:2">
      <c r="B179" t="s">
        <v>273</v>
      </c>
    </row>
    <row r="180" spans="2:2">
      <c r="B180" t="s">
        <v>274</v>
      </c>
    </row>
    <row r="181" spans="2:2">
      <c r="B181" t="s">
        <v>275</v>
      </c>
    </row>
    <row r="182" spans="2:2">
      <c r="B182" t="s">
        <v>276</v>
      </c>
    </row>
    <row r="183" spans="2:3">
      <c r="B183" t="s">
        <v>277</v>
      </c>
      <c r="C183">
        <v>45</v>
      </c>
    </row>
    <row r="184" spans="2:2">
      <c r="B184" t="s">
        <v>278</v>
      </c>
    </row>
    <row r="185" spans="2:3">
      <c r="B185" t="s">
        <v>279</v>
      </c>
      <c r="C185">
        <v>16</v>
      </c>
    </row>
    <row r="186" spans="2:3">
      <c r="B186" t="s">
        <v>280</v>
      </c>
      <c r="C186">
        <v>60</v>
      </c>
    </row>
    <row r="187" spans="2:3">
      <c r="B187" t="s">
        <v>281</v>
      </c>
      <c r="C187">
        <v>0</v>
      </c>
    </row>
    <row r="188" spans="2:3">
      <c r="B188" t="s">
        <v>282</v>
      </c>
      <c r="C188">
        <v>250</v>
      </c>
    </row>
    <row r="189" spans="2:3">
      <c r="B189" t="s">
        <v>283</v>
      </c>
      <c r="C189">
        <v>1540</v>
      </c>
    </row>
    <row r="190" spans="2:2">
      <c r="B190" t="s">
        <v>284</v>
      </c>
    </row>
    <row r="191" spans="2:3">
      <c r="B191" t="s">
        <v>285</v>
      </c>
      <c r="C191">
        <v>0</v>
      </c>
    </row>
    <row r="192" spans="2:2">
      <c r="B192" t="s">
        <v>286</v>
      </c>
    </row>
    <row r="193" spans="2:3">
      <c r="B193" t="s">
        <v>287</v>
      </c>
      <c r="C193">
        <v>0</v>
      </c>
    </row>
    <row r="194" spans="2:3">
      <c r="B194" t="s">
        <v>288</v>
      </c>
      <c r="C194">
        <v>60</v>
      </c>
    </row>
    <row r="195" spans="2:2">
      <c r="B195" t="s">
        <v>289</v>
      </c>
    </row>
    <row r="196" spans="2:2">
      <c r="B196" t="s">
        <v>290</v>
      </c>
    </row>
    <row r="197" spans="2:3">
      <c r="B197" t="s">
        <v>291</v>
      </c>
      <c r="C197">
        <v>0</v>
      </c>
    </row>
    <row r="198" spans="2:2">
      <c r="B198" t="s">
        <v>292</v>
      </c>
    </row>
    <row r="199" spans="2:3">
      <c r="B199" t="s">
        <v>293</v>
      </c>
      <c r="C199">
        <v>18</v>
      </c>
    </row>
    <row r="200" spans="2:3">
      <c r="B200" t="s">
        <v>294</v>
      </c>
      <c r="C200">
        <v>36</v>
      </c>
    </row>
    <row r="201" spans="2:2">
      <c r="B201" t="s">
        <v>295</v>
      </c>
    </row>
    <row r="202" spans="2:3">
      <c r="B202" t="s">
        <v>296</v>
      </c>
      <c r="C202">
        <v>2876</v>
      </c>
    </row>
    <row r="203" spans="2:2">
      <c r="B203" t="s">
        <v>297</v>
      </c>
    </row>
    <row r="204" spans="2:2">
      <c r="B204" t="s">
        <v>298</v>
      </c>
    </row>
    <row r="205" spans="2:2">
      <c r="B205" t="s">
        <v>299</v>
      </c>
    </row>
    <row r="206" spans="2:3">
      <c r="B206" t="s">
        <v>300</v>
      </c>
      <c r="C206">
        <v>2820</v>
      </c>
    </row>
    <row r="207" spans="2:2">
      <c r="B207" t="s">
        <v>301</v>
      </c>
    </row>
    <row r="208" spans="2:3">
      <c r="B208" t="s">
        <v>302</v>
      </c>
      <c r="C208">
        <v>0</v>
      </c>
    </row>
    <row r="209" spans="2:2">
      <c r="B209" t="s">
        <v>303</v>
      </c>
    </row>
    <row r="210" spans="2:3">
      <c r="B210" t="s">
        <v>304</v>
      </c>
      <c r="C210">
        <v>10</v>
      </c>
    </row>
    <row r="211" spans="2:3">
      <c r="B211" t="s">
        <v>305</v>
      </c>
      <c r="C211">
        <v>25</v>
      </c>
    </row>
    <row r="212" spans="2:3">
      <c r="B212" t="s">
        <v>306</v>
      </c>
      <c r="C212">
        <v>10</v>
      </c>
    </row>
    <row r="213" spans="2:3">
      <c r="B213" t="s">
        <v>307</v>
      </c>
      <c r="C213">
        <v>0</v>
      </c>
    </row>
    <row r="214" spans="2:3">
      <c r="B214" t="s">
        <v>308</v>
      </c>
      <c r="C214">
        <v>7</v>
      </c>
    </row>
    <row r="215" spans="2:2">
      <c r="B215" t="s">
        <v>309</v>
      </c>
    </row>
    <row r="216" spans="2:2">
      <c r="B216" t="s">
        <v>310</v>
      </c>
    </row>
    <row r="217" spans="2:2">
      <c r="B217" t="s">
        <v>311</v>
      </c>
    </row>
    <row r="218" spans="2:3">
      <c r="B218" t="s">
        <v>312</v>
      </c>
      <c r="C218">
        <v>10</v>
      </c>
    </row>
    <row r="219" spans="2:2">
      <c r="B219" t="s">
        <v>313</v>
      </c>
    </row>
    <row r="220" spans="2:2">
      <c r="B220" t="s">
        <v>314</v>
      </c>
    </row>
    <row r="221" spans="2:2">
      <c r="B221" t="s">
        <v>315</v>
      </c>
    </row>
    <row r="222" spans="2:2">
      <c r="B222" t="s">
        <v>316</v>
      </c>
    </row>
    <row r="223" spans="2:3">
      <c r="B223" t="s">
        <v>317</v>
      </c>
      <c r="C223">
        <v>12</v>
      </c>
    </row>
    <row r="224" spans="2:3">
      <c r="B224" t="s">
        <v>318</v>
      </c>
      <c r="C224">
        <v>60</v>
      </c>
    </row>
    <row r="225" spans="2:3">
      <c r="B225" t="s">
        <v>319</v>
      </c>
      <c r="C225">
        <v>21</v>
      </c>
    </row>
    <row r="226" spans="2:2">
      <c r="B226" t="s">
        <v>320</v>
      </c>
    </row>
    <row r="227" spans="2:3">
      <c r="B227" t="s">
        <v>321</v>
      </c>
      <c r="C227">
        <v>12</v>
      </c>
    </row>
    <row r="228" spans="2:3">
      <c r="B228" t="s">
        <v>322</v>
      </c>
      <c r="C228">
        <v>71</v>
      </c>
    </row>
    <row r="229" spans="2:2">
      <c r="B229" t="s">
        <v>323</v>
      </c>
    </row>
    <row r="230" spans="2:3">
      <c r="B230" t="s">
        <v>324</v>
      </c>
      <c r="C230">
        <v>2500</v>
      </c>
    </row>
    <row r="231" spans="2:3">
      <c r="B231" t="s">
        <v>325</v>
      </c>
      <c r="C231">
        <v>370</v>
      </c>
    </row>
    <row r="232" spans="2:2">
      <c r="B232" t="s">
        <v>326</v>
      </c>
    </row>
    <row r="233" spans="2:2">
      <c r="B233" t="s">
        <v>327</v>
      </c>
    </row>
    <row r="234" spans="2:3">
      <c r="B234" t="s">
        <v>328</v>
      </c>
      <c r="C234">
        <v>5100</v>
      </c>
    </row>
    <row r="235" spans="2:2">
      <c r="B235" t="s">
        <v>329</v>
      </c>
    </row>
    <row r="236" spans="2:2">
      <c r="B236" t="s">
        <v>330</v>
      </c>
    </row>
    <row r="237" spans="2:2">
      <c r="B237" t="s">
        <v>331</v>
      </c>
    </row>
    <row r="238" spans="2:3">
      <c r="B238" t="s">
        <v>332</v>
      </c>
      <c r="C238">
        <v>0</v>
      </c>
    </row>
    <row r="239" spans="2:3">
      <c r="B239" t="s">
        <v>333</v>
      </c>
      <c r="C239">
        <v>0</v>
      </c>
    </row>
    <row r="240" spans="2:2">
      <c r="B240" t="s">
        <v>334</v>
      </c>
    </row>
    <row r="241" spans="2:2">
      <c r="B241" t="s">
        <v>335</v>
      </c>
    </row>
    <row r="242" spans="2:2">
      <c r="B242" t="s">
        <v>336</v>
      </c>
    </row>
    <row r="243" spans="2:2">
      <c r="B243" t="s">
        <v>337</v>
      </c>
    </row>
    <row r="244" spans="2:2">
      <c r="B244" t="s">
        <v>338</v>
      </c>
    </row>
    <row r="245" spans="2:3">
      <c r="B245" t="s">
        <v>339</v>
      </c>
      <c r="C245">
        <v>6200</v>
      </c>
    </row>
    <row r="246" spans="2:2">
      <c r="B246" t="s">
        <v>340</v>
      </c>
    </row>
    <row r="247" spans="2:2">
      <c r="B247" t="s">
        <v>341</v>
      </c>
    </row>
    <row r="248" spans="2:3">
      <c r="B248" t="s">
        <v>342</v>
      </c>
      <c r="C248">
        <v>40</v>
      </c>
    </row>
    <row r="249" spans="2:2">
      <c r="B249" t="s">
        <v>343</v>
      </c>
    </row>
    <row r="250" spans="2:3">
      <c r="B250" t="s">
        <v>344</v>
      </c>
      <c r="C250">
        <v>476</v>
      </c>
    </row>
    <row r="251" spans="2:2">
      <c r="B251" t="s">
        <v>345</v>
      </c>
    </row>
    <row r="252" spans="2:2">
      <c r="B252" t="s">
        <v>346</v>
      </c>
    </row>
    <row r="253" spans="2:2">
      <c r="B253" t="s">
        <v>347</v>
      </c>
    </row>
    <row r="254" spans="2:2">
      <c r="B254" t="s">
        <v>348</v>
      </c>
    </row>
    <row r="255" spans="2:2">
      <c r="B255" t="s">
        <v>349</v>
      </c>
    </row>
    <row r="256" spans="2:3">
      <c r="B256" t="s">
        <v>350</v>
      </c>
      <c r="C256">
        <v>0</v>
      </c>
    </row>
    <row r="257" spans="2:3">
      <c r="B257" t="s">
        <v>351</v>
      </c>
      <c r="C257">
        <v>0</v>
      </c>
    </row>
    <row r="258" spans="2:2">
      <c r="B258" t="s">
        <v>352</v>
      </c>
    </row>
    <row r="259" spans="2:2">
      <c r="B259" t="s">
        <v>353</v>
      </c>
    </row>
    <row r="260" spans="2:2">
      <c r="B260" t="s">
        <v>354</v>
      </c>
    </row>
    <row r="261" spans="2:3">
      <c r="B261" s="1" t="s">
        <v>355</v>
      </c>
      <c r="C261" s="1"/>
    </row>
    <row r="262" spans="2:3">
      <c r="B262" s="2" t="s">
        <v>356</v>
      </c>
      <c r="C26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REFILLDATA</vt:lpstr>
      <vt:lpstr>WORKDATAREFILL</vt:lpstr>
      <vt:lpstr>USESDATA</vt:lpstr>
      <vt:lpstr>STOCKTAKINGDATAFR0ZEN</vt:lpstr>
      <vt:lpstr>MAINCLINICSTOCKMAR1</vt:lpstr>
      <vt:lpstr>STOCKTAKING</vt:lpstr>
      <vt:lpstr>MATERIALDATA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2021-04-14T13:58:00Z</dcterms:created>
  <dcterms:modified xsi:type="dcterms:W3CDTF">2021-04-17T08:43:13Z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