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RMKEV\Desktop\"/>
    </mc:Choice>
  </mc:AlternateContent>
  <xr:revisionPtr revIDLastSave="0" documentId="13_ncr:1_{108ECCA1-B612-4F8B-8B8A-A5442B69CAF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 File" sheetId="1" r:id="rId1"/>
    <sheet name="Refined Projec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2" l="1"/>
  <c r="O15" i="2"/>
  <c r="G54" i="2"/>
  <c r="D55" i="2"/>
  <c r="D54" i="2"/>
  <c r="O44" i="2"/>
  <c r="K45" i="2"/>
  <c r="K44" i="2"/>
  <c r="F45" i="2"/>
  <c r="C45" i="2"/>
  <c r="C44" i="2"/>
  <c r="F44" i="2"/>
  <c r="O31" i="2"/>
  <c r="O32" i="2"/>
  <c r="O33" i="2"/>
  <c r="O34" i="2"/>
  <c r="O35" i="2"/>
  <c r="O36" i="2"/>
  <c r="O30" i="2"/>
  <c r="N31" i="2"/>
  <c r="N32" i="2"/>
  <c r="N33" i="2"/>
  <c r="N34" i="2"/>
  <c r="N35" i="2"/>
  <c r="N36" i="2"/>
  <c r="N30" i="2"/>
  <c r="J30" i="2"/>
  <c r="J31" i="2"/>
  <c r="J32" i="2"/>
  <c r="J33" i="2"/>
  <c r="J34" i="2"/>
  <c r="J35" i="2"/>
  <c r="J29" i="2"/>
  <c r="I30" i="2"/>
  <c r="I31" i="2"/>
  <c r="I32" i="2"/>
  <c r="I33" i="2"/>
  <c r="I34" i="2"/>
  <c r="I35" i="2"/>
  <c r="I29" i="2"/>
  <c r="H30" i="2"/>
  <c r="H31" i="2"/>
  <c r="H32" i="2"/>
  <c r="H33" i="2"/>
  <c r="H34" i="2"/>
  <c r="H35" i="2"/>
  <c r="H29" i="2"/>
  <c r="E30" i="2"/>
  <c r="E31" i="2"/>
  <c r="E32" i="2"/>
  <c r="E33" i="2"/>
  <c r="E34" i="2"/>
  <c r="E35" i="2"/>
  <c r="E29" i="2"/>
  <c r="F18" i="2"/>
  <c r="F19" i="2" s="1"/>
  <c r="C19" i="2"/>
  <c r="C18" i="2"/>
  <c r="O16" i="2"/>
  <c r="P16" i="2"/>
  <c r="P17" i="2"/>
  <c r="P18" i="2"/>
  <c r="P19" i="2"/>
  <c r="P20" i="2"/>
  <c r="P21" i="2"/>
  <c r="P15" i="2"/>
  <c r="O17" i="2"/>
  <c r="O18" i="2"/>
  <c r="O19" i="2"/>
  <c r="O20" i="2"/>
  <c r="O21" i="2"/>
  <c r="N16" i="2"/>
  <c r="N17" i="2"/>
  <c r="N18" i="2"/>
  <c r="N19" i="2"/>
  <c r="N20" i="2"/>
  <c r="N21" i="2"/>
  <c r="N15" i="2"/>
  <c r="O9" i="2"/>
  <c r="O10" i="2" s="1"/>
  <c r="K11" i="2"/>
  <c r="K12" i="2"/>
  <c r="K13" i="2"/>
  <c r="K14" i="2"/>
  <c r="K15" i="2"/>
  <c r="K16" i="2"/>
  <c r="K17" i="2"/>
  <c r="K10" i="2"/>
  <c r="F9" i="2"/>
  <c r="C9" i="2"/>
  <c r="D77" i="2"/>
  <c r="H29" i="1"/>
  <c r="D77" i="1" l="1"/>
</calcChain>
</file>

<file path=xl/sharedStrings.xml><?xml version="1.0" encoding="utf-8"?>
<sst xmlns="http://schemas.openxmlformats.org/spreadsheetml/2006/main" count="133" uniqueCount="48">
  <si>
    <t>Current Date</t>
  </si>
  <si>
    <t>Hour</t>
  </si>
  <si>
    <t>Minute</t>
  </si>
  <si>
    <t>Seconds</t>
  </si>
  <si>
    <t>Time</t>
  </si>
  <si>
    <t>Current Time</t>
  </si>
  <si>
    <t>Current Hour</t>
  </si>
  <si>
    <t>Hour/Minute/Second</t>
  </si>
  <si>
    <t>Second</t>
  </si>
  <si>
    <t>Current Minute</t>
  </si>
  <si>
    <t>Current Second</t>
  </si>
  <si>
    <t>Year</t>
  </si>
  <si>
    <t>Month</t>
  </si>
  <si>
    <t>Day</t>
  </si>
  <si>
    <t>Date</t>
  </si>
  <si>
    <t>Weekday</t>
  </si>
  <si>
    <t>Week Number</t>
  </si>
  <si>
    <t>Result</t>
  </si>
  <si>
    <t>DATE</t>
  </si>
  <si>
    <t>WORKING DAYS</t>
  </si>
  <si>
    <t>WORKDAYS</t>
  </si>
  <si>
    <t>Start day</t>
  </si>
  <si>
    <t>End date</t>
  </si>
  <si>
    <t>number of worK day</t>
  </si>
  <si>
    <t>Day 1</t>
  </si>
  <si>
    <t>Day 2</t>
  </si>
  <si>
    <t>Number of days</t>
  </si>
  <si>
    <t>3/1/2019</t>
  </si>
  <si>
    <t>4/3/2022</t>
  </si>
  <si>
    <t>day</t>
  </si>
  <si>
    <t xml:space="preserve">NETWORKDAYS
NETWORKDAYS function return the number of “workdays” between two dates as well as an option to account for holidays
 </t>
  </si>
  <si>
    <t>days</t>
  </si>
  <si>
    <r>
      <rPr>
        <b/>
        <sz val="14"/>
        <color theme="1"/>
        <rFont val="Calibri"/>
        <family val="2"/>
        <scheme val="minor"/>
      </rPr>
      <t>WORKDAY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</si>
  <si>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4"/>
        <color theme="1"/>
        <rFont val="Calibri"/>
        <family val="2"/>
        <scheme val="minor"/>
      </rPr>
      <t>NETWORKDAYS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</si>
  <si>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4"/>
        <color theme="1"/>
        <rFont val="Calibri"/>
        <family val="2"/>
        <scheme val="minor"/>
      </rPr>
      <t>EDATE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</si>
  <si>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4"/>
        <color theme="1"/>
        <rFont val="Calibri"/>
        <family val="2"/>
        <scheme val="minor"/>
      </rPr>
      <t>EOMONTH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</si>
  <si>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4"/>
        <color theme="1"/>
        <rFont val="Calibri"/>
        <family val="2"/>
        <scheme val="minor"/>
      </rPr>
      <t>DATEVALUE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</si>
  <si>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4"/>
        <color theme="1"/>
        <rFont val="Calibri"/>
        <family val="2"/>
        <scheme val="minor"/>
      </rPr>
      <t>DAYS</t>
    </r>
    <r>
      <rPr>
        <sz val="11"/>
        <color theme="1"/>
        <rFont val="Calibri"/>
        <family val="2"/>
        <scheme val="minor"/>
      </rPr>
      <t xml:space="preserve">
</t>
    </r>
  </si>
  <si>
    <t xml:space="preserve">DATE
</t>
  </si>
  <si>
    <t xml:space="preserve">YEAR/MONTH/DAY
</t>
  </si>
  <si>
    <r>
      <rPr>
        <b/>
        <sz val="14"/>
        <color theme="1"/>
        <rFont val="Calibri"/>
        <family val="2"/>
        <scheme val="minor"/>
      </rPr>
      <t>WEEKDAY/WEEKNUM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</si>
  <si>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4"/>
        <color theme="1"/>
        <rFont val="Calibri"/>
        <family val="2"/>
        <scheme val="minor"/>
      </rPr>
      <t xml:space="preserve"> HOUR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</si>
  <si>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4"/>
        <color theme="1"/>
        <rFont val="Calibri"/>
        <family val="2"/>
        <scheme val="minor"/>
      </rPr>
      <t>TIME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</si>
  <si>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4"/>
        <color theme="1"/>
        <rFont val="Calibri"/>
        <family val="2"/>
        <scheme val="minor"/>
      </rPr>
      <t>TODAY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</si>
  <si>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4"/>
        <color theme="1"/>
        <rFont val="Calibri"/>
        <family val="2"/>
        <scheme val="minor"/>
      </rPr>
      <t>NOW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</si>
  <si>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4"/>
        <color theme="1"/>
        <rFont val="Calibri"/>
        <family val="2"/>
        <scheme val="minor"/>
      </rPr>
      <t>MINUTE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</si>
  <si>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4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 xml:space="preserve">
</t>
    </r>
  </si>
  <si>
    <t>REFINED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</si>
</sst>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6517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22" fontId="0" fillId="0" borderId="1" xfId="0" applyNumberFormat="1" applyBorder="1"/>
    <xf numFmtId="22" fontId="0" fillId="0" borderId="0" xfId="0" applyNumberFormat="1"/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4" fontId="0" fillId="0" borderId="0" xfId="0" applyNumberFormat="1"/>
    <xf numFmtId="0" fontId="0" fillId="0" borderId="1" xfId="0" applyBorder="1" applyAlignment="1">
      <alignment horizontal="center"/>
    </xf>
    <xf numFmtId="18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22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2" xfId="0" applyNumberFormat="1" applyBorder="1"/>
    <xf numFmtId="0" fontId="0" fillId="0" borderId="2" xfId="0" applyBorder="1"/>
    <xf numFmtId="14" fontId="0" fillId="0" borderId="1" xfId="0" applyNumberFormat="1" applyBorder="1"/>
    <xf numFmtId="165" fontId="0" fillId="0" borderId="2" xfId="0" applyNumberFormat="1" applyBorder="1"/>
    <xf numFmtId="49" fontId="0" fillId="0" borderId="1" xfId="0" applyNumberFormat="1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U77"/>
  <sheetViews>
    <sheetView zoomScale="71" zoomScaleNormal="71" workbookViewId="0">
      <selection activeCell="D18" sqref="D18"/>
    </sheetView>
  </sheetViews>
  <sheetFormatPr defaultRowHeight="14.4" x14ac:dyDescent="0.3"/>
  <cols>
    <col min="1" max="1" width="4.33203125" customWidth="1"/>
    <col min="2" max="3" width="15.88671875" bestFit="1" customWidth="1"/>
    <col min="4" max="4" width="19.44140625" bestFit="1" customWidth="1"/>
    <col min="5" max="5" width="27.33203125" bestFit="1" customWidth="1"/>
    <col min="6" max="6" width="17.109375" customWidth="1"/>
    <col min="7" max="7" width="10.88671875" bestFit="1" customWidth="1"/>
    <col min="8" max="8" width="15.5546875" bestFit="1" customWidth="1"/>
    <col min="9" max="9" width="13.6640625" customWidth="1"/>
    <col min="10" max="10" width="22.33203125" customWidth="1"/>
    <col min="11" max="11" width="11.5546875" bestFit="1" customWidth="1"/>
    <col min="12" max="12" width="10.88671875" bestFit="1" customWidth="1"/>
    <col min="13" max="13" width="11.5546875" bestFit="1" customWidth="1"/>
    <col min="14" max="14" width="12.88671875" customWidth="1"/>
    <col min="15" max="15" width="19.44140625" bestFit="1" customWidth="1"/>
    <col min="20" max="20" width="13.88671875" bestFit="1" customWidth="1"/>
  </cols>
  <sheetData>
    <row r="4" spans="2:16" ht="28.5" customHeight="1" x14ac:dyDescent="0.3">
      <c r="B4" s="27" t="s">
        <v>44</v>
      </c>
      <c r="C4" s="27"/>
      <c r="E4" s="27" t="s">
        <v>43</v>
      </c>
      <c r="F4" s="27"/>
      <c r="H4" s="27" t="s">
        <v>42</v>
      </c>
      <c r="I4" s="27"/>
      <c r="J4" s="27"/>
      <c r="K4" s="27"/>
      <c r="M4" s="27" t="s">
        <v>41</v>
      </c>
      <c r="N4" s="27"/>
      <c r="O4" s="27"/>
      <c r="P4" s="27"/>
    </row>
    <row r="5" spans="2:16" ht="15" customHeight="1" x14ac:dyDescent="0.3">
      <c r="B5" s="27"/>
      <c r="C5" s="27"/>
      <c r="E5" s="27"/>
      <c r="F5" s="27"/>
      <c r="H5" s="27"/>
      <c r="I5" s="27"/>
      <c r="J5" s="27"/>
      <c r="K5" s="27"/>
      <c r="M5" s="27"/>
      <c r="N5" s="27"/>
      <c r="O5" s="27"/>
      <c r="P5" s="27"/>
    </row>
    <row r="6" spans="2:16" x14ac:dyDescent="0.3">
      <c r="B6" s="27"/>
      <c r="C6" s="27"/>
      <c r="E6" s="27"/>
      <c r="F6" s="27"/>
      <c r="H6" s="27"/>
      <c r="I6" s="27"/>
      <c r="J6" s="27"/>
      <c r="K6" s="27"/>
      <c r="M6" s="27"/>
      <c r="N6" s="27"/>
      <c r="O6" s="27"/>
      <c r="P6" s="27"/>
    </row>
    <row r="7" spans="2:16" x14ac:dyDescent="0.3">
      <c r="B7" s="27"/>
      <c r="C7" s="27"/>
      <c r="E7" s="27"/>
      <c r="F7" s="27"/>
      <c r="H7" s="27"/>
      <c r="I7" s="27"/>
      <c r="J7" s="27"/>
      <c r="K7" s="27"/>
      <c r="M7" s="27"/>
      <c r="N7" s="27"/>
      <c r="O7" s="27"/>
      <c r="P7" s="27"/>
    </row>
    <row r="8" spans="2:16" x14ac:dyDescent="0.3">
      <c r="M8" s="1"/>
    </row>
    <row r="9" spans="2:16" x14ac:dyDescent="0.3">
      <c r="B9" s="2" t="s">
        <v>0</v>
      </c>
      <c r="C9" s="3"/>
      <c r="D9" s="4"/>
      <c r="E9" s="2" t="s">
        <v>0</v>
      </c>
      <c r="F9" s="3"/>
      <c r="H9" s="5" t="s">
        <v>1</v>
      </c>
      <c r="I9" s="5" t="s">
        <v>2</v>
      </c>
      <c r="J9" s="5" t="s">
        <v>3</v>
      </c>
      <c r="K9" s="5" t="s">
        <v>4</v>
      </c>
      <c r="N9" s="2" t="s">
        <v>5</v>
      </c>
      <c r="O9" s="6"/>
    </row>
    <row r="10" spans="2:16" x14ac:dyDescent="0.3">
      <c r="B10" s="4"/>
      <c r="C10" s="4"/>
      <c r="G10" s="7"/>
      <c r="H10" s="8">
        <v>12</v>
      </c>
      <c r="I10" s="8">
        <v>52</v>
      </c>
      <c r="J10" s="8">
        <v>45</v>
      </c>
      <c r="K10" s="9"/>
      <c r="N10" s="2" t="s">
        <v>6</v>
      </c>
      <c r="O10" s="10"/>
    </row>
    <row r="11" spans="2:16" x14ac:dyDescent="0.3">
      <c r="B11" s="4"/>
      <c r="C11" s="4"/>
      <c r="G11" s="7"/>
      <c r="H11" s="11">
        <v>17</v>
      </c>
      <c r="I11" s="11">
        <v>29</v>
      </c>
      <c r="J11" s="11">
        <v>51</v>
      </c>
      <c r="K11" s="12"/>
    </row>
    <row r="12" spans="2:16" x14ac:dyDescent="0.3">
      <c r="B12" s="4"/>
      <c r="C12" s="4"/>
      <c r="G12" s="7"/>
      <c r="H12" s="11">
        <v>19</v>
      </c>
      <c r="I12" s="11">
        <v>20</v>
      </c>
      <c r="J12" s="11">
        <v>29</v>
      </c>
      <c r="K12" s="12"/>
    </row>
    <row r="13" spans="2:16" ht="15.75" customHeight="1" x14ac:dyDescent="0.3">
      <c r="B13" s="27" t="s">
        <v>45</v>
      </c>
      <c r="C13" s="27"/>
      <c r="E13" s="27" t="s">
        <v>46</v>
      </c>
      <c r="F13" s="27"/>
      <c r="H13" s="11">
        <v>8</v>
      </c>
      <c r="I13" s="11">
        <v>54</v>
      </c>
      <c r="J13" s="11">
        <v>33</v>
      </c>
      <c r="K13" s="12"/>
      <c r="M13" s="28" t="s">
        <v>7</v>
      </c>
      <c r="N13" s="28"/>
      <c r="O13" s="28"/>
      <c r="P13" s="28"/>
    </row>
    <row r="14" spans="2:16" x14ac:dyDescent="0.3">
      <c r="B14" s="27"/>
      <c r="C14" s="27"/>
      <c r="E14" s="27"/>
      <c r="F14" s="27"/>
      <c r="H14" s="11">
        <v>11</v>
      </c>
      <c r="I14" s="11">
        <v>56</v>
      </c>
      <c r="J14" s="11">
        <v>29</v>
      </c>
      <c r="K14" s="12"/>
      <c r="M14" s="11" t="s">
        <v>4</v>
      </c>
      <c r="N14" s="11" t="s">
        <v>1</v>
      </c>
      <c r="O14" s="11" t="s">
        <v>2</v>
      </c>
      <c r="P14" s="11" t="s">
        <v>8</v>
      </c>
    </row>
    <row r="15" spans="2:16" x14ac:dyDescent="0.3">
      <c r="B15" s="27"/>
      <c r="C15" s="27"/>
      <c r="E15" s="27"/>
      <c r="F15" s="27"/>
      <c r="H15" s="11">
        <v>12</v>
      </c>
      <c r="I15" s="11">
        <v>48</v>
      </c>
      <c r="J15" s="11">
        <v>17</v>
      </c>
      <c r="K15" s="12"/>
      <c r="M15" s="13">
        <v>0.22222222222222221</v>
      </c>
      <c r="N15" s="11"/>
      <c r="O15" s="11"/>
      <c r="P15" s="11"/>
    </row>
    <row r="16" spans="2:16" ht="24" customHeight="1" x14ac:dyDescent="0.3">
      <c r="B16" s="27"/>
      <c r="C16" s="27"/>
      <c r="E16" s="27"/>
      <c r="F16" s="27"/>
      <c r="H16" s="11">
        <v>1</v>
      </c>
      <c r="I16" s="11">
        <v>27</v>
      </c>
      <c r="J16" s="11">
        <v>49</v>
      </c>
      <c r="K16" s="12"/>
      <c r="M16" s="13">
        <v>0.71900462962962963</v>
      </c>
      <c r="N16" s="11"/>
      <c r="O16" s="11"/>
      <c r="P16" s="11"/>
    </row>
    <row r="17" spans="2:21" x14ac:dyDescent="0.3">
      <c r="B17" s="4"/>
      <c r="C17" s="7"/>
      <c r="E17" s="14"/>
      <c r="F17" s="14"/>
      <c r="G17" s="14"/>
      <c r="H17" s="11">
        <v>15</v>
      </c>
      <c r="I17" s="11">
        <v>40</v>
      </c>
      <c r="J17" s="11">
        <v>56</v>
      </c>
      <c r="K17" s="12"/>
      <c r="M17" s="13">
        <v>0.60569444444444442</v>
      </c>
      <c r="N17" s="11"/>
      <c r="O17" s="11"/>
      <c r="P17" s="11"/>
    </row>
    <row r="18" spans="2:21" x14ac:dyDescent="0.3">
      <c r="B18" s="2" t="s">
        <v>5</v>
      </c>
      <c r="C18" s="6"/>
      <c r="E18" s="2" t="s">
        <v>5</v>
      </c>
      <c r="F18" s="6"/>
      <c r="M18" s="13">
        <v>0.51416666666666666</v>
      </c>
      <c r="N18" s="11"/>
      <c r="O18" s="11"/>
      <c r="P18" s="11"/>
    </row>
    <row r="19" spans="2:21" x14ac:dyDescent="0.3">
      <c r="B19" s="2" t="s">
        <v>9</v>
      </c>
      <c r="C19" s="10"/>
      <c r="E19" s="2" t="s">
        <v>10</v>
      </c>
      <c r="F19" s="10"/>
      <c r="M19" s="13">
        <v>0.41071759259259261</v>
      </c>
      <c r="N19" s="11"/>
      <c r="O19" s="11"/>
      <c r="P19" s="11"/>
      <c r="T19" s="15"/>
      <c r="U19" s="16"/>
    </row>
    <row r="20" spans="2:21" x14ac:dyDescent="0.3">
      <c r="B20" s="4"/>
      <c r="C20" s="7"/>
      <c r="M20" s="13">
        <v>0.4918865740740741</v>
      </c>
      <c r="N20" s="11"/>
      <c r="O20" s="11"/>
      <c r="P20" s="11"/>
      <c r="T20" s="15"/>
      <c r="U20" s="16"/>
    </row>
    <row r="21" spans="2:21" ht="15" customHeight="1" x14ac:dyDescent="0.3">
      <c r="B21" s="31" t="s">
        <v>38</v>
      </c>
      <c r="C21" s="31"/>
      <c r="D21" s="31"/>
      <c r="E21" s="31"/>
      <c r="G21" s="31" t="s">
        <v>39</v>
      </c>
      <c r="H21" s="31"/>
      <c r="I21" s="31"/>
      <c r="J21" s="31"/>
      <c r="M21" s="13">
        <v>0.55995370370370368</v>
      </c>
      <c r="N21" s="11"/>
      <c r="O21" s="11"/>
      <c r="P21" s="11"/>
    </row>
    <row r="22" spans="2:21" x14ac:dyDescent="0.3">
      <c r="B22" s="31"/>
      <c r="C22" s="31"/>
      <c r="D22" s="31"/>
      <c r="E22" s="31"/>
      <c r="G22" s="31"/>
      <c r="H22" s="31"/>
      <c r="I22" s="31"/>
      <c r="J22" s="31"/>
    </row>
    <row r="23" spans="2:21" ht="15" customHeight="1" x14ac:dyDescent="0.3">
      <c r="B23" s="31"/>
      <c r="C23" s="31"/>
      <c r="D23" s="31"/>
      <c r="E23" s="31"/>
      <c r="G23" s="31"/>
      <c r="H23" s="31"/>
      <c r="I23" s="31"/>
      <c r="J23" s="31"/>
      <c r="M23" s="27" t="s">
        <v>40</v>
      </c>
      <c r="N23" s="27"/>
      <c r="O23" s="27"/>
      <c r="P23" s="27"/>
    </row>
    <row r="24" spans="2:21" x14ac:dyDescent="0.3">
      <c r="B24" s="31"/>
      <c r="C24" s="31"/>
      <c r="D24" s="31"/>
      <c r="E24" s="31"/>
      <c r="G24" s="31"/>
      <c r="H24" s="31"/>
      <c r="I24" s="31"/>
      <c r="J24" s="31"/>
      <c r="M24" s="27"/>
      <c r="N24" s="27"/>
      <c r="O24" s="27"/>
      <c r="P24" s="27"/>
    </row>
    <row r="25" spans="2:21" x14ac:dyDescent="0.3">
      <c r="B25" s="31"/>
      <c r="C25" s="31"/>
      <c r="D25" s="31"/>
      <c r="E25" s="31"/>
      <c r="G25" s="31"/>
      <c r="H25" s="31"/>
      <c r="I25" s="31"/>
      <c r="J25" s="31"/>
      <c r="M25" s="27"/>
      <c r="N25" s="27"/>
      <c r="O25" s="27"/>
      <c r="P25" s="27"/>
    </row>
    <row r="26" spans="2:21" x14ac:dyDescent="0.3">
      <c r="B26" s="31"/>
      <c r="C26" s="31"/>
      <c r="D26" s="31"/>
      <c r="E26" s="31"/>
      <c r="G26" s="31"/>
      <c r="H26" s="31"/>
      <c r="I26" s="31"/>
      <c r="J26" s="31"/>
      <c r="M26" s="27"/>
      <c r="N26" s="27"/>
      <c r="O26" s="27"/>
      <c r="P26" s="27"/>
    </row>
    <row r="27" spans="2:21" x14ac:dyDescent="0.3">
      <c r="M27" s="27"/>
      <c r="N27" s="27"/>
      <c r="O27" s="27"/>
      <c r="P27" s="27"/>
    </row>
    <row r="28" spans="2:21" x14ac:dyDescent="0.3">
      <c r="B28" s="5" t="s">
        <v>11</v>
      </c>
      <c r="C28" s="5" t="s">
        <v>12</v>
      </c>
      <c r="D28" s="5" t="s">
        <v>13</v>
      </c>
      <c r="E28" s="5" t="s">
        <v>14</v>
      </c>
      <c r="G28" s="17" t="s">
        <v>14</v>
      </c>
      <c r="H28" s="17" t="s">
        <v>11</v>
      </c>
      <c r="I28" s="17" t="s">
        <v>12</v>
      </c>
      <c r="J28" s="17" t="s">
        <v>13</v>
      </c>
    </row>
    <row r="29" spans="2:21" x14ac:dyDescent="0.3">
      <c r="B29" s="11">
        <v>2010</v>
      </c>
      <c r="C29" s="11">
        <v>1</v>
      </c>
      <c r="D29" s="11">
        <v>28</v>
      </c>
      <c r="E29" s="26"/>
      <c r="G29" s="18">
        <v>43811</v>
      </c>
      <c r="H29" s="11">
        <f>YEAR(G29)</f>
        <v>2019</v>
      </c>
      <c r="I29" s="11"/>
      <c r="J29" s="11"/>
      <c r="M29" s="17" t="s">
        <v>14</v>
      </c>
      <c r="N29" s="17" t="s">
        <v>15</v>
      </c>
      <c r="O29" s="17" t="s">
        <v>16</v>
      </c>
    </row>
    <row r="30" spans="2:21" x14ac:dyDescent="0.3">
      <c r="B30" s="11">
        <v>2011</v>
      </c>
      <c r="C30" s="11">
        <v>2</v>
      </c>
      <c r="D30" s="11">
        <v>27</v>
      </c>
      <c r="E30" s="26"/>
      <c r="G30" s="18">
        <v>43203</v>
      </c>
      <c r="H30" s="11"/>
      <c r="I30" s="11"/>
      <c r="J30" s="11"/>
      <c r="M30" s="18">
        <v>43811</v>
      </c>
      <c r="N30" s="11"/>
      <c r="O30" s="11"/>
    </row>
    <row r="31" spans="2:21" x14ac:dyDescent="0.3">
      <c r="B31" s="11">
        <v>2012</v>
      </c>
      <c r="C31" s="11">
        <v>3</v>
      </c>
      <c r="D31" s="11">
        <v>26</v>
      </c>
      <c r="E31" s="18"/>
      <c r="G31" s="18">
        <v>42900</v>
      </c>
      <c r="H31" s="11"/>
      <c r="I31" s="11"/>
      <c r="J31" s="11"/>
      <c r="M31" s="18">
        <v>43203</v>
      </c>
      <c r="N31" s="11"/>
      <c r="O31" s="11"/>
    </row>
    <row r="32" spans="2:21" x14ac:dyDescent="0.3">
      <c r="B32" s="11">
        <v>2013</v>
      </c>
      <c r="C32" s="11">
        <v>4</v>
      </c>
      <c r="D32" s="11">
        <v>25</v>
      </c>
      <c r="E32" s="18"/>
      <c r="G32" s="18">
        <v>42566</v>
      </c>
      <c r="H32" s="11"/>
      <c r="I32" s="11"/>
      <c r="J32" s="11"/>
      <c r="M32" s="18">
        <v>42900</v>
      </c>
      <c r="N32" s="11"/>
      <c r="O32" s="11"/>
    </row>
    <row r="33" spans="2:16" x14ac:dyDescent="0.3">
      <c r="B33" s="11">
        <v>2014</v>
      </c>
      <c r="C33" s="11">
        <v>5</v>
      </c>
      <c r="D33" s="11">
        <v>24</v>
      </c>
      <c r="E33" s="18"/>
      <c r="G33" s="18">
        <v>42324</v>
      </c>
      <c r="H33" s="11"/>
      <c r="I33" s="11"/>
      <c r="J33" s="11"/>
      <c r="M33" s="18">
        <v>42566</v>
      </c>
      <c r="N33" s="11"/>
      <c r="O33" s="11"/>
    </row>
    <row r="34" spans="2:16" x14ac:dyDescent="0.3">
      <c r="B34" s="11">
        <v>2015</v>
      </c>
      <c r="C34" s="11">
        <v>6</v>
      </c>
      <c r="D34" s="11">
        <v>23</v>
      </c>
      <c r="E34" s="18"/>
      <c r="G34" s="18">
        <v>41656</v>
      </c>
      <c r="H34" s="11"/>
      <c r="I34" s="11"/>
      <c r="J34" s="11"/>
      <c r="M34" s="18">
        <v>42324</v>
      </c>
      <c r="N34" s="11"/>
      <c r="O34" s="11"/>
    </row>
    <row r="35" spans="2:16" x14ac:dyDescent="0.3">
      <c r="B35" s="11">
        <v>2016</v>
      </c>
      <c r="C35" s="11">
        <v>7</v>
      </c>
      <c r="D35" s="11">
        <v>22</v>
      </c>
      <c r="E35" s="18"/>
      <c r="G35" s="18">
        <v>41565</v>
      </c>
      <c r="H35" s="11"/>
      <c r="I35" s="11"/>
      <c r="J35" s="11"/>
      <c r="M35" s="18">
        <v>41656</v>
      </c>
      <c r="N35" s="11"/>
      <c r="O35" s="11"/>
    </row>
    <row r="36" spans="2:16" x14ac:dyDescent="0.3">
      <c r="M36" s="18">
        <v>41565</v>
      </c>
      <c r="N36" s="11"/>
      <c r="O36" s="11"/>
    </row>
    <row r="37" spans="2:16" x14ac:dyDescent="0.3">
      <c r="M37" s="19"/>
      <c r="N37" s="20"/>
      <c r="O37" s="20"/>
    </row>
    <row r="38" spans="2:16" ht="15" customHeight="1" x14ac:dyDescent="0.3">
      <c r="B38" s="27" t="s">
        <v>35</v>
      </c>
      <c r="C38" s="27"/>
      <c r="E38" s="27" t="s">
        <v>34</v>
      </c>
      <c r="F38" s="27"/>
      <c r="G38" s="27"/>
      <c r="I38" s="27" t="s">
        <v>32</v>
      </c>
      <c r="J38" s="27"/>
      <c r="K38" s="27"/>
      <c r="M38" s="27" t="s">
        <v>33</v>
      </c>
      <c r="N38" s="27"/>
      <c r="O38" s="27"/>
      <c r="P38" s="27"/>
    </row>
    <row r="39" spans="2:16" x14ac:dyDescent="0.3">
      <c r="B39" s="27"/>
      <c r="C39" s="27"/>
      <c r="E39" s="27"/>
      <c r="F39" s="27"/>
      <c r="G39" s="27"/>
      <c r="I39" s="27"/>
      <c r="J39" s="27"/>
      <c r="K39" s="27"/>
      <c r="M39" s="27"/>
      <c r="N39" s="27"/>
      <c r="O39" s="27"/>
      <c r="P39" s="27"/>
    </row>
    <row r="40" spans="2:16" ht="19.5" customHeight="1" x14ac:dyDescent="0.3">
      <c r="B40" s="27"/>
      <c r="C40" s="27"/>
      <c r="E40" s="27"/>
      <c r="F40" s="27"/>
      <c r="G40" s="27"/>
      <c r="I40" s="27"/>
      <c r="J40" s="27"/>
      <c r="K40" s="27"/>
      <c r="M40" s="27"/>
      <c r="N40" s="27"/>
      <c r="O40" s="27"/>
      <c r="P40" s="27"/>
    </row>
    <row r="41" spans="2:16" ht="23.25" customHeight="1" x14ac:dyDescent="0.3">
      <c r="B41" s="27"/>
      <c r="C41" s="27"/>
      <c r="E41" s="27"/>
      <c r="F41" s="27"/>
      <c r="G41" s="27"/>
      <c r="I41" s="27"/>
      <c r="J41" s="27"/>
      <c r="K41" s="27"/>
      <c r="M41" s="27"/>
      <c r="N41" s="27"/>
      <c r="O41" s="27"/>
      <c r="P41" s="27"/>
    </row>
    <row r="42" spans="2:16" ht="19.5" customHeight="1" x14ac:dyDescent="0.3">
      <c r="M42" s="19"/>
      <c r="N42" s="20"/>
      <c r="O42" s="20"/>
    </row>
    <row r="43" spans="2:16" ht="15" thickBot="1" x14ac:dyDescent="0.35">
      <c r="B43" s="5" t="s">
        <v>14</v>
      </c>
      <c r="C43" s="5" t="s">
        <v>17</v>
      </c>
      <c r="E43" s="5" t="s">
        <v>14</v>
      </c>
      <c r="F43" s="5" t="s">
        <v>17</v>
      </c>
      <c r="I43" s="5" t="s">
        <v>18</v>
      </c>
      <c r="J43" s="5" t="s">
        <v>19</v>
      </c>
      <c r="K43" s="5" t="s">
        <v>20</v>
      </c>
      <c r="M43" s="5" t="s">
        <v>21</v>
      </c>
      <c r="N43" s="5" t="s">
        <v>22</v>
      </c>
      <c r="O43" s="5" t="s">
        <v>23</v>
      </c>
    </row>
    <row r="44" spans="2:16" ht="15" thickBot="1" x14ac:dyDescent="0.35">
      <c r="B44" s="18">
        <v>45716</v>
      </c>
      <c r="C44" s="18"/>
      <c r="E44" s="18">
        <v>40204</v>
      </c>
      <c r="F44" s="18"/>
      <c r="I44" s="21">
        <v>40204</v>
      </c>
      <c r="J44" s="22">
        <v>30</v>
      </c>
      <c r="K44" s="21"/>
      <c r="M44" s="23">
        <v>44847</v>
      </c>
      <c r="N44" s="23">
        <v>44879</v>
      </c>
      <c r="O44" s="12"/>
    </row>
    <row r="45" spans="2:16" ht="15" thickBot="1" x14ac:dyDescent="0.35">
      <c r="B45" s="18">
        <v>45747</v>
      </c>
      <c r="C45" s="18"/>
      <c r="E45" s="18">
        <v>42630</v>
      </c>
      <c r="F45" s="18"/>
      <c r="I45" s="21">
        <v>44879</v>
      </c>
      <c r="J45" s="22">
        <v>20</v>
      </c>
      <c r="K45" s="24"/>
      <c r="M45" s="19"/>
      <c r="N45" s="20"/>
      <c r="O45" s="20"/>
    </row>
    <row r="46" spans="2:16" x14ac:dyDescent="0.3">
      <c r="M46" s="19"/>
      <c r="N46" s="20"/>
      <c r="O46" s="20"/>
    </row>
    <row r="47" spans="2:16" x14ac:dyDescent="0.3">
      <c r="D47" s="7"/>
      <c r="M47" s="19"/>
      <c r="N47" s="20"/>
      <c r="O47" s="20"/>
    </row>
    <row r="48" spans="2:16" x14ac:dyDescent="0.3">
      <c r="B48" s="27" t="s">
        <v>37</v>
      </c>
      <c r="C48" s="27"/>
      <c r="F48" s="27" t="s">
        <v>36</v>
      </c>
      <c r="G48" s="27"/>
      <c r="M48" s="19"/>
      <c r="N48" s="20"/>
      <c r="O48" s="20"/>
    </row>
    <row r="49" spans="2:15" x14ac:dyDescent="0.3">
      <c r="B49" s="27"/>
      <c r="C49" s="27"/>
      <c r="F49" s="27"/>
      <c r="G49" s="27"/>
      <c r="M49" s="19"/>
      <c r="N49" s="20"/>
      <c r="O49" s="20"/>
    </row>
    <row r="50" spans="2:15" x14ac:dyDescent="0.3">
      <c r="B50" s="27"/>
      <c r="C50" s="27"/>
      <c r="F50" s="27"/>
      <c r="G50" s="27"/>
      <c r="M50" s="19"/>
      <c r="N50" s="20"/>
      <c r="O50" s="20"/>
    </row>
    <row r="51" spans="2:15" x14ac:dyDescent="0.3">
      <c r="B51" s="27"/>
      <c r="C51" s="27"/>
      <c r="F51" s="27"/>
      <c r="G51" s="27"/>
      <c r="M51" s="19"/>
      <c r="N51" s="20"/>
      <c r="O51" s="20"/>
    </row>
    <row r="53" spans="2:15" x14ac:dyDescent="0.3">
      <c r="B53" s="5" t="s">
        <v>24</v>
      </c>
      <c r="C53" s="5" t="s">
        <v>25</v>
      </c>
      <c r="D53" s="5" t="s">
        <v>26</v>
      </c>
      <c r="F53" s="5" t="s">
        <v>14</v>
      </c>
      <c r="G53" s="5" t="s">
        <v>17</v>
      </c>
    </row>
    <row r="54" spans="2:15" x14ac:dyDescent="0.3">
      <c r="B54" s="18">
        <v>43475</v>
      </c>
      <c r="C54" s="18">
        <v>43524</v>
      </c>
      <c r="D54" s="12"/>
      <c r="F54" s="25" t="s">
        <v>27</v>
      </c>
      <c r="G54" s="18"/>
    </row>
    <row r="55" spans="2:15" x14ac:dyDescent="0.3">
      <c r="B55" s="18">
        <v>43739</v>
      </c>
      <c r="C55" s="18">
        <v>43799</v>
      </c>
      <c r="D55" s="12"/>
      <c r="F55" s="25" t="s">
        <v>28</v>
      </c>
      <c r="G55" s="18"/>
    </row>
    <row r="68" spans="2:12" x14ac:dyDescent="0.3">
      <c r="L68" t="s">
        <v>29</v>
      </c>
    </row>
    <row r="69" spans="2:12" x14ac:dyDescent="0.3">
      <c r="B69" s="29" t="s">
        <v>30</v>
      </c>
      <c r="C69" s="30"/>
      <c r="D69" s="30"/>
      <c r="L69" t="s">
        <v>31</v>
      </c>
    </row>
    <row r="70" spans="2:12" x14ac:dyDescent="0.3">
      <c r="B70" s="30"/>
      <c r="C70" s="30"/>
      <c r="D70" s="30"/>
    </row>
    <row r="71" spans="2:12" x14ac:dyDescent="0.3">
      <c r="B71" s="30"/>
      <c r="C71" s="30"/>
      <c r="D71" s="30"/>
    </row>
    <row r="72" spans="2:12" x14ac:dyDescent="0.3">
      <c r="B72" s="30"/>
      <c r="C72" s="30"/>
      <c r="D72" s="30"/>
    </row>
    <row r="73" spans="2:12" x14ac:dyDescent="0.3">
      <c r="B73" s="30"/>
      <c r="C73" s="30"/>
      <c r="D73" s="30"/>
    </row>
    <row r="74" spans="2:12" x14ac:dyDescent="0.3">
      <c r="B74" s="30"/>
      <c r="C74" s="30"/>
      <c r="D74" s="30"/>
    </row>
    <row r="76" spans="2:12" ht="15" thickBot="1" x14ac:dyDescent="0.35">
      <c r="B76" t="s">
        <v>21</v>
      </c>
      <c r="C76" t="s">
        <v>22</v>
      </c>
      <c r="D76" t="s">
        <v>23</v>
      </c>
    </row>
    <row r="77" spans="2:12" ht="15" thickBot="1" x14ac:dyDescent="0.35">
      <c r="B77" s="21">
        <v>44847</v>
      </c>
      <c r="C77" s="21">
        <v>44879</v>
      </c>
      <c r="D77">
        <f>NETWORKDAYS(B77,C77)</f>
        <v>23</v>
      </c>
    </row>
  </sheetData>
  <mergeCells count="17">
    <mergeCell ref="B48:C51"/>
    <mergeCell ref="F48:G51"/>
    <mergeCell ref="B69:D74"/>
    <mergeCell ref="B21:E26"/>
    <mergeCell ref="G21:J26"/>
    <mergeCell ref="M23:P27"/>
    <mergeCell ref="B38:C41"/>
    <mergeCell ref="E38:G41"/>
    <mergeCell ref="I38:K41"/>
    <mergeCell ref="M38:P41"/>
    <mergeCell ref="B4:C7"/>
    <mergeCell ref="E4:F7"/>
    <mergeCell ref="H4:K7"/>
    <mergeCell ref="M4:P7"/>
    <mergeCell ref="B13:C16"/>
    <mergeCell ref="E13:F16"/>
    <mergeCell ref="M13:P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3250E-9771-40E0-AE3F-A7A5DC917190}">
  <dimension ref="B2:U77"/>
  <sheetViews>
    <sheetView tabSelected="1" topLeftCell="A32" zoomScale="85" zoomScaleNormal="85" workbookViewId="0">
      <selection activeCell="F44" sqref="F44"/>
    </sheetView>
  </sheetViews>
  <sheetFormatPr defaultRowHeight="14.4" x14ac:dyDescent="0.3"/>
  <cols>
    <col min="1" max="1" width="4.33203125" customWidth="1"/>
    <col min="2" max="2" width="24.77734375" customWidth="1"/>
    <col min="3" max="3" width="15.88671875" bestFit="1" customWidth="1"/>
    <col min="4" max="4" width="19.44140625" bestFit="1" customWidth="1"/>
    <col min="5" max="5" width="27.33203125" bestFit="1" customWidth="1"/>
    <col min="6" max="6" width="17.109375" customWidth="1"/>
    <col min="7" max="7" width="19.44140625" bestFit="1" customWidth="1"/>
    <col min="8" max="8" width="15.5546875" bestFit="1" customWidth="1"/>
    <col min="9" max="9" width="13.6640625" customWidth="1"/>
    <col min="10" max="10" width="22.33203125" customWidth="1"/>
    <col min="11" max="11" width="25.5546875" bestFit="1" customWidth="1"/>
    <col min="12" max="12" width="10.88671875" bestFit="1" customWidth="1"/>
    <col min="13" max="13" width="11.5546875" bestFit="1" customWidth="1"/>
    <col min="14" max="14" width="12.88671875" customWidth="1"/>
    <col min="15" max="15" width="19.44140625" bestFit="1" customWidth="1"/>
    <col min="20" max="20" width="13.88671875" bestFit="1" customWidth="1"/>
  </cols>
  <sheetData>
    <row r="2" spans="2:16" ht="31.8" customHeight="1" x14ac:dyDescent="0.55000000000000004">
      <c r="G2" s="33" t="s">
        <v>47</v>
      </c>
    </row>
    <row r="4" spans="2:16" ht="28.5" customHeight="1" x14ac:dyDescent="0.3">
      <c r="B4" s="27" t="s">
        <v>44</v>
      </c>
      <c r="C4" s="27"/>
      <c r="E4" s="27" t="s">
        <v>43</v>
      </c>
      <c r="F4" s="27"/>
      <c r="H4" s="27" t="s">
        <v>42</v>
      </c>
      <c r="I4" s="27"/>
      <c r="J4" s="27"/>
      <c r="K4" s="27"/>
      <c r="M4" s="27" t="s">
        <v>41</v>
      </c>
      <c r="N4" s="27"/>
      <c r="O4" s="27"/>
      <c r="P4" s="27"/>
    </row>
    <row r="5" spans="2:16" ht="15" customHeight="1" x14ac:dyDescent="0.3">
      <c r="B5" s="27"/>
      <c r="C5" s="27"/>
      <c r="E5" s="27"/>
      <c r="F5" s="27"/>
      <c r="H5" s="27"/>
      <c r="I5" s="27"/>
      <c r="J5" s="27"/>
      <c r="K5" s="27"/>
      <c r="M5" s="27"/>
      <c r="N5" s="27"/>
      <c r="O5" s="27"/>
      <c r="P5" s="27"/>
    </row>
    <row r="6" spans="2:16" x14ac:dyDescent="0.3">
      <c r="B6" s="27"/>
      <c r="C6" s="27"/>
      <c r="E6" s="27"/>
      <c r="F6" s="27"/>
      <c r="H6" s="27"/>
      <c r="I6" s="27"/>
      <c r="J6" s="27"/>
      <c r="K6" s="27"/>
      <c r="M6" s="27"/>
      <c r="N6" s="27"/>
      <c r="O6" s="27"/>
      <c r="P6" s="27"/>
    </row>
    <row r="7" spans="2:16" x14ac:dyDescent="0.3">
      <c r="B7" s="27"/>
      <c r="C7" s="27"/>
      <c r="E7" s="27"/>
      <c r="F7" s="27"/>
      <c r="H7" s="27"/>
      <c r="I7" s="27"/>
      <c r="J7" s="27"/>
      <c r="K7" s="27"/>
      <c r="M7" s="27"/>
      <c r="N7" s="27"/>
      <c r="O7" s="27"/>
      <c r="P7" s="27"/>
    </row>
    <row r="8" spans="2:16" x14ac:dyDescent="0.3">
      <c r="M8" s="1"/>
    </row>
    <row r="9" spans="2:16" x14ac:dyDescent="0.3">
      <c r="B9" s="2" t="s">
        <v>0</v>
      </c>
      <c r="C9" s="3">
        <f ca="1">NOW()</f>
        <v>45692.541293402777</v>
      </c>
      <c r="D9" s="4"/>
      <c r="E9" s="2" t="s">
        <v>0</v>
      </c>
      <c r="F9" s="3">
        <f ca="1">TODAY()</f>
        <v>45692</v>
      </c>
      <c r="H9" s="5" t="s">
        <v>1</v>
      </c>
      <c r="I9" s="5" t="s">
        <v>2</v>
      </c>
      <c r="J9" s="5" t="s">
        <v>3</v>
      </c>
      <c r="K9" s="5" t="s">
        <v>4</v>
      </c>
      <c r="N9" s="2" t="s">
        <v>5</v>
      </c>
      <c r="O9" s="6">
        <f>TIME(5,39,20)</f>
        <v>0.23564814814814813</v>
      </c>
    </row>
    <row r="10" spans="2:16" x14ac:dyDescent="0.3">
      <c r="B10" s="4"/>
      <c r="C10" s="4"/>
      <c r="G10" s="7"/>
      <c r="H10" s="8">
        <v>12</v>
      </c>
      <c r="I10" s="8">
        <v>52</v>
      </c>
      <c r="J10" s="8">
        <v>45</v>
      </c>
      <c r="K10" s="9">
        <f>TIME(H10,I10,J10)</f>
        <v>0.5366319444444444</v>
      </c>
      <c r="N10" s="2" t="s">
        <v>6</v>
      </c>
      <c r="O10" s="10">
        <f>HOUR(O9)</f>
        <v>5</v>
      </c>
    </row>
    <row r="11" spans="2:16" x14ac:dyDescent="0.3">
      <c r="B11" s="4"/>
      <c r="C11" s="4"/>
      <c r="G11" s="7"/>
      <c r="H11" s="11">
        <v>17</v>
      </c>
      <c r="I11" s="11">
        <v>29</v>
      </c>
      <c r="J11" s="11">
        <v>51</v>
      </c>
      <c r="K11" s="9">
        <f t="shared" ref="K11:K17" si="0">TIME(H11,I11,J11)</f>
        <v>0.72906249999999995</v>
      </c>
    </row>
    <row r="12" spans="2:16" x14ac:dyDescent="0.3">
      <c r="B12" s="4"/>
      <c r="C12" s="4"/>
      <c r="G12" s="7"/>
      <c r="H12" s="11">
        <v>19</v>
      </c>
      <c r="I12" s="11">
        <v>20</v>
      </c>
      <c r="J12" s="11">
        <v>29</v>
      </c>
      <c r="K12" s="9">
        <f t="shared" si="0"/>
        <v>0.80589120370370371</v>
      </c>
    </row>
    <row r="13" spans="2:16" ht="15.75" customHeight="1" x14ac:dyDescent="0.3">
      <c r="B13" s="27" t="s">
        <v>45</v>
      </c>
      <c r="C13" s="27"/>
      <c r="E13" s="27" t="s">
        <v>46</v>
      </c>
      <c r="F13" s="27"/>
      <c r="H13" s="11">
        <v>8</v>
      </c>
      <c r="I13" s="11">
        <v>54</v>
      </c>
      <c r="J13" s="11">
        <v>33</v>
      </c>
      <c r="K13" s="9">
        <f t="shared" si="0"/>
        <v>0.3712152777777778</v>
      </c>
      <c r="M13" s="28" t="s">
        <v>7</v>
      </c>
      <c r="N13" s="28"/>
      <c r="O13" s="28"/>
      <c r="P13" s="28"/>
    </row>
    <row r="14" spans="2:16" x14ac:dyDescent="0.3">
      <c r="B14" s="27"/>
      <c r="C14" s="27"/>
      <c r="E14" s="27"/>
      <c r="F14" s="27"/>
      <c r="H14" s="11">
        <v>11</v>
      </c>
      <c r="I14" s="11">
        <v>56</v>
      </c>
      <c r="J14" s="11">
        <v>29</v>
      </c>
      <c r="K14" s="9">
        <f t="shared" si="0"/>
        <v>0.49755787037037036</v>
      </c>
      <c r="M14" s="11" t="s">
        <v>4</v>
      </c>
      <c r="N14" s="11" t="s">
        <v>1</v>
      </c>
      <c r="O14" s="11" t="s">
        <v>2</v>
      </c>
      <c r="P14" s="11" t="s">
        <v>8</v>
      </c>
    </row>
    <row r="15" spans="2:16" x14ac:dyDescent="0.3">
      <c r="B15" s="27"/>
      <c r="C15" s="27"/>
      <c r="E15" s="27"/>
      <c r="F15" s="27"/>
      <c r="H15" s="11">
        <v>12</v>
      </c>
      <c r="I15" s="11">
        <v>48</v>
      </c>
      <c r="J15" s="11">
        <v>17</v>
      </c>
      <c r="K15" s="9">
        <f t="shared" si="0"/>
        <v>0.53353009259259254</v>
      </c>
      <c r="M15" s="13">
        <v>0.22222222222222221</v>
      </c>
      <c r="N15" s="11">
        <f>HOUR(M15)</f>
        <v>5</v>
      </c>
      <c r="O15" s="32">
        <f>MINUTE(M15)</f>
        <v>20</v>
      </c>
      <c r="P15" s="11">
        <f>SECOND(M15)</f>
        <v>0</v>
      </c>
    </row>
    <row r="16" spans="2:16" ht="24" customHeight="1" x14ac:dyDescent="0.3">
      <c r="B16" s="27"/>
      <c r="C16" s="27"/>
      <c r="E16" s="27"/>
      <c r="F16" s="27"/>
      <c r="H16" s="11">
        <v>1</v>
      </c>
      <c r="I16" s="11">
        <v>27</v>
      </c>
      <c r="J16" s="11">
        <v>49</v>
      </c>
      <c r="K16" s="9">
        <f t="shared" si="0"/>
        <v>6.0983796296296293E-2</v>
      </c>
      <c r="M16" s="13">
        <v>0.71900462962962963</v>
      </c>
      <c r="N16" s="11">
        <f t="shared" ref="N16:N21" si="1">HOUR(M16)</f>
        <v>17</v>
      </c>
      <c r="O16" s="11">
        <f>MINUTE(M16)</f>
        <v>15</v>
      </c>
      <c r="P16" s="11">
        <f t="shared" ref="P16:P21" si="2">SECOND(M16)</f>
        <v>22</v>
      </c>
    </row>
    <row r="17" spans="2:21" x14ac:dyDescent="0.3">
      <c r="B17" s="4"/>
      <c r="C17" s="7"/>
      <c r="E17" s="14"/>
      <c r="F17" s="14"/>
      <c r="G17" s="14"/>
      <c r="H17" s="11">
        <v>15</v>
      </c>
      <c r="I17" s="11">
        <v>40</v>
      </c>
      <c r="J17" s="11">
        <v>56</v>
      </c>
      <c r="K17" s="9">
        <f t="shared" si="0"/>
        <v>0.65342592592592597</v>
      </c>
      <c r="M17" s="13">
        <v>0.60569444444444442</v>
      </c>
      <c r="N17" s="11">
        <f t="shared" si="1"/>
        <v>14</v>
      </c>
      <c r="O17" s="11">
        <f t="shared" ref="O17:O21" si="3">MINUTE(M17)</f>
        <v>32</v>
      </c>
      <c r="P17" s="11">
        <f t="shared" si="2"/>
        <v>12</v>
      </c>
    </row>
    <row r="18" spans="2:21" x14ac:dyDescent="0.3">
      <c r="B18" s="2" t="s">
        <v>5</v>
      </c>
      <c r="C18" s="6">
        <f>TIME(20,27,39)</f>
        <v>0.85253472222222226</v>
      </c>
      <c r="E18" s="2" t="s">
        <v>5</v>
      </c>
      <c r="F18" s="6">
        <f>TIME(21,30,34)</f>
        <v>0.8962268518518518</v>
      </c>
      <c r="M18" s="13">
        <v>0.51416666666666666</v>
      </c>
      <c r="N18" s="11">
        <f t="shared" si="1"/>
        <v>12</v>
      </c>
      <c r="O18" s="11">
        <f t="shared" si="3"/>
        <v>20</v>
      </c>
      <c r="P18" s="11">
        <f t="shared" si="2"/>
        <v>24</v>
      </c>
    </row>
    <row r="19" spans="2:21" x14ac:dyDescent="0.3">
      <c r="B19" s="2" t="s">
        <v>9</v>
      </c>
      <c r="C19" s="10">
        <f>MINUTE(C18)</f>
        <v>27</v>
      </c>
      <c r="E19" s="2" t="s">
        <v>10</v>
      </c>
      <c r="F19" s="10">
        <f>SECOND(F18)</f>
        <v>34</v>
      </c>
      <c r="M19" s="13">
        <v>0.41071759259259261</v>
      </c>
      <c r="N19" s="11">
        <f t="shared" si="1"/>
        <v>9</v>
      </c>
      <c r="O19" s="11">
        <f t="shared" si="3"/>
        <v>51</v>
      </c>
      <c r="P19" s="11">
        <f t="shared" si="2"/>
        <v>26</v>
      </c>
      <c r="T19" s="15"/>
      <c r="U19" s="16"/>
    </row>
    <row r="20" spans="2:21" x14ac:dyDescent="0.3">
      <c r="B20" s="4"/>
      <c r="C20" s="7"/>
      <c r="M20" s="13">
        <v>0.4918865740740741</v>
      </c>
      <c r="N20" s="11">
        <f t="shared" si="1"/>
        <v>11</v>
      </c>
      <c r="O20" s="11">
        <f t="shared" si="3"/>
        <v>48</v>
      </c>
      <c r="P20" s="11">
        <f t="shared" si="2"/>
        <v>19</v>
      </c>
      <c r="T20" s="15"/>
      <c r="U20" s="16"/>
    </row>
    <row r="21" spans="2:21" ht="15" customHeight="1" x14ac:dyDescent="0.3">
      <c r="B21" s="31" t="s">
        <v>38</v>
      </c>
      <c r="C21" s="31"/>
      <c r="D21" s="31"/>
      <c r="E21" s="31"/>
      <c r="G21" s="31" t="s">
        <v>39</v>
      </c>
      <c r="H21" s="31"/>
      <c r="I21" s="31"/>
      <c r="J21" s="31"/>
      <c r="M21" s="13">
        <v>0.55995370370370368</v>
      </c>
      <c r="N21" s="11">
        <f t="shared" si="1"/>
        <v>13</v>
      </c>
      <c r="O21" s="11">
        <f t="shared" si="3"/>
        <v>26</v>
      </c>
      <c r="P21" s="11">
        <f t="shared" si="2"/>
        <v>20</v>
      </c>
    </row>
    <row r="22" spans="2:21" x14ac:dyDescent="0.3">
      <c r="B22" s="31"/>
      <c r="C22" s="31"/>
      <c r="D22" s="31"/>
      <c r="E22" s="31"/>
      <c r="G22" s="31"/>
      <c r="H22" s="31"/>
      <c r="I22" s="31"/>
      <c r="J22" s="31"/>
    </row>
    <row r="23" spans="2:21" ht="15" customHeight="1" x14ac:dyDescent="0.3">
      <c r="B23" s="31"/>
      <c r="C23" s="31"/>
      <c r="D23" s="31"/>
      <c r="E23" s="31"/>
      <c r="G23" s="31"/>
      <c r="H23" s="31"/>
      <c r="I23" s="31"/>
      <c r="J23" s="31"/>
      <c r="M23" s="27" t="s">
        <v>40</v>
      </c>
      <c r="N23" s="27"/>
      <c r="O23" s="27"/>
      <c r="P23" s="27"/>
    </row>
    <row r="24" spans="2:21" x14ac:dyDescent="0.3">
      <c r="B24" s="31"/>
      <c r="C24" s="31"/>
      <c r="D24" s="31"/>
      <c r="E24" s="31"/>
      <c r="G24" s="31"/>
      <c r="H24" s="31"/>
      <c r="I24" s="31"/>
      <c r="J24" s="31"/>
      <c r="M24" s="27"/>
      <c r="N24" s="27"/>
      <c r="O24" s="27"/>
      <c r="P24" s="27"/>
    </row>
    <row r="25" spans="2:21" x14ac:dyDescent="0.3">
      <c r="B25" s="31"/>
      <c r="C25" s="31"/>
      <c r="D25" s="31"/>
      <c r="E25" s="31"/>
      <c r="G25" s="31"/>
      <c r="H25" s="31"/>
      <c r="I25" s="31"/>
      <c r="J25" s="31"/>
      <c r="M25" s="27"/>
      <c r="N25" s="27"/>
      <c r="O25" s="27"/>
      <c r="P25" s="27"/>
    </row>
    <row r="26" spans="2:21" x14ac:dyDescent="0.3">
      <c r="B26" s="31"/>
      <c r="C26" s="31"/>
      <c r="D26" s="31"/>
      <c r="E26" s="31"/>
      <c r="G26" s="31"/>
      <c r="H26" s="31"/>
      <c r="I26" s="31"/>
      <c r="J26" s="31"/>
      <c r="M26" s="27"/>
      <c r="N26" s="27"/>
      <c r="O26" s="27"/>
      <c r="P26" s="27"/>
    </row>
    <row r="27" spans="2:21" x14ac:dyDescent="0.3">
      <c r="M27" s="27"/>
      <c r="N27" s="27"/>
      <c r="O27" s="27"/>
      <c r="P27" s="27"/>
    </row>
    <row r="28" spans="2:21" x14ac:dyDescent="0.3">
      <c r="B28" s="5" t="s">
        <v>11</v>
      </c>
      <c r="C28" s="5" t="s">
        <v>12</v>
      </c>
      <c r="D28" s="5" t="s">
        <v>13</v>
      </c>
      <c r="E28" s="5" t="s">
        <v>14</v>
      </c>
      <c r="G28" s="17" t="s">
        <v>14</v>
      </c>
      <c r="H28" s="17" t="s">
        <v>11</v>
      </c>
      <c r="I28" s="17" t="s">
        <v>12</v>
      </c>
      <c r="J28" s="17" t="s">
        <v>13</v>
      </c>
    </row>
    <row r="29" spans="2:21" x14ac:dyDescent="0.3">
      <c r="B29" s="11">
        <v>2010</v>
      </c>
      <c r="C29" s="11">
        <v>1</v>
      </c>
      <c r="D29" s="11">
        <v>28</v>
      </c>
      <c r="E29" s="26">
        <f>DATE(B29,C29,D29)</f>
        <v>40206</v>
      </c>
      <c r="G29" s="18">
        <v>43811</v>
      </c>
      <c r="H29" s="11">
        <f>YEAR(G29)</f>
        <v>2019</v>
      </c>
      <c r="I29" s="11">
        <f>MONTH(G29)</f>
        <v>12</v>
      </c>
      <c r="J29" s="11">
        <f>DAY(G29)</f>
        <v>12</v>
      </c>
      <c r="M29" s="17" t="s">
        <v>14</v>
      </c>
      <c r="N29" s="17" t="s">
        <v>15</v>
      </c>
      <c r="O29" s="17" t="s">
        <v>16</v>
      </c>
    </row>
    <row r="30" spans="2:21" x14ac:dyDescent="0.3">
      <c r="B30" s="11">
        <v>2011</v>
      </c>
      <c r="C30" s="11">
        <v>2</v>
      </c>
      <c r="D30" s="11">
        <v>27</v>
      </c>
      <c r="E30" s="26">
        <f t="shared" ref="E30:E35" si="4">DATE(B30,C30,D30)</f>
        <v>40601</v>
      </c>
      <c r="G30" s="18">
        <v>43203</v>
      </c>
      <c r="H30" s="11">
        <f t="shared" ref="H30:H35" si="5">YEAR(G30)</f>
        <v>2018</v>
      </c>
      <c r="I30" s="11">
        <f t="shared" ref="I30:I35" si="6">MONTH(G30)</f>
        <v>4</v>
      </c>
      <c r="J30" s="11">
        <f t="shared" ref="J30:J35" si="7">DAY(G30)</f>
        <v>13</v>
      </c>
      <c r="M30" s="18">
        <v>43811</v>
      </c>
      <c r="N30" s="11">
        <f>WEEKDAY(M30,1)</f>
        <v>5</v>
      </c>
      <c r="O30" s="11">
        <f>WEEKNUM(M30,1)</f>
        <v>50</v>
      </c>
    </row>
    <row r="31" spans="2:21" x14ac:dyDescent="0.3">
      <c r="B31" s="11">
        <v>2012</v>
      </c>
      <c r="C31" s="11">
        <v>3</v>
      </c>
      <c r="D31" s="11">
        <v>26</v>
      </c>
      <c r="E31" s="26">
        <f t="shared" si="4"/>
        <v>40994</v>
      </c>
      <c r="G31" s="18">
        <v>42900</v>
      </c>
      <c r="H31" s="11">
        <f t="shared" si="5"/>
        <v>2017</v>
      </c>
      <c r="I31" s="11">
        <f t="shared" si="6"/>
        <v>6</v>
      </c>
      <c r="J31" s="11">
        <f t="shared" si="7"/>
        <v>14</v>
      </c>
      <c r="M31" s="18">
        <v>43203</v>
      </c>
      <c r="N31" s="11">
        <f t="shared" ref="N31:N36" si="8">WEEKDAY(M31,1)</f>
        <v>6</v>
      </c>
      <c r="O31" s="11">
        <f t="shared" ref="O31:O36" si="9">WEEKNUM(M31,1)</f>
        <v>15</v>
      </c>
    </row>
    <row r="32" spans="2:21" x14ac:dyDescent="0.3">
      <c r="B32" s="11">
        <v>2013</v>
      </c>
      <c r="C32" s="11">
        <v>4</v>
      </c>
      <c r="D32" s="11">
        <v>25</v>
      </c>
      <c r="E32" s="26">
        <f t="shared" si="4"/>
        <v>41389</v>
      </c>
      <c r="G32" s="18">
        <v>42566</v>
      </c>
      <c r="H32" s="11">
        <f t="shared" si="5"/>
        <v>2016</v>
      </c>
      <c r="I32" s="11">
        <f t="shared" si="6"/>
        <v>7</v>
      </c>
      <c r="J32" s="11">
        <f t="shared" si="7"/>
        <v>15</v>
      </c>
      <c r="M32" s="18">
        <v>42900</v>
      </c>
      <c r="N32" s="11">
        <f t="shared" si="8"/>
        <v>4</v>
      </c>
      <c r="O32" s="11">
        <f t="shared" si="9"/>
        <v>24</v>
      </c>
    </row>
    <row r="33" spans="2:16" x14ac:dyDescent="0.3">
      <c r="B33" s="11">
        <v>2014</v>
      </c>
      <c r="C33" s="11">
        <v>5</v>
      </c>
      <c r="D33" s="11">
        <v>24</v>
      </c>
      <c r="E33" s="26">
        <f t="shared" si="4"/>
        <v>41783</v>
      </c>
      <c r="G33" s="18">
        <v>42324</v>
      </c>
      <c r="H33" s="11">
        <f t="shared" si="5"/>
        <v>2015</v>
      </c>
      <c r="I33" s="11">
        <f t="shared" si="6"/>
        <v>11</v>
      </c>
      <c r="J33" s="11">
        <f t="shared" si="7"/>
        <v>16</v>
      </c>
      <c r="M33" s="18">
        <v>42566</v>
      </c>
      <c r="N33" s="11">
        <f t="shared" si="8"/>
        <v>6</v>
      </c>
      <c r="O33" s="11">
        <f t="shared" si="9"/>
        <v>29</v>
      </c>
    </row>
    <row r="34" spans="2:16" x14ac:dyDescent="0.3">
      <c r="B34" s="11">
        <v>2015</v>
      </c>
      <c r="C34" s="11">
        <v>6</v>
      </c>
      <c r="D34" s="11">
        <v>23</v>
      </c>
      <c r="E34" s="26">
        <f t="shared" si="4"/>
        <v>42178</v>
      </c>
      <c r="G34" s="18">
        <v>41656</v>
      </c>
      <c r="H34" s="11">
        <f t="shared" si="5"/>
        <v>2014</v>
      </c>
      <c r="I34" s="11">
        <f t="shared" si="6"/>
        <v>1</v>
      </c>
      <c r="J34" s="11">
        <f t="shared" si="7"/>
        <v>17</v>
      </c>
      <c r="M34" s="18">
        <v>42324</v>
      </c>
      <c r="N34" s="11">
        <f t="shared" si="8"/>
        <v>2</v>
      </c>
      <c r="O34" s="11">
        <f t="shared" si="9"/>
        <v>47</v>
      </c>
    </row>
    <row r="35" spans="2:16" x14ac:dyDescent="0.3">
      <c r="B35" s="11">
        <v>2016</v>
      </c>
      <c r="C35" s="11">
        <v>7</v>
      </c>
      <c r="D35" s="11">
        <v>22</v>
      </c>
      <c r="E35" s="26">
        <f t="shared" si="4"/>
        <v>42573</v>
      </c>
      <c r="G35" s="18">
        <v>41565</v>
      </c>
      <c r="H35" s="11">
        <f t="shared" si="5"/>
        <v>2013</v>
      </c>
      <c r="I35" s="11">
        <f t="shared" si="6"/>
        <v>10</v>
      </c>
      <c r="J35" s="11">
        <f t="shared" si="7"/>
        <v>18</v>
      </c>
      <c r="M35" s="18">
        <v>41656</v>
      </c>
      <c r="N35" s="11">
        <f t="shared" si="8"/>
        <v>6</v>
      </c>
      <c r="O35" s="11">
        <f t="shared" si="9"/>
        <v>3</v>
      </c>
    </row>
    <row r="36" spans="2:16" x14ac:dyDescent="0.3">
      <c r="M36" s="18">
        <v>41565</v>
      </c>
      <c r="N36" s="11">
        <f t="shared" si="8"/>
        <v>6</v>
      </c>
      <c r="O36" s="11">
        <f t="shared" si="9"/>
        <v>42</v>
      </c>
    </row>
    <row r="37" spans="2:16" x14ac:dyDescent="0.3">
      <c r="M37" s="19"/>
      <c r="N37" s="20"/>
      <c r="O37" s="20"/>
    </row>
    <row r="38" spans="2:16" ht="15" customHeight="1" x14ac:dyDescent="0.3">
      <c r="B38" s="27" t="s">
        <v>35</v>
      </c>
      <c r="C38" s="27"/>
      <c r="E38" s="27" t="s">
        <v>34</v>
      </c>
      <c r="F38" s="27"/>
      <c r="G38" s="27"/>
      <c r="I38" s="27" t="s">
        <v>32</v>
      </c>
      <c r="J38" s="27"/>
      <c r="K38" s="27"/>
      <c r="M38" s="27" t="s">
        <v>33</v>
      </c>
      <c r="N38" s="27"/>
      <c r="O38" s="27"/>
      <c r="P38" s="27"/>
    </row>
    <row r="39" spans="2:16" x14ac:dyDescent="0.3">
      <c r="B39" s="27"/>
      <c r="C39" s="27"/>
      <c r="E39" s="27"/>
      <c r="F39" s="27"/>
      <c r="G39" s="27"/>
      <c r="I39" s="27"/>
      <c r="J39" s="27"/>
      <c r="K39" s="27"/>
      <c r="M39" s="27"/>
      <c r="N39" s="27"/>
      <c r="O39" s="27"/>
      <c r="P39" s="27"/>
    </row>
    <row r="40" spans="2:16" ht="19.5" customHeight="1" x14ac:dyDescent="0.3">
      <c r="B40" s="27"/>
      <c r="C40" s="27"/>
      <c r="E40" s="27"/>
      <c r="F40" s="27"/>
      <c r="G40" s="27"/>
      <c r="I40" s="27"/>
      <c r="J40" s="27"/>
      <c r="K40" s="27"/>
      <c r="M40" s="27"/>
      <c r="N40" s="27"/>
      <c r="O40" s="27"/>
      <c r="P40" s="27"/>
    </row>
    <row r="41" spans="2:16" ht="23.25" customHeight="1" x14ac:dyDescent="0.3">
      <c r="B41" s="27"/>
      <c r="C41" s="27"/>
      <c r="E41" s="27"/>
      <c r="F41" s="27"/>
      <c r="G41" s="27"/>
      <c r="I41" s="27"/>
      <c r="J41" s="27"/>
      <c r="K41" s="27"/>
      <c r="M41" s="27"/>
      <c r="N41" s="27"/>
      <c r="O41" s="27"/>
      <c r="P41" s="27"/>
    </row>
    <row r="42" spans="2:16" ht="19.5" customHeight="1" x14ac:dyDescent="0.3">
      <c r="M42" s="19"/>
      <c r="N42" s="20"/>
      <c r="O42" s="20"/>
    </row>
    <row r="43" spans="2:16" ht="15" thickBot="1" x14ac:dyDescent="0.35">
      <c r="B43" s="5" t="s">
        <v>14</v>
      </c>
      <c r="C43" s="5" t="s">
        <v>17</v>
      </c>
      <c r="E43" s="5" t="s">
        <v>14</v>
      </c>
      <c r="F43" s="5" t="s">
        <v>17</v>
      </c>
      <c r="I43" s="5" t="s">
        <v>18</v>
      </c>
      <c r="J43" s="5" t="s">
        <v>19</v>
      </c>
      <c r="K43" s="5" t="s">
        <v>20</v>
      </c>
      <c r="M43" s="5" t="s">
        <v>21</v>
      </c>
      <c r="N43" s="5" t="s">
        <v>22</v>
      </c>
      <c r="O43" s="5" t="s">
        <v>23</v>
      </c>
    </row>
    <row r="44" spans="2:16" ht="15" thickBot="1" x14ac:dyDescent="0.35">
      <c r="B44" s="18">
        <v>45405</v>
      </c>
      <c r="C44" s="18">
        <f>EOMONTH("4/23/2024",0)</f>
        <v>45412</v>
      </c>
      <c r="E44" s="18">
        <v>40204</v>
      </c>
      <c r="F44" s="18">
        <f>EDATE(E44,0)</f>
        <v>40204</v>
      </c>
      <c r="I44" s="21">
        <v>40204</v>
      </c>
      <c r="J44" s="22">
        <v>30</v>
      </c>
      <c r="K44" s="24">
        <f>WORKDAY(I44,J44)</f>
        <v>40246</v>
      </c>
      <c r="M44" s="23">
        <v>44847</v>
      </c>
      <c r="N44" s="23">
        <v>44879</v>
      </c>
      <c r="O44" s="12">
        <f>NETWORKDAYS(M44,N44)</f>
        <v>23</v>
      </c>
    </row>
    <row r="45" spans="2:16" ht="15" thickBot="1" x14ac:dyDescent="0.35">
      <c r="B45" s="18">
        <v>45747</v>
      </c>
      <c r="C45" s="18">
        <f>EOMONTH(B45,0)</f>
        <v>45747</v>
      </c>
      <c r="E45" s="18">
        <v>42630</v>
      </c>
      <c r="F45" s="18">
        <f>EDATE(E45,0)</f>
        <v>42630</v>
      </c>
      <c r="I45" s="21">
        <v>44879</v>
      </c>
      <c r="J45" s="22">
        <v>20</v>
      </c>
      <c r="K45" s="24">
        <f>WORKDAY(I45,J45)</f>
        <v>44907</v>
      </c>
      <c r="M45" s="19"/>
      <c r="N45" s="20"/>
      <c r="O45" s="20"/>
    </row>
    <row r="46" spans="2:16" x14ac:dyDescent="0.3">
      <c r="M46" s="19"/>
      <c r="N46" s="20"/>
      <c r="O46" s="20"/>
    </row>
    <row r="47" spans="2:16" x14ac:dyDescent="0.3">
      <c r="D47" s="7"/>
      <c r="M47" s="19"/>
      <c r="N47" s="20"/>
      <c r="O47" s="20"/>
    </row>
    <row r="48" spans="2:16" x14ac:dyDescent="0.3">
      <c r="B48" s="27" t="s">
        <v>37</v>
      </c>
      <c r="C48" s="27"/>
      <c r="F48" s="27" t="s">
        <v>36</v>
      </c>
      <c r="G48" s="27"/>
      <c r="M48" s="19"/>
      <c r="N48" s="20"/>
      <c r="O48" s="20"/>
    </row>
    <row r="49" spans="2:15" x14ac:dyDescent="0.3">
      <c r="B49" s="27"/>
      <c r="C49" s="27"/>
      <c r="F49" s="27"/>
      <c r="G49" s="27"/>
      <c r="M49" s="19"/>
      <c r="N49" s="20"/>
      <c r="O49" s="20"/>
    </row>
    <row r="50" spans="2:15" x14ac:dyDescent="0.3">
      <c r="B50" s="27"/>
      <c r="C50" s="27"/>
      <c r="F50" s="27"/>
      <c r="G50" s="27"/>
      <c r="M50" s="19"/>
      <c r="N50" s="20"/>
      <c r="O50" s="20"/>
    </row>
    <row r="51" spans="2:15" x14ac:dyDescent="0.3">
      <c r="B51" s="27"/>
      <c r="C51" s="27"/>
      <c r="F51" s="27"/>
      <c r="G51" s="27"/>
      <c r="M51" s="19"/>
      <c r="N51" s="20"/>
      <c r="O51" s="20"/>
    </row>
    <row r="53" spans="2:15" x14ac:dyDescent="0.3">
      <c r="B53" s="5" t="s">
        <v>24</v>
      </c>
      <c r="C53" s="5" t="s">
        <v>25</v>
      </c>
      <c r="D53" s="5" t="s">
        <v>26</v>
      </c>
      <c r="F53" s="5" t="s">
        <v>14</v>
      </c>
      <c r="G53" s="5" t="s">
        <v>17</v>
      </c>
    </row>
    <row r="54" spans="2:15" x14ac:dyDescent="0.3">
      <c r="B54" s="18">
        <v>43475</v>
      </c>
      <c r="C54" s="18">
        <v>43524</v>
      </c>
      <c r="D54" s="12">
        <f>_xlfn.DAYS(C54,B54)</f>
        <v>49</v>
      </c>
      <c r="F54" s="25" t="s">
        <v>27</v>
      </c>
      <c r="G54" s="26">
        <f>DATEVALUE(F54)</f>
        <v>43525</v>
      </c>
    </row>
    <row r="55" spans="2:15" x14ac:dyDescent="0.3">
      <c r="B55" s="18">
        <v>43739</v>
      </c>
      <c r="C55" s="18">
        <v>43799</v>
      </c>
      <c r="D55" s="12">
        <f>_xlfn.DAYS(C55,B55)</f>
        <v>60</v>
      </c>
      <c r="F55" s="25" t="s">
        <v>28</v>
      </c>
      <c r="G55" s="26">
        <f>DATEVALUE(F55)</f>
        <v>44654</v>
      </c>
    </row>
    <row r="68" spans="2:12" x14ac:dyDescent="0.3">
      <c r="L68" t="s">
        <v>29</v>
      </c>
    </row>
    <row r="69" spans="2:12" x14ac:dyDescent="0.3">
      <c r="B69" s="29" t="s">
        <v>30</v>
      </c>
      <c r="C69" s="30"/>
      <c r="D69" s="30"/>
      <c r="L69" t="s">
        <v>31</v>
      </c>
    </row>
    <row r="70" spans="2:12" x14ac:dyDescent="0.3">
      <c r="B70" s="30"/>
      <c r="C70" s="30"/>
      <c r="D70" s="30"/>
    </row>
    <row r="71" spans="2:12" x14ac:dyDescent="0.3">
      <c r="B71" s="30"/>
      <c r="C71" s="30"/>
      <c r="D71" s="30"/>
    </row>
    <row r="72" spans="2:12" x14ac:dyDescent="0.3">
      <c r="B72" s="30"/>
      <c r="C72" s="30"/>
      <c r="D72" s="30"/>
    </row>
    <row r="73" spans="2:12" x14ac:dyDescent="0.3">
      <c r="B73" s="30"/>
      <c r="C73" s="30"/>
      <c r="D73" s="30"/>
    </row>
    <row r="74" spans="2:12" x14ac:dyDescent="0.3">
      <c r="B74" s="30"/>
      <c r="C74" s="30"/>
      <c r="D74" s="30"/>
    </row>
    <row r="76" spans="2:12" ht="15" thickBot="1" x14ac:dyDescent="0.35">
      <c r="B76" t="s">
        <v>21</v>
      </c>
      <c r="C76" t="s">
        <v>22</v>
      </c>
      <c r="D76" t="s">
        <v>23</v>
      </c>
    </row>
    <row r="77" spans="2:12" ht="15" thickBot="1" x14ac:dyDescent="0.35">
      <c r="B77" s="21">
        <v>44847</v>
      </c>
      <c r="C77" s="21">
        <v>44879</v>
      </c>
      <c r="D77">
        <f>NETWORKDAYS(B77,C77)</f>
        <v>23</v>
      </c>
    </row>
  </sheetData>
  <mergeCells count="17">
    <mergeCell ref="B4:C7"/>
    <mergeCell ref="E4:F7"/>
    <mergeCell ref="H4:K7"/>
    <mergeCell ref="M4:P7"/>
    <mergeCell ref="B13:C16"/>
    <mergeCell ref="E13:F16"/>
    <mergeCell ref="M13:P13"/>
    <mergeCell ref="M23:P27"/>
    <mergeCell ref="B38:C41"/>
    <mergeCell ref="E38:G41"/>
    <mergeCell ref="I38:K41"/>
    <mergeCell ref="M38:P41"/>
    <mergeCell ref="B48:C51"/>
    <mergeCell ref="F48:G51"/>
    <mergeCell ref="B69:D74"/>
    <mergeCell ref="B21:E26"/>
    <mergeCell ref="G21:J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File</vt:lpstr>
      <vt:lpstr>Refined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Kelvin Onyeagba</cp:lastModifiedBy>
  <dcterms:created xsi:type="dcterms:W3CDTF">2023-07-01T11:46:11Z</dcterms:created>
  <dcterms:modified xsi:type="dcterms:W3CDTF">2025-02-04T12:01:03Z</dcterms:modified>
</cp:coreProperties>
</file>