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sitWo\Desktop\Folders\ElectronProject\mydoc\"/>
    </mc:Choice>
  </mc:AlternateContent>
  <xr:revisionPtr revIDLastSave="0" documentId="13_ncr:1_{B7E490AD-747F-466C-98E6-DFBF50D68AE2}" xr6:coauthVersionLast="47" xr6:coauthVersionMax="47" xr10:uidLastSave="{00000000-0000-0000-0000-000000000000}"/>
  <bookViews>
    <workbookView xWindow="-120" yWindow="-120" windowWidth="29040" windowHeight="15840" tabRatio="867" activeTab="3" xr2:uid="{00000000-000D-0000-FFFF-FFFF00000000}"/>
  </bookViews>
  <sheets>
    <sheet name="data" sheetId="11" r:id="rId1"/>
    <sheet name="บันทึกข้อความ1" sheetId="10" r:id="rId2"/>
    <sheet name="บันทึกข้อความ2" sheetId="2" r:id="rId3"/>
    <sheet name="ใบเสนอราคา" sheetId="3" r:id="rId4"/>
    <sheet name="ใบสั่ง " sheetId="4" r:id="rId5"/>
    <sheet name="ใบตรวจรับ" sheetId="6" r:id="rId6"/>
    <sheet name="ใบส่งของ" sheetId="5" r:id="rId7"/>
    <sheet name="แนบท้ายบันทึกStartHere" sheetId="7" r:id="rId8"/>
    <sheet name="แนบใบเสนอราคา" sheetId="8" r:id="rId9"/>
    <sheet name="แนบใบสั่งซื้อ" sheetId="9" r:id="rId10"/>
  </sheets>
  <definedNames>
    <definedName name="BOSS">data!$B$8</definedName>
    <definedName name="CHECKER1">data!$B$4</definedName>
    <definedName name="CHECKER2">data!$B$5</definedName>
    <definedName name="EZ">_xlfn.LAMBDA(_xlpm.cell, IF(ISERROR(_xlpm.cell),0,_xlpm.cell))</definedName>
    <definedName name="HEADCHECKER">data!$B$3</definedName>
    <definedName name="HEADOBJECT">data!$B$7</definedName>
    <definedName name="OBJECT">data!$B$6</definedName>
    <definedName name="_xlnm.Print_Area" localSheetId="4">'ใบสั่ง '!$1:$1048576</definedName>
    <definedName name="_xlnm.Print_Area" localSheetId="2">บันทึกข้อความ2!$1:$1048576</definedName>
    <definedName name="QUANTITY">data!$B$1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0" i="5" l="1"/>
  <c r="F336" i="5"/>
  <c r="F302" i="5"/>
  <c r="F268" i="5"/>
  <c r="F234" i="5"/>
  <c r="B32" i="3"/>
  <c r="B2" i="11"/>
  <c r="B48" i="10"/>
  <c r="B49" i="10"/>
  <c r="B50" i="10"/>
  <c r="C57" i="10"/>
  <c r="E37" i="9"/>
  <c r="E37" i="7"/>
  <c r="E265" i="7" s="1"/>
  <c r="G35" i="6"/>
  <c r="G22" i="6"/>
  <c r="G20" i="6"/>
  <c r="G18" i="6"/>
  <c r="B36" i="4"/>
  <c r="D32" i="2"/>
  <c r="D26" i="2"/>
  <c r="D21" i="2"/>
  <c r="A233" i="7"/>
  <c r="F233" i="7"/>
  <c r="A234" i="7"/>
  <c r="F234" i="7"/>
  <c r="A235" i="7"/>
  <c r="F235" i="7"/>
  <c r="A236" i="7"/>
  <c r="F236" i="7"/>
  <c r="A237" i="7"/>
  <c r="F237" i="7"/>
  <c r="A238" i="7"/>
  <c r="F238" i="7"/>
  <c r="A239" i="7"/>
  <c r="F239" i="7"/>
  <c r="A240" i="7"/>
  <c r="F240" i="7"/>
  <c r="A241" i="7"/>
  <c r="F241" i="7"/>
  <c r="A242" i="7"/>
  <c r="F242" i="7"/>
  <c r="A243" i="7"/>
  <c r="F243" i="7"/>
  <c r="A244" i="7"/>
  <c r="F244" i="7"/>
  <c r="A245" i="7"/>
  <c r="F245" i="7"/>
  <c r="A246" i="7"/>
  <c r="F246" i="7"/>
  <c r="A247" i="7"/>
  <c r="F247" i="7"/>
  <c r="A248" i="7"/>
  <c r="F248" i="7"/>
  <c r="A249" i="7"/>
  <c r="F249" i="7"/>
  <c r="A250" i="7"/>
  <c r="F250" i="7"/>
  <c r="A251" i="7"/>
  <c r="F251" i="7"/>
  <c r="A252" i="7"/>
  <c r="F252" i="7"/>
  <c r="A253" i="7"/>
  <c r="F253" i="7"/>
  <c r="A254" i="7"/>
  <c r="F254" i="7"/>
  <c r="A255" i="7"/>
  <c r="F255" i="7"/>
  <c r="A256" i="7"/>
  <c r="F256" i="7"/>
  <c r="A257" i="7"/>
  <c r="F257" i="7"/>
  <c r="A258" i="7"/>
  <c r="F258" i="7"/>
  <c r="A259" i="7"/>
  <c r="F259" i="7"/>
  <c r="A260" i="7"/>
  <c r="F260" i="7"/>
  <c r="A261" i="7"/>
  <c r="F261" i="7"/>
  <c r="E264" i="7"/>
  <c r="E266" i="7"/>
  <c r="B386" i="5"/>
  <c r="C386" i="5"/>
  <c r="D386" i="5"/>
  <c r="E386" i="5"/>
  <c r="B387" i="5"/>
  <c r="F387" i="5" s="1"/>
  <c r="C387" i="5"/>
  <c r="D387" i="5"/>
  <c r="E387" i="5"/>
  <c r="B388" i="5"/>
  <c r="F388" i="5" s="1"/>
  <c r="C388" i="5"/>
  <c r="D388" i="5"/>
  <c r="E388" i="5"/>
  <c r="B389" i="5"/>
  <c r="C389" i="5"/>
  <c r="D389" i="5"/>
  <c r="E389" i="5"/>
  <c r="E385" i="5"/>
  <c r="D385" i="5"/>
  <c r="C385" i="5"/>
  <c r="B385" i="5"/>
  <c r="F385" i="5" s="1"/>
  <c r="B352" i="5"/>
  <c r="F352" i="5" s="1"/>
  <c r="C352" i="5"/>
  <c r="D352" i="5"/>
  <c r="E352" i="5"/>
  <c r="B353" i="5"/>
  <c r="C353" i="5"/>
  <c r="D353" i="5"/>
  <c r="E353" i="5"/>
  <c r="B354" i="5"/>
  <c r="F354" i="5" s="1"/>
  <c r="C354" i="5"/>
  <c r="D354" i="5"/>
  <c r="E354" i="5"/>
  <c r="B355" i="5"/>
  <c r="F355" i="5" s="1"/>
  <c r="C355" i="5"/>
  <c r="D355" i="5"/>
  <c r="E355" i="5"/>
  <c r="B356" i="5"/>
  <c r="C356" i="5"/>
  <c r="D356" i="5"/>
  <c r="E356" i="5"/>
  <c r="B357" i="5"/>
  <c r="F357" i="5" s="1"/>
  <c r="C357" i="5"/>
  <c r="D357" i="5"/>
  <c r="E357" i="5"/>
  <c r="B358" i="5"/>
  <c r="F358" i="5" s="1"/>
  <c r="C358" i="5"/>
  <c r="D358" i="5"/>
  <c r="E358" i="5"/>
  <c r="B359" i="5"/>
  <c r="C359" i="5"/>
  <c r="D359" i="5"/>
  <c r="E359" i="5"/>
  <c r="B360" i="5"/>
  <c r="F360" i="5" s="1"/>
  <c r="C360" i="5"/>
  <c r="D360" i="5"/>
  <c r="E360" i="5"/>
  <c r="B361" i="5"/>
  <c r="F361" i="5" s="1"/>
  <c r="C361" i="5"/>
  <c r="D361" i="5"/>
  <c r="E361" i="5"/>
  <c r="B362" i="5"/>
  <c r="C362" i="5"/>
  <c r="D362" i="5"/>
  <c r="E362" i="5"/>
  <c r="B363" i="5"/>
  <c r="F363" i="5" s="1"/>
  <c r="C363" i="5"/>
  <c r="D363" i="5"/>
  <c r="E363" i="5"/>
  <c r="B364" i="5"/>
  <c r="F364" i="5" s="1"/>
  <c r="C364" i="5"/>
  <c r="D364" i="5"/>
  <c r="E364" i="5"/>
  <c r="B365" i="5"/>
  <c r="C365" i="5"/>
  <c r="D365" i="5"/>
  <c r="E365" i="5"/>
  <c r="B366" i="5"/>
  <c r="F366" i="5" s="1"/>
  <c r="C366" i="5"/>
  <c r="D366" i="5"/>
  <c r="E366" i="5"/>
  <c r="B367" i="5"/>
  <c r="F367" i="5" s="1"/>
  <c r="C367" i="5"/>
  <c r="D367" i="5"/>
  <c r="E367" i="5"/>
  <c r="B368" i="5"/>
  <c r="C368" i="5"/>
  <c r="D368" i="5"/>
  <c r="E368" i="5"/>
  <c r="E351" i="5"/>
  <c r="D351" i="5"/>
  <c r="C351" i="5"/>
  <c r="B351" i="5"/>
  <c r="F351" i="5" s="1"/>
  <c r="B330" i="5"/>
  <c r="F330" i="5" s="1"/>
  <c r="C330" i="5"/>
  <c r="D330" i="5"/>
  <c r="E330" i="5"/>
  <c r="B331" i="5"/>
  <c r="C331" i="5"/>
  <c r="D331" i="5"/>
  <c r="E331" i="5"/>
  <c r="B332" i="5"/>
  <c r="F332" i="5" s="1"/>
  <c r="C332" i="5"/>
  <c r="D332" i="5"/>
  <c r="E332" i="5"/>
  <c r="B333" i="5"/>
  <c r="F333" i="5" s="1"/>
  <c r="C333" i="5"/>
  <c r="D333" i="5"/>
  <c r="E333" i="5"/>
  <c r="B334" i="5"/>
  <c r="C334" i="5"/>
  <c r="D334" i="5"/>
  <c r="E334" i="5"/>
  <c r="E329" i="5"/>
  <c r="D329" i="5"/>
  <c r="C329" i="5"/>
  <c r="B329" i="5"/>
  <c r="F329" i="5" s="1"/>
  <c r="B318" i="5"/>
  <c r="F318" i="5" s="1"/>
  <c r="C318" i="5"/>
  <c r="D318" i="5"/>
  <c r="E318" i="5"/>
  <c r="B319" i="5"/>
  <c r="C319" i="5"/>
  <c r="D319" i="5"/>
  <c r="E319" i="5"/>
  <c r="B320" i="5"/>
  <c r="F320" i="5" s="1"/>
  <c r="C320" i="5"/>
  <c r="D320" i="5"/>
  <c r="E320" i="5"/>
  <c r="B321" i="5"/>
  <c r="F321" i="5" s="1"/>
  <c r="C321" i="5"/>
  <c r="D321" i="5"/>
  <c r="E321" i="5"/>
  <c r="B322" i="5"/>
  <c r="C322" i="5"/>
  <c r="D322" i="5"/>
  <c r="E322" i="5"/>
  <c r="B323" i="5"/>
  <c r="F323" i="5" s="1"/>
  <c r="C323" i="5"/>
  <c r="D323" i="5"/>
  <c r="E323" i="5"/>
  <c r="B324" i="5"/>
  <c r="F324" i="5" s="1"/>
  <c r="C324" i="5"/>
  <c r="D324" i="5"/>
  <c r="E324" i="5"/>
  <c r="B325" i="5"/>
  <c r="C325" i="5"/>
  <c r="D325" i="5"/>
  <c r="E325" i="5"/>
  <c r="B326" i="5"/>
  <c r="F326" i="5" s="1"/>
  <c r="C326" i="5"/>
  <c r="D326" i="5"/>
  <c r="E326" i="5"/>
  <c r="B327" i="5"/>
  <c r="F327" i="5" s="1"/>
  <c r="C327" i="5"/>
  <c r="D327" i="5"/>
  <c r="E327" i="5"/>
  <c r="B328" i="5"/>
  <c r="C328" i="5"/>
  <c r="D328" i="5"/>
  <c r="E328" i="5"/>
  <c r="E317" i="5"/>
  <c r="D317" i="5"/>
  <c r="C317" i="5"/>
  <c r="B317" i="5"/>
  <c r="F317" i="5" s="1"/>
  <c r="B285" i="5"/>
  <c r="F285" i="5" s="1"/>
  <c r="C285" i="5"/>
  <c r="D285" i="5"/>
  <c r="E285" i="5"/>
  <c r="B286" i="5"/>
  <c r="C286" i="5"/>
  <c r="D286" i="5"/>
  <c r="E286" i="5"/>
  <c r="B287" i="5"/>
  <c r="F287" i="5" s="1"/>
  <c r="C287" i="5"/>
  <c r="D287" i="5"/>
  <c r="E287" i="5"/>
  <c r="B288" i="5"/>
  <c r="F288" i="5" s="1"/>
  <c r="C288" i="5"/>
  <c r="D288" i="5"/>
  <c r="E288" i="5"/>
  <c r="B289" i="5"/>
  <c r="C289" i="5"/>
  <c r="D289" i="5"/>
  <c r="E289" i="5"/>
  <c r="B290" i="5"/>
  <c r="F290" i="5" s="1"/>
  <c r="C290" i="5"/>
  <c r="D290" i="5"/>
  <c r="E290" i="5"/>
  <c r="B291" i="5"/>
  <c r="F291" i="5" s="1"/>
  <c r="C291" i="5"/>
  <c r="D291" i="5"/>
  <c r="E291" i="5"/>
  <c r="B292" i="5"/>
  <c r="C292" i="5"/>
  <c r="D292" i="5"/>
  <c r="E292" i="5"/>
  <c r="B293" i="5"/>
  <c r="F293" i="5" s="1"/>
  <c r="C293" i="5"/>
  <c r="D293" i="5"/>
  <c r="E293" i="5"/>
  <c r="B294" i="5"/>
  <c r="F294" i="5" s="1"/>
  <c r="C294" i="5"/>
  <c r="D294" i="5"/>
  <c r="E294" i="5"/>
  <c r="B295" i="5"/>
  <c r="C295" i="5"/>
  <c r="D295" i="5"/>
  <c r="E295" i="5"/>
  <c r="B296" i="5"/>
  <c r="F296" i="5" s="1"/>
  <c r="C296" i="5"/>
  <c r="D296" i="5"/>
  <c r="E296" i="5"/>
  <c r="B297" i="5"/>
  <c r="F297" i="5" s="1"/>
  <c r="C297" i="5"/>
  <c r="D297" i="5"/>
  <c r="E297" i="5"/>
  <c r="B298" i="5"/>
  <c r="C298" i="5"/>
  <c r="D298" i="5"/>
  <c r="E298" i="5"/>
  <c r="B299" i="5"/>
  <c r="F299" i="5" s="1"/>
  <c r="C299" i="5"/>
  <c r="D299" i="5"/>
  <c r="E299" i="5"/>
  <c r="B300" i="5"/>
  <c r="F300" i="5" s="1"/>
  <c r="C300" i="5"/>
  <c r="D300" i="5"/>
  <c r="E300" i="5"/>
  <c r="E284" i="5"/>
  <c r="D284" i="5"/>
  <c r="C284" i="5"/>
  <c r="B284" i="5"/>
  <c r="F284" i="5" s="1"/>
  <c r="E283" i="5"/>
  <c r="D283" i="5"/>
  <c r="C283" i="5"/>
  <c r="B283" i="5"/>
  <c r="B266" i="5"/>
  <c r="F266" i="5" s="1"/>
  <c r="C266" i="5"/>
  <c r="D266" i="5"/>
  <c r="E266" i="5"/>
  <c r="B250" i="5"/>
  <c r="C250" i="5"/>
  <c r="D250" i="5"/>
  <c r="E250" i="5"/>
  <c r="B251" i="5"/>
  <c r="F251" i="5" s="1"/>
  <c r="C251" i="5"/>
  <c r="D251" i="5"/>
  <c r="E251" i="5"/>
  <c r="B252" i="5"/>
  <c r="F252" i="5" s="1"/>
  <c r="C252" i="5"/>
  <c r="D252" i="5"/>
  <c r="E252" i="5"/>
  <c r="B253" i="5"/>
  <c r="C253" i="5"/>
  <c r="D253" i="5"/>
  <c r="E253" i="5"/>
  <c r="B254" i="5"/>
  <c r="F254" i="5" s="1"/>
  <c r="C254" i="5"/>
  <c r="D254" i="5"/>
  <c r="E254" i="5"/>
  <c r="B255" i="5"/>
  <c r="F255" i="5" s="1"/>
  <c r="C255" i="5"/>
  <c r="D255" i="5"/>
  <c r="E255" i="5"/>
  <c r="B256" i="5"/>
  <c r="C256" i="5"/>
  <c r="D256" i="5"/>
  <c r="E256" i="5"/>
  <c r="B257" i="5"/>
  <c r="F257" i="5" s="1"/>
  <c r="C257" i="5"/>
  <c r="D257" i="5"/>
  <c r="E257" i="5"/>
  <c r="B258" i="5"/>
  <c r="F258" i="5" s="1"/>
  <c r="C258" i="5"/>
  <c r="D258" i="5"/>
  <c r="E258" i="5"/>
  <c r="B259" i="5"/>
  <c r="C259" i="5"/>
  <c r="D259" i="5"/>
  <c r="E259" i="5"/>
  <c r="B260" i="5"/>
  <c r="F260" i="5" s="1"/>
  <c r="C260" i="5"/>
  <c r="D260" i="5"/>
  <c r="E260" i="5"/>
  <c r="B261" i="5"/>
  <c r="F261" i="5" s="1"/>
  <c r="C261" i="5"/>
  <c r="D261" i="5"/>
  <c r="E261" i="5"/>
  <c r="B262" i="5"/>
  <c r="C262" i="5"/>
  <c r="D262" i="5"/>
  <c r="E262" i="5"/>
  <c r="B263" i="5"/>
  <c r="F263" i="5" s="1"/>
  <c r="C263" i="5"/>
  <c r="D263" i="5"/>
  <c r="E263" i="5"/>
  <c r="B264" i="5"/>
  <c r="F264" i="5" s="1"/>
  <c r="C264" i="5"/>
  <c r="D264" i="5"/>
  <c r="E264" i="5"/>
  <c r="B265" i="5"/>
  <c r="C265" i="5"/>
  <c r="D265" i="5"/>
  <c r="E265" i="5"/>
  <c r="E249" i="5"/>
  <c r="D249" i="5"/>
  <c r="C249" i="5"/>
  <c r="B249" i="5"/>
  <c r="F249" i="5" s="1"/>
  <c r="B224" i="5"/>
  <c r="F224" i="5" s="1"/>
  <c r="C224" i="5"/>
  <c r="D224" i="5"/>
  <c r="E224" i="5"/>
  <c r="B225" i="5"/>
  <c r="C225" i="5"/>
  <c r="D225" i="5"/>
  <c r="E225" i="5"/>
  <c r="B226" i="5"/>
  <c r="F226" i="5" s="1"/>
  <c r="C226" i="5"/>
  <c r="D226" i="5"/>
  <c r="E226" i="5"/>
  <c r="B227" i="5"/>
  <c r="F227" i="5" s="1"/>
  <c r="C227" i="5"/>
  <c r="D227" i="5"/>
  <c r="E227" i="5"/>
  <c r="B228" i="5"/>
  <c r="C228" i="5"/>
  <c r="D228" i="5"/>
  <c r="E228" i="5"/>
  <c r="B229" i="5"/>
  <c r="F229" i="5" s="1"/>
  <c r="C229" i="5"/>
  <c r="D229" i="5"/>
  <c r="E229" i="5"/>
  <c r="B230" i="5"/>
  <c r="F230" i="5" s="1"/>
  <c r="C230" i="5"/>
  <c r="D230" i="5"/>
  <c r="E230" i="5"/>
  <c r="B231" i="5"/>
  <c r="C231" i="5"/>
  <c r="D231" i="5"/>
  <c r="E231" i="5"/>
  <c r="B232" i="5"/>
  <c r="F232" i="5" s="1"/>
  <c r="C232" i="5"/>
  <c r="D232" i="5"/>
  <c r="E232" i="5"/>
  <c r="E223" i="5"/>
  <c r="D223" i="5"/>
  <c r="C223" i="5"/>
  <c r="B223" i="5"/>
  <c r="F223" i="5" s="1"/>
  <c r="B216" i="5"/>
  <c r="C216" i="5"/>
  <c r="D216" i="5"/>
  <c r="E216" i="5"/>
  <c r="B217" i="5"/>
  <c r="F217" i="5" s="1"/>
  <c r="C217" i="5"/>
  <c r="D217" i="5"/>
  <c r="E217" i="5"/>
  <c r="B218" i="5"/>
  <c r="F218" i="5" s="1"/>
  <c r="C218" i="5"/>
  <c r="D218" i="5"/>
  <c r="E218" i="5"/>
  <c r="B219" i="5"/>
  <c r="C219" i="5"/>
  <c r="D219" i="5"/>
  <c r="E219" i="5"/>
  <c r="B220" i="5"/>
  <c r="F220" i="5" s="1"/>
  <c r="C220" i="5"/>
  <c r="D220" i="5"/>
  <c r="E220" i="5"/>
  <c r="B221" i="5"/>
  <c r="F221" i="5" s="1"/>
  <c r="C221" i="5"/>
  <c r="D221" i="5"/>
  <c r="E221" i="5"/>
  <c r="B222" i="5"/>
  <c r="C222" i="5"/>
  <c r="D222" i="5"/>
  <c r="E222" i="5"/>
  <c r="E215" i="5"/>
  <c r="D215" i="5"/>
  <c r="C215" i="5"/>
  <c r="B215" i="5"/>
  <c r="F215" i="5" s="1"/>
  <c r="B182" i="5"/>
  <c r="F182" i="5" s="1"/>
  <c r="C182" i="5"/>
  <c r="D182" i="5"/>
  <c r="E182" i="5"/>
  <c r="B183" i="5"/>
  <c r="C183" i="5"/>
  <c r="D183" i="5"/>
  <c r="E183" i="5"/>
  <c r="B184" i="5"/>
  <c r="C184" i="5"/>
  <c r="D184" i="5"/>
  <c r="E184" i="5"/>
  <c r="B185" i="5"/>
  <c r="F185" i="5" s="1"/>
  <c r="C185" i="5"/>
  <c r="D185" i="5"/>
  <c r="E185" i="5"/>
  <c r="B186" i="5"/>
  <c r="C186" i="5"/>
  <c r="D186" i="5"/>
  <c r="E186" i="5"/>
  <c r="B187" i="5"/>
  <c r="F187" i="5" s="1"/>
  <c r="C187" i="5"/>
  <c r="D187" i="5"/>
  <c r="E187" i="5"/>
  <c r="B188" i="5"/>
  <c r="F188" i="5" s="1"/>
  <c r="C188" i="5"/>
  <c r="D188" i="5"/>
  <c r="E188" i="5"/>
  <c r="B189" i="5"/>
  <c r="C189" i="5"/>
  <c r="D189" i="5"/>
  <c r="E189" i="5"/>
  <c r="B190" i="5"/>
  <c r="F190" i="5" s="1"/>
  <c r="C190" i="5"/>
  <c r="D190" i="5"/>
  <c r="E190" i="5"/>
  <c r="B191" i="5"/>
  <c r="F191" i="5" s="1"/>
  <c r="C191" i="5"/>
  <c r="D191" i="5"/>
  <c r="E191" i="5"/>
  <c r="B192" i="5"/>
  <c r="C192" i="5"/>
  <c r="D192" i="5"/>
  <c r="E192" i="5"/>
  <c r="B193" i="5"/>
  <c r="F193" i="5" s="1"/>
  <c r="C193" i="5"/>
  <c r="D193" i="5"/>
  <c r="E193" i="5"/>
  <c r="B194" i="5"/>
  <c r="F194" i="5" s="1"/>
  <c r="C194" i="5"/>
  <c r="D194" i="5"/>
  <c r="E194" i="5"/>
  <c r="B195" i="5"/>
  <c r="C195" i="5"/>
  <c r="D195" i="5"/>
  <c r="E195" i="5"/>
  <c r="B196" i="5"/>
  <c r="F196" i="5" s="1"/>
  <c r="C196" i="5"/>
  <c r="D196" i="5"/>
  <c r="E196" i="5"/>
  <c r="B197" i="5"/>
  <c r="F197" i="5" s="1"/>
  <c r="C197" i="5"/>
  <c r="D197" i="5"/>
  <c r="E197" i="5"/>
  <c r="B198" i="5"/>
  <c r="C198" i="5"/>
  <c r="D198" i="5"/>
  <c r="E198" i="5"/>
  <c r="F184" i="5"/>
  <c r="E181" i="5"/>
  <c r="D181" i="5"/>
  <c r="C181" i="5"/>
  <c r="B181" i="5"/>
  <c r="F181" i="5" s="1"/>
  <c r="B163" i="5"/>
  <c r="C163" i="5"/>
  <c r="D163" i="5"/>
  <c r="E163" i="5"/>
  <c r="B164" i="5"/>
  <c r="F164" i="5" s="1"/>
  <c r="C164" i="5"/>
  <c r="D164" i="5"/>
  <c r="E164" i="5"/>
  <c r="E162" i="5"/>
  <c r="D162" i="5"/>
  <c r="C162" i="5"/>
  <c r="B162" i="5"/>
  <c r="F162" i="5" s="1"/>
  <c r="B157" i="5"/>
  <c r="F157" i="5" s="1"/>
  <c r="C157" i="5"/>
  <c r="D157" i="5"/>
  <c r="E157" i="5"/>
  <c r="B158" i="5"/>
  <c r="F158" i="5" s="1"/>
  <c r="C158" i="5"/>
  <c r="D158" i="5"/>
  <c r="E158" i="5"/>
  <c r="B159" i="5"/>
  <c r="F159" i="5" s="1"/>
  <c r="C159" i="5"/>
  <c r="D159" i="5"/>
  <c r="E159" i="5"/>
  <c r="B160" i="5"/>
  <c r="C160" i="5"/>
  <c r="D160" i="5"/>
  <c r="E160" i="5"/>
  <c r="B161" i="5"/>
  <c r="F161" i="5" s="1"/>
  <c r="C161" i="5"/>
  <c r="D161" i="5"/>
  <c r="E161" i="5"/>
  <c r="B148" i="5"/>
  <c r="F148" i="5" s="1"/>
  <c r="C148" i="5"/>
  <c r="D148" i="5"/>
  <c r="E148" i="5"/>
  <c r="B149" i="5"/>
  <c r="C149" i="5"/>
  <c r="D149" i="5"/>
  <c r="E149" i="5"/>
  <c r="B150" i="5"/>
  <c r="F150" i="5" s="1"/>
  <c r="C150" i="5"/>
  <c r="D150" i="5"/>
  <c r="E150" i="5"/>
  <c r="B151" i="5"/>
  <c r="F151" i="5" s="1"/>
  <c r="C151" i="5"/>
  <c r="D151" i="5"/>
  <c r="E151" i="5"/>
  <c r="B152" i="5"/>
  <c r="F152" i="5" s="1"/>
  <c r="C152" i="5"/>
  <c r="D152" i="5"/>
  <c r="E152" i="5"/>
  <c r="B153" i="5"/>
  <c r="F153" i="5" s="1"/>
  <c r="C153" i="5"/>
  <c r="D153" i="5"/>
  <c r="E153" i="5"/>
  <c r="B154" i="5"/>
  <c r="F154" i="5" s="1"/>
  <c r="C154" i="5"/>
  <c r="D154" i="5"/>
  <c r="E154" i="5"/>
  <c r="B155" i="5"/>
  <c r="F155" i="5" s="1"/>
  <c r="C155" i="5"/>
  <c r="D155" i="5"/>
  <c r="E155" i="5"/>
  <c r="B156" i="5"/>
  <c r="F156" i="5" s="1"/>
  <c r="C156" i="5"/>
  <c r="D156" i="5"/>
  <c r="E156" i="5"/>
  <c r="E147" i="5"/>
  <c r="D147" i="5"/>
  <c r="C147" i="5"/>
  <c r="B147" i="5"/>
  <c r="F147" i="5" s="1"/>
  <c r="B118" i="5"/>
  <c r="F118" i="5" s="1"/>
  <c r="C118" i="5"/>
  <c r="D118" i="5"/>
  <c r="E118" i="5"/>
  <c r="B119" i="5"/>
  <c r="F119" i="5" s="1"/>
  <c r="C119" i="5"/>
  <c r="D119" i="5"/>
  <c r="E119" i="5"/>
  <c r="B120" i="5"/>
  <c r="F120" i="5" s="1"/>
  <c r="C120" i="5"/>
  <c r="D120" i="5"/>
  <c r="E120" i="5"/>
  <c r="B121" i="5"/>
  <c r="F121" i="5" s="1"/>
  <c r="C121" i="5"/>
  <c r="D121" i="5"/>
  <c r="E121" i="5"/>
  <c r="B122" i="5"/>
  <c r="F122" i="5" s="1"/>
  <c r="C122" i="5"/>
  <c r="D122" i="5"/>
  <c r="E122" i="5"/>
  <c r="B123" i="5"/>
  <c r="F123" i="5" s="1"/>
  <c r="C123" i="5"/>
  <c r="D123" i="5"/>
  <c r="E123" i="5"/>
  <c r="B124" i="5"/>
  <c r="C124" i="5"/>
  <c r="D124" i="5"/>
  <c r="E124" i="5"/>
  <c r="B125" i="5"/>
  <c r="F125" i="5" s="1"/>
  <c r="C125" i="5"/>
  <c r="D125" i="5"/>
  <c r="E125" i="5"/>
  <c r="B126" i="5"/>
  <c r="F126" i="5" s="1"/>
  <c r="C126" i="5"/>
  <c r="D126" i="5"/>
  <c r="E126" i="5"/>
  <c r="B127" i="5"/>
  <c r="F127" i="5" s="1"/>
  <c r="C127" i="5"/>
  <c r="D127" i="5"/>
  <c r="E127" i="5"/>
  <c r="B128" i="5"/>
  <c r="F128" i="5" s="1"/>
  <c r="C128" i="5"/>
  <c r="D128" i="5"/>
  <c r="E128" i="5"/>
  <c r="B129" i="5"/>
  <c r="F129" i="5" s="1"/>
  <c r="C129" i="5"/>
  <c r="D129" i="5"/>
  <c r="E129" i="5"/>
  <c r="B130" i="5"/>
  <c r="F130" i="5" s="1"/>
  <c r="C130" i="5"/>
  <c r="D130" i="5"/>
  <c r="E130" i="5"/>
  <c r="E117" i="5"/>
  <c r="D117" i="5"/>
  <c r="C117" i="5"/>
  <c r="B117" i="5"/>
  <c r="F117" i="5" s="1"/>
  <c r="B114" i="5"/>
  <c r="F114" i="5" s="1"/>
  <c r="C114" i="5"/>
  <c r="D114" i="5"/>
  <c r="E114" i="5"/>
  <c r="B115" i="5"/>
  <c r="C115" i="5"/>
  <c r="D115" i="5"/>
  <c r="E115" i="5"/>
  <c r="B116" i="5"/>
  <c r="F116" i="5" s="1"/>
  <c r="C116" i="5"/>
  <c r="D116" i="5"/>
  <c r="E116" i="5"/>
  <c r="E113" i="5"/>
  <c r="D113" i="5"/>
  <c r="C113" i="5"/>
  <c r="B113" i="5"/>
  <c r="F113" i="5" s="1"/>
  <c r="B80" i="5"/>
  <c r="F80" i="5" s="1"/>
  <c r="C80" i="5"/>
  <c r="D80" i="5"/>
  <c r="E80" i="5"/>
  <c r="B81" i="5"/>
  <c r="C81" i="5"/>
  <c r="D81" i="5"/>
  <c r="E81" i="5"/>
  <c r="B82" i="5"/>
  <c r="F82" i="5" s="1"/>
  <c r="C82" i="5"/>
  <c r="D82" i="5"/>
  <c r="E82" i="5"/>
  <c r="B83" i="5"/>
  <c r="F83" i="5" s="1"/>
  <c r="C83" i="5"/>
  <c r="D83" i="5"/>
  <c r="E83" i="5"/>
  <c r="B84" i="5"/>
  <c r="F84" i="5" s="1"/>
  <c r="C84" i="5"/>
  <c r="D84" i="5"/>
  <c r="E84" i="5"/>
  <c r="B85" i="5"/>
  <c r="F85" i="5" s="1"/>
  <c r="C85" i="5"/>
  <c r="D85" i="5"/>
  <c r="E85" i="5"/>
  <c r="B86" i="5"/>
  <c r="F86" i="5" s="1"/>
  <c r="C86" i="5"/>
  <c r="D86" i="5"/>
  <c r="E86" i="5"/>
  <c r="B87" i="5"/>
  <c r="F87" i="5" s="1"/>
  <c r="C87" i="5"/>
  <c r="D87" i="5"/>
  <c r="E87" i="5"/>
  <c r="B88" i="5"/>
  <c r="F88" i="5" s="1"/>
  <c r="C88" i="5"/>
  <c r="D88" i="5"/>
  <c r="E88" i="5"/>
  <c r="B89" i="5"/>
  <c r="F89" i="5" s="1"/>
  <c r="C89" i="5"/>
  <c r="D89" i="5"/>
  <c r="E89" i="5"/>
  <c r="B90" i="5"/>
  <c r="F90" i="5" s="1"/>
  <c r="C90" i="5"/>
  <c r="D90" i="5"/>
  <c r="E90" i="5"/>
  <c r="B91" i="5"/>
  <c r="F91" i="5" s="1"/>
  <c r="C91" i="5"/>
  <c r="D91" i="5"/>
  <c r="E91" i="5"/>
  <c r="B92" i="5"/>
  <c r="F92" i="5" s="1"/>
  <c r="C92" i="5"/>
  <c r="D92" i="5"/>
  <c r="E92" i="5"/>
  <c r="B93" i="5"/>
  <c r="F93" i="5" s="1"/>
  <c r="C93" i="5"/>
  <c r="D93" i="5"/>
  <c r="E93" i="5"/>
  <c r="B94" i="5"/>
  <c r="F94" i="5" s="1"/>
  <c r="C94" i="5"/>
  <c r="D94" i="5"/>
  <c r="E94" i="5"/>
  <c r="B95" i="5"/>
  <c r="F95" i="5" s="1"/>
  <c r="C95" i="5"/>
  <c r="D95" i="5"/>
  <c r="E95" i="5"/>
  <c r="B96" i="5"/>
  <c r="F96" i="5" s="1"/>
  <c r="C96" i="5"/>
  <c r="D96" i="5"/>
  <c r="E96" i="5"/>
  <c r="C79" i="5"/>
  <c r="E79" i="5"/>
  <c r="D79" i="5"/>
  <c r="B79" i="5"/>
  <c r="F79" i="5" s="1"/>
  <c r="B57" i="5"/>
  <c r="F57" i="5" s="1"/>
  <c r="C57" i="5"/>
  <c r="D57" i="5"/>
  <c r="E57" i="5"/>
  <c r="B58" i="5"/>
  <c r="F58" i="5" s="1"/>
  <c r="C58" i="5"/>
  <c r="D58" i="5"/>
  <c r="E58" i="5"/>
  <c r="B59" i="5"/>
  <c r="F59" i="5" s="1"/>
  <c r="C59" i="5"/>
  <c r="D59" i="5"/>
  <c r="E59" i="5"/>
  <c r="B60" i="5"/>
  <c r="F60" i="5" s="1"/>
  <c r="C60" i="5"/>
  <c r="D60" i="5"/>
  <c r="E60" i="5"/>
  <c r="B61" i="5"/>
  <c r="C61" i="5"/>
  <c r="D61" i="5"/>
  <c r="E61" i="5"/>
  <c r="B62" i="5"/>
  <c r="F62" i="5" s="1"/>
  <c r="C62" i="5"/>
  <c r="D62" i="5"/>
  <c r="E62" i="5"/>
  <c r="E56" i="5"/>
  <c r="D56" i="5"/>
  <c r="C56" i="5"/>
  <c r="B56" i="5"/>
  <c r="F56" i="5" s="1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F49" i="5" s="1"/>
  <c r="C49" i="5"/>
  <c r="D49" i="5"/>
  <c r="E49" i="5"/>
  <c r="B50" i="5"/>
  <c r="F50" i="5" s="1"/>
  <c r="C50" i="5"/>
  <c r="D50" i="5"/>
  <c r="E50" i="5"/>
  <c r="B51" i="5"/>
  <c r="F51" i="5" s="1"/>
  <c r="C51" i="5"/>
  <c r="D51" i="5"/>
  <c r="E51" i="5"/>
  <c r="B52" i="5"/>
  <c r="F52" i="5" s="1"/>
  <c r="C52" i="5"/>
  <c r="D52" i="5"/>
  <c r="E52" i="5"/>
  <c r="B53" i="5"/>
  <c r="F53" i="5" s="1"/>
  <c r="C53" i="5"/>
  <c r="D53" i="5"/>
  <c r="E53" i="5"/>
  <c r="B54" i="5"/>
  <c r="F54" i="5" s="1"/>
  <c r="C54" i="5"/>
  <c r="D54" i="5"/>
  <c r="E54" i="5"/>
  <c r="B55" i="5"/>
  <c r="F55" i="5" s="1"/>
  <c r="C55" i="5"/>
  <c r="D55" i="5"/>
  <c r="E55" i="5"/>
  <c r="E45" i="5"/>
  <c r="D45" i="5"/>
  <c r="C45" i="5"/>
  <c r="B45" i="5"/>
  <c r="F45" i="5" s="1"/>
  <c r="B23" i="5"/>
  <c r="F23" i="5" s="1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F14" i="5" s="1"/>
  <c r="C14" i="5"/>
  <c r="D14" i="5"/>
  <c r="E14" i="5"/>
  <c r="B15" i="5"/>
  <c r="C15" i="5"/>
  <c r="D15" i="5"/>
  <c r="E15" i="5"/>
  <c r="B16" i="5"/>
  <c r="C16" i="5"/>
  <c r="D16" i="5"/>
  <c r="E16" i="5"/>
  <c r="B17" i="5"/>
  <c r="F17" i="5" s="1"/>
  <c r="C17" i="5"/>
  <c r="D17" i="5"/>
  <c r="E17" i="5"/>
  <c r="B18" i="5"/>
  <c r="C18" i="5"/>
  <c r="D18" i="5"/>
  <c r="E18" i="5"/>
  <c r="B19" i="5"/>
  <c r="C19" i="5"/>
  <c r="D19" i="5"/>
  <c r="E19" i="5"/>
  <c r="B20" i="5"/>
  <c r="F20" i="5" s="1"/>
  <c r="C20" i="5"/>
  <c r="D20" i="5"/>
  <c r="E20" i="5"/>
  <c r="B21" i="5"/>
  <c r="C21" i="5"/>
  <c r="D21" i="5"/>
  <c r="E21" i="5"/>
  <c r="B22" i="5"/>
  <c r="C22" i="5"/>
  <c r="D22" i="5"/>
  <c r="E22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6" i="5"/>
  <c r="F368" i="5"/>
  <c r="F365" i="5"/>
  <c r="F362" i="5"/>
  <c r="F359" i="5"/>
  <c r="F356" i="5"/>
  <c r="F353" i="5"/>
  <c r="F334" i="5"/>
  <c r="F331" i="5"/>
  <c r="F328" i="5"/>
  <c r="F325" i="5"/>
  <c r="F322" i="5"/>
  <c r="F319" i="5"/>
  <c r="F298" i="5"/>
  <c r="F295" i="5"/>
  <c r="F292" i="5"/>
  <c r="F289" i="5"/>
  <c r="F286" i="5"/>
  <c r="F283" i="5"/>
  <c r="F265" i="5"/>
  <c r="F262" i="5"/>
  <c r="F259" i="5"/>
  <c r="F256" i="5"/>
  <c r="F253" i="5"/>
  <c r="F250" i="5"/>
  <c r="F231" i="5"/>
  <c r="F228" i="5"/>
  <c r="F225" i="5"/>
  <c r="F222" i="5"/>
  <c r="F219" i="5"/>
  <c r="F216" i="5"/>
  <c r="F198" i="5"/>
  <c r="F195" i="5"/>
  <c r="F192" i="5"/>
  <c r="F189" i="5"/>
  <c r="F186" i="5"/>
  <c r="F183" i="5"/>
  <c r="F163" i="5"/>
  <c r="F160" i="5"/>
  <c r="F149" i="5"/>
  <c r="F124" i="5"/>
  <c r="F115" i="5"/>
  <c r="F81" i="5"/>
  <c r="F61" i="5"/>
  <c r="E10" i="5"/>
  <c r="D10" i="5"/>
  <c r="B10" i="5"/>
  <c r="C10" i="5"/>
  <c r="C4" i="8"/>
  <c r="E228" i="7"/>
  <c r="E226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E190" i="7"/>
  <c r="E188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E152" i="7"/>
  <c r="E150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E114" i="7"/>
  <c r="E112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E76" i="7"/>
  <c r="E74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B249" i="8"/>
  <c r="B1" i="11"/>
  <c r="B5" i="6" l="1"/>
  <c r="A10" i="10"/>
  <c r="E151" i="7"/>
  <c r="E227" i="7"/>
  <c r="E113" i="7"/>
  <c r="E75" i="7"/>
  <c r="E189" i="7"/>
  <c r="B15" i="4"/>
  <c r="F11" i="5"/>
  <c r="F21" i="5"/>
  <c r="F18" i="5"/>
  <c r="F15" i="5"/>
  <c r="F26" i="5"/>
  <c r="F48" i="5"/>
  <c r="F47" i="5"/>
  <c r="F16" i="5"/>
  <c r="F22" i="5"/>
  <c r="F19" i="5"/>
  <c r="F13" i="5"/>
  <c r="F25" i="5"/>
  <c r="F12" i="5"/>
  <c r="F27" i="5"/>
  <c r="F24" i="5"/>
  <c r="F46" i="5"/>
  <c r="F28" i="5"/>
  <c r="B22" i="10"/>
  <c r="A22" i="10" s="1"/>
  <c r="B13" i="3"/>
  <c r="A13" i="3" s="1"/>
  <c r="B14" i="3"/>
  <c r="B23" i="10"/>
  <c r="B14" i="4"/>
  <c r="A14" i="4" s="1"/>
  <c r="A171" i="7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32" i="7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94" i="7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56" i="7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F10" i="5"/>
  <c r="F14" i="4" s="1"/>
  <c r="F34" i="7"/>
  <c r="A23" i="10" l="1"/>
  <c r="A15" i="4"/>
  <c r="A14" i="3"/>
  <c r="F13" i="3"/>
  <c r="F22" i="10"/>
  <c r="B34" i="7"/>
  <c r="F42" i="7"/>
  <c r="E34" i="7" s="1"/>
  <c r="F23" i="3"/>
  <c r="D22" i="3"/>
  <c r="B21" i="3"/>
  <c r="F19" i="3"/>
  <c r="D18" i="3"/>
  <c r="B17" i="3"/>
  <c r="F15" i="3"/>
  <c r="D14" i="3"/>
  <c r="F23" i="4"/>
  <c r="D22" i="4"/>
  <c r="B21" i="4"/>
  <c r="F19" i="4"/>
  <c r="D18" i="4"/>
  <c r="E23" i="3"/>
  <c r="C22" i="3"/>
  <c r="E19" i="3"/>
  <c r="C18" i="3"/>
  <c r="E15" i="3"/>
  <c r="C14" i="3"/>
  <c r="E23" i="4"/>
  <c r="C22" i="4"/>
  <c r="E19" i="4"/>
  <c r="C18" i="4"/>
  <c r="E15" i="4"/>
  <c r="E16" i="3"/>
  <c r="D23" i="3"/>
  <c r="B22" i="3"/>
  <c r="F20" i="3"/>
  <c r="D19" i="3"/>
  <c r="B18" i="3"/>
  <c r="F16" i="3"/>
  <c r="D15" i="3"/>
  <c r="F24" i="4"/>
  <c r="D23" i="4"/>
  <c r="B22" i="4"/>
  <c r="F20" i="4"/>
  <c r="D19" i="4"/>
  <c r="B18" i="4"/>
  <c r="F16" i="4"/>
  <c r="D15" i="4"/>
  <c r="C19" i="3"/>
  <c r="C23" i="4"/>
  <c r="C23" i="3"/>
  <c r="B23" i="3"/>
  <c r="F21" i="3"/>
  <c r="D20" i="3"/>
  <c r="B19" i="3"/>
  <c r="F17" i="3"/>
  <c r="D16" i="3"/>
  <c r="B15" i="3"/>
  <c r="A15" i="3" s="1"/>
  <c r="D24" i="4"/>
  <c r="B23" i="4"/>
  <c r="F21" i="4"/>
  <c r="D20" i="4"/>
  <c r="B19" i="4"/>
  <c r="F17" i="4"/>
  <c r="D16" i="4"/>
  <c r="E21" i="3"/>
  <c r="C20" i="3"/>
  <c r="C16" i="3"/>
  <c r="E13" i="3"/>
  <c r="C24" i="4"/>
  <c r="E21" i="4"/>
  <c r="C20" i="4"/>
  <c r="E17" i="4"/>
  <c r="C16" i="4"/>
  <c r="F22" i="4"/>
  <c r="D21" i="4"/>
  <c r="F18" i="4"/>
  <c r="C17" i="4"/>
  <c r="B17" i="4"/>
  <c r="A17" i="4" s="1"/>
  <c r="E20" i="3"/>
  <c r="E17" i="3"/>
  <c r="D17" i="4"/>
  <c r="C14" i="4"/>
  <c r="E24" i="4"/>
  <c r="E20" i="4"/>
  <c r="C19" i="4"/>
  <c r="E16" i="4"/>
  <c r="F22" i="3"/>
  <c r="D21" i="3"/>
  <c r="B20" i="3"/>
  <c r="F18" i="3"/>
  <c r="D17" i="3"/>
  <c r="B16" i="3"/>
  <c r="A16" i="3" s="1"/>
  <c r="F14" i="3"/>
  <c r="D13" i="3"/>
  <c r="B24" i="4"/>
  <c r="B20" i="4"/>
  <c r="B16" i="4"/>
  <c r="A16" i="4" s="1"/>
  <c r="E22" i="4"/>
  <c r="E18" i="4"/>
  <c r="E14" i="4"/>
  <c r="D14" i="4"/>
  <c r="C15" i="3"/>
  <c r="C15" i="4"/>
  <c r="E22" i="3"/>
  <c r="C21" i="3"/>
  <c r="E18" i="3"/>
  <c r="C17" i="3"/>
  <c r="E14" i="3"/>
  <c r="C13" i="3"/>
  <c r="C21" i="4"/>
  <c r="F15" i="4"/>
  <c r="D32" i="10"/>
  <c r="D24" i="10"/>
  <c r="E27" i="10"/>
  <c r="C22" i="10"/>
  <c r="B31" i="10"/>
  <c r="C32" i="10"/>
  <c r="C28" i="10"/>
  <c r="C24" i="10"/>
  <c r="E26" i="10"/>
  <c r="D29" i="10"/>
  <c r="B24" i="10"/>
  <c r="A24" i="10" s="1"/>
  <c r="B26" i="10"/>
  <c r="D25" i="10"/>
  <c r="E29" i="10"/>
  <c r="B25" i="10"/>
  <c r="C29" i="10"/>
  <c r="C25" i="10"/>
  <c r="E28" i="10"/>
  <c r="B32" i="10"/>
  <c r="D28" i="10"/>
  <c r="C23" i="10"/>
  <c r="B30" i="10"/>
  <c r="D31" i="10"/>
  <c r="D27" i="10"/>
  <c r="E22" i="10"/>
  <c r="E25" i="10"/>
  <c r="D22" i="10"/>
  <c r="B29" i="10"/>
  <c r="C31" i="10"/>
  <c r="C27" i="10"/>
  <c r="E32" i="10"/>
  <c r="E24" i="10"/>
  <c r="D23" i="10"/>
  <c r="B28" i="10"/>
  <c r="D30" i="10"/>
  <c r="D26" i="10"/>
  <c r="E31" i="10"/>
  <c r="E23" i="10"/>
  <c r="B27" i="10"/>
  <c r="C30" i="10"/>
  <c r="C26" i="10"/>
  <c r="E30" i="10"/>
  <c r="A18" i="4" l="1"/>
  <c r="A19" i="4" s="1"/>
  <c r="A20" i="4" s="1"/>
  <c r="A21" i="4" s="1"/>
  <c r="A22" i="4" s="1"/>
  <c r="A23" i="4" s="1"/>
  <c r="A24" i="4" s="1"/>
  <c r="A17" i="3"/>
  <c r="A18" i="3" s="1"/>
  <c r="A19" i="3" s="1"/>
  <c r="A20" i="3" s="1"/>
  <c r="A21" i="3" s="1"/>
  <c r="A22" i="3" s="1"/>
  <c r="A23" i="3" s="1"/>
  <c r="A25" i="10"/>
  <c r="A26" i="10" s="1"/>
  <c r="A27" i="10" s="1"/>
  <c r="A28" i="10" s="1"/>
  <c r="A29" i="10" s="1"/>
  <c r="A30" i="10" s="1"/>
  <c r="A31" i="10" s="1"/>
  <c r="A32" i="10" s="1"/>
  <c r="F72" i="7"/>
  <c r="F80" i="7" l="1"/>
  <c r="F110" i="7" s="1"/>
  <c r="B72" i="7"/>
  <c r="E72" i="7"/>
  <c r="F23" i="10"/>
  <c r="F24" i="10"/>
  <c r="F25" i="10"/>
  <c r="F26" i="10"/>
  <c r="F27" i="10"/>
  <c r="F28" i="10"/>
  <c r="F29" i="10"/>
  <c r="F30" i="10"/>
  <c r="F31" i="10"/>
  <c r="F32" i="10"/>
  <c r="B110" i="7" l="1"/>
  <c r="F118" i="7"/>
  <c r="B158" i="9"/>
  <c r="E262" i="9"/>
  <c r="E266" i="9"/>
  <c r="E265" i="9"/>
  <c r="E264" i="9"/>
  <c r="E261" i="9"/>
  <c r="D261" i="9"/>
  <c r="C261" i="9"/>
  <c r="E260" i="9"/>
  <c r="D260" i="9"/>
  <c r="C260" i="9"/>
  <c r="E259" i="9"/>
  <c r="D259" i="9"/>
  <c r="C259" i="9"/>
  <c r="E258" i="9"/>
  <c r="D258" i="9"/>
  <c r="C258" i="9"/>
  <c r="E257" i="9"/>
  <c r="D257" i="9"/>
  <c r="C257" i="9"/>
  <c r="E256" i="9"/>
  <c r="D256" i="9"/>
  <c r="C256" i="9"/>
  <c r="E255" i="9"/>
  <c r="D255" i="9"/>
  <c r="C255" i="9"/>
  <c r="E254" i="9"/>
  <c r="D254" i="9"/>
  <c r="C254" i="9"/>
  <c r="E253" i="9"/>
  <c r="D253" i="9"/>
  <c r="C253" i="9"/>
  <c r="E252" i="9"/>
  <c r="D252" i="9"/>
  <c r="C252" i="9"/>
  <c r="E251" i="9"/>
  <c r="D251" i="9"/>
  <c r="C251" i="9"/>
  <c r="E250" i="9"/>
  <c r="D250" i="9"/>
  <c r="C250" i="9"/>
  <c r="E249" i="9"/>
  <c r="D249" i="9"/>
  <c r="C249" i="9"/>
  <c r="E248" i="9"/>
  <c r="D248" i="9"/>
  <c r="C248" i="9"/>
  <c r="E247" i="9"/>
  <c r="D247" i="9"/>
  <c r="C247" i="9"/>
  <c r="E246" i="9"/>
  <c r="D246" i="9"/>
  <c r="C246" i="9"/>
  <c r="E245" i="9"/>
  <c r="D245" i="9"/>
  <c r="C245" i="9"/>
  <c r="E244" i="9"/>
  <c r="D244" i="9"/>
  <c r="C244" i="9"/>
  <c r="E243" i="9"/>
  <c r="D243" i="9"/>
  <c r="C243" i="9"/>
  <c r="E242" i="9"/>
  <c r="D242" i="9"/>
  <c r="C242" i="9"/>
  <c r="E241" i="9"/>
  <c r="D241" i="9"/>
  <c r="C241" i="9"/>
  <c r="E240" i="9"/>
  <c r="D240" i="9"/>
  <c r="C240" i="9"/>
  <c r="E239" i="9"/>
  <c r="D239" i="9"/>
  <c r="C239" i="9"/>
  <c r="E238" i="9"/>
  <c r="D238" i="9"/>
  <c r="C238" i="9"/>
  <c r="E237" i="9"/>
  <c r="D237" i="9"/>
  <c r="C237" i="9"/>
  <c r="E236" i="9"/>
  <c r="D236" i="9"/>
  <c r="C236" i="9"/>
  <c r="E235" i="9"/>
  <c r="D235" i="9"/>
  <c r="C235" i="9"/>
  <c r="E234" i="9"/>
  <c r="D234" i="9"/>
  <c r="C234" i="9"/>
  <c r="E233" i="9"/>
  <c r="D233" i="9"/>
  <c r="C233" i="9"/>
  <c r="B233" i="9"/>
  <c r="E228" i="9"/>
  <c r="E227" i="9"/>
  <c r="E226" i="9"/>
  <c r="E223" i="9"/>
  <c r="D223" i="9"/>
  <c r="C223" i="9"/>
  <c r="F222" i="9"/>
  <c r="E222" i="9"/>
  <c r="D222" i="9"/>
  <c r="C222" i="9"/>
  <c r="E221" i="9"/>
  <c r="D221" i="9"/>
  <c r="C221" i="9"/>
  <c r="E220" i="9"/>
  <c r="D220" i="9"/>
  <c r="C220" i="9"/>
  <c r="E219" i="9"/>
  <c r="D219" i="9"/>
  <c r="C219" i="9"/>
  <c r="F218" i="9"/>
  <c r="E218" i="9"/>
  <c r="D218" i="9"/>
  <c r="C218" i="9"/>
  <c r="E217" i="9"/>
  <c r="D217" i="9"/>
  <c r="C217" i="9"/>
  <c r="E216" i="9"/>
  <c r="D216" i="9"/>
  <c r="C216" i="9"/>
  <c r="E215" i="9"/>
  <c r="D215" i="9"/>
  <c r="C215" i="9"/>
  <c r="F214" i="9"/>
  <c r="E214" i="9"/>
  <c r="D214" i="9"/>
  <c r="C214" i="9"/>
  <c r="E213" i="9"/>
  <c r="D213" i="9"/>
  <c r="C213" i="9"/>
  <c r="E212" i="9"/>
  <c r="D212" i="9"/>
  <c r="C212" i="9"/>
  <c r="E211" i="9"/>
  <c r="D211" i="9"/>
  <c r="C211" i="9"/>
  <c r="F210" i="9"/>
  <c r="E210" i="9"/>
  <c r="D210" i="9"/>
  <c r="C210" i="9"/>
  <c r="E209" i="9"/>
  <c r="D209" i="9"/>
  <c r="C209" i="9"/>
  <c r="E208" i="9"/>
  <c r="D208" i="9"/>
  <c r="C208" i="9"/>
  <c r="E207" i="9"/>
  <c r="D207" i="9"/>
  <c r="C207" i="9"/>
  <c r="F206" i="9"/>
  <c r="E206" i="9"/>
  <c r="D206" i="9"/>
  <c r="C206" i="9"/>
  <c r="E205" i="9"/>
  <c r="D205" i="9"/>
  <c r="C205" i="9"/>
  <c r="E204" i="9"/>
  <c r="D204" i="9"/>
  <c r="C204" i="9"/>
  <c r="E203" i="9"/>
  <c r="D203" i="9"/>
  <c r="C203" i="9"/>
  <c r="F202" i="9"/>
  <c r="E202" i="9"/>
  <c r="D202" i="9"/>
  <c r="C202" i="9"/>
  <c r="E201" i="9"/>
  <c r="D201" i="9"/>
  <c r="C201" i="9"/>
  <c r="E200" i="9"/>
  <c r="D200" i="9"/>
  <c r="C200" i="9"/>
  <c r="E199" i="9"/>
  <c r="D199" i="9"/>
  <c r="C199" i="9"/>
  <c r="F198" i="9"/>
  <c r="E198" i="9"/>
  <c r="D198" i="9"/>
  <c r="C198" i="9"/>
  <c r="E197" i="9"/>
  <c r="D197" i="9"/>
  <c r="C197" i="9"/>
  <c r="E196" i="9"/>
  <c r="D196" i="9"/>
  <c r="C196" i="9"/>
  <c r="E195" i="9"/>
  <c r="D195" i="9"/>
  <c r="C195" i="9"/>
  <c r="B195" i="9"/>
  <c r="C179" i="9"/>
  <c r="D179" i="9"/>
  <c r="E179" i="9"/>
  <c r="C180" i="9"/>
  <c r="D180" i="9"/>
  <c r="E180" i="9"/>
  <c r="C181" i="9"/>
  <c r="D181" i="9"/>
  <c r="E181" i="9"/>
  <c r="C182" i="9"/>
  <c r="D182" i="9"/>
  <c r="E182" i="9"/>
  <c r="F182" i="9"/>
  <c r="C183" i="9"/>
  <c r="D183" i="9"/>
  <c r="E183" i="9"/>
  <c r="C184" i="9"/>
  <c r="D184" i="9"/>
  <c r="E184" i="9"/>
  <c r="F184" i="9"/>
  <c r="C185" i="9"/>
  <c r="D185" i="9"/>
  <c r="E185" i="9"/>
  <c r="E262" i="8"/>
  <c r="E261" i="8"/>
  <c r="D261" i="8"/>
  <c r="C261" i="8"/>
  <c r="F260" i="8"/>
  <c r="E260" i="8"/>
  <c r="D260" i="8"/>
  <c r="C260" i="8"/>
  <c r="E259" i="8"/>
  <c r="D259" i="8"/>
  <c r="C259" i="8"/>
  <c r="F258" i="8"/>
  <c r="E258" i="8"/>
  <c r="D258" i="8"/>
  <c r="C258" i="8"/>
  <c r="E257" i="8"/>
  <c r="D257" i="8"/>
  <c r="C257" i="8"/>
  <c r="F256" i="8"/>
  <c r="E256" i="8"/>
  <c r="D256" i="8"/>
  <c r="C256" i="8"/>
  <c r="E255" i="8"/>
  <c r="D255" i="8"/>
  <c r="C255" i="8"/>
  <c r="F254" i="8"/>
  <c r="E254" i="8"/>
  <c r="D254" i="8"/>
  <c r="C254" i="8"/>
  <c r="E253" i="8"/>
  <c r="D253" i="8"/>
  <c r="C253" i="8"/>
  <c r="F252" i="8"/>
  <c r="E252" i="8"/>
  <c r="D252" i="8"/>
  <c r="C252" i="8"/>
  <c r="E251" i="8"/>
  <c r="D251" i="8"/>
  <c r="C251" i="8"/>
  <c r="F250" i="8"/>
  <c r="E250" i="8"/>
  <c r="D250" i="8"/>
  <c r="C250" i="8"/>
  <c r="E249" i="8"/>
  <c r="D249" i="8"/>
  <c r="C249" i="8"/>
  <c r="F248" i="8"/>
  <c r="E248" i="8"/>
  <c r="D248" i="8"/>
  <c r="C248" i="8"/>
  <c r="E247" i="8"/>
  <c r="D247" i="8"/>
  <c r="C247" i="8"/>
  <c r="F246" i="8"/>
  <c r="E246" i="8"/>
  <c r="D246" i="8"/>
  <c r="C246" i="8"/>
  <c r="E245" i="8"/>
  <c r="D245" i="8"/>
  <c r="C245" i="8"/>
  <c r="F244" i="8"/>
  <c r="E244" i="8"/>
  <c r="D244" i="8"/>
  <c r="C244" i="8"/>
  <c r="E243" i="8"/>
  <c r="D243" i="8"/>
  <c r="C243" i="8"/>
  <c r="F242" i="8"/>
  <c r="E242" i="8"/>
  <c r="D242" i="8"/>
  <c r="C242" i="8"/>
  <c r="E241" i="8"/>
  <c r="D241" i="8"/>
  <c r="C241" i="8"/>
  <c r="F240" i="8"/>
  <c r="E240" i="8"/>
  <c r="D240" i="8"/>
  <c r="C240" i="8"/>
  <c r="E239" i="8"/>
  <c r="D239" i="8"/>
  <c r="C239" i="8"/>
  <c r="F238" i="8"/>
  <c r="E238" i="8"/>
  <c r="D238" i="8"/>
  <c r="C238" i="8"/>
  <c r="E237" i="8"/>
  <c r="D237" i="8"/>
  <c r="C237" i="8"/>
  <c r="F236" i="8"/>
  <c r="E236" i="8"/>
  <c r="D236" i="8"/>
  <c r="C236" i="8"/>
  <c r="E235" i="8"/>
  <c r="D235" i="8"/>
  <c r="C235" i="8"/>
  <c r="F234" i="8"/>
  <c r="E234" i="8"/>
  <c r="D234" i="8"/>
  <c r="C234" i="8"/>
  <c r="E233" i="8"/>
  <c r="D233" i="8"/>
  <c r="C233" i="8"/>
  <c r="E223" i="8"/>
  <c r="D223" i="8"/>
  <c r="C223" i="8"/>
  <c r="E222" i="8"/>
  <c r="D222" i="8"/>
  <c r="C222" i="8"/>
  <c r="E221" i="8"/>
  <c r="D221" i="8"/>
  <c r="C221" i="8"/>
  <c r="E220" i="8"/>
  <c r="D220" i="8"/>
  <c r="C220" i="8"/>
  <c r="E219" i="8"/>
  <c r="D219" i="8"/>
  <c r="C219" i="8"/>
  <c r="E218" i="8"/>
  <c r="D218" i="8"/>
  <c r="C218" i="8"/>
  <c r="E217" i="8"/>
  <c r="D217" i="8"/>
  <c r="C217" i="8"/>
  <c r="E216" i="8"/>
  <c r="D216" i="8"/>
  <c r="C216" i="8"/>
  <c r="E215" i="8"/>
  <c r="D215" i="8"/>
  <c r="C215" i="8"/>
  <c r="E214" i="8"/>
  <c r="D214" i="8"/>
  <c r="C214" i="8"/>
  <c r="E213" i="8"/>
  <c r="D213" i="8"/>
  <c r="C213" i="8"/>
  <c r="E212" i="8"/>
  <c r="D212" i="8"/>
  <c r="C212" i="8"/>
  <c r="E211" i="8"/>
  <c r="D211" i="8"/>
  <c r="C211" i="8"/>
  <c r="E210" i="8"/>
  <c r="D210" i="8"/>
  <c r="C210" i="8"/>
  <c r="E209" i="8"/>
  <c r="D209" i="8"/>
  <c r="C209" i="8"/>
  <c r="E208" i="8"/>
  <c r="D208" i="8"/>
  <c r="C208" i="8"/>
  <c r="E207" i="8"/>
  <c r="D207" i="8"/>
  <c r="C207" i="8"/>
  <c r="E206" i="8"/>
  <c r="D206" i="8"/>
  <c r="C206" i="8"/>
  <c r="E205" i="8"/>
  <c r="D205" i="8"/>
  <c r="C205" i="8"/>
  <c r="E204" i="8"/>
  <c r="D204" i="8"/>
  <c r="C204" i="8"/>
  <c r="E203" i="8"/>
  <c r="D203" i="8"/>
  <c r="C203" i="8"/>
  <c r="E202" i="8"/>
  <c r="D202" i="8"/>
  <c r="C202" i="8"/>
  <c r="E201" i="8"/>
  <c r="D201" i="8"/>
  <c r="C201" i="8"/>
  <c r="E200" i="8"/>
  <c r="D200" i="8"/>
  <c r="C200" i="8"/>
  <c r="E199" i="8"/>
  <c r="D199" i="8"/>
  <c r="C199" i="8"/>
  <c r="E198" i="8"/>
  <c r="D198" i="8"/>
  <c r="C198" i="8"/>
  <c r="E197" i="8"/>
  <c r="D197" i="8"/>
  <c r="C197" i="8"/>
  <c r="E196" i="8"/>
  <c r="D196" i="8"/>
  <c r="C196" i="8"/>
  <c r="E195" i="8"/>
  <c r="D195" i="8"/>
  <c r="C195" i="8"/>
  <c r="B195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F260" i="9"/>
  <c r="F258" i="9"/>
  <c r="F256" i="9"/>
  <c r="F254" i="9"/>
  <c r="F252" i="9"/>
  <c r="F250" i="9"/>
  <c r="F248" i="9"/>
  <c r="F246" i="9"/>
  <c r="F244" i="9"/>
  <c r="F242" i="9"/>
  <c r="F241" i="8"/>
  <c r="F240" i="9"/>
  <c r="F238" i="9"/>
  <c r="F237" i="8"/>
  <c r="F236" i="9"/>
  <c r="F234" i="9"/>
  <c r="F233" i="8"/>
  <c r="F222" i="8"/>
  <c r="F221" i="9"/>
  <c r="F220" i="8"/>
  <c r="F218" i="8"/>
  <c r="F217" i="9"/>
  <c r="F216" i="8"/>
  <c r="F214" i="8"/>
  <c r="F213" i="9"/>
  <c r="F212" i="8"/>
  <c r="F210" i="8"/>
  <c r="F209" i="9"/>
  <c r="F208" i="8"/>
  <c r="F206" i="8"/>
  <c r="F205" i="9"/>
  <c r="F204" i="8"/>
  <c r="F202" i="8"/>
  <c r="F201" i="9"/>
  <c r="F200" i="8"/>
  <c r="F198" i="8"/>
  <c r="F197" i="9"/>
  <c r="F196" i="8"/>
  <c r="F182" i="8"/>
  <c r="F184" i="8"/>
  <c r="E190" i="9"/>
  <c r="E189" i="9"/>
  <c r="E188" i="9"/>
  <c r="E152" i="9"/>
  <c r="E151" i="9"/>
  <c r="E150" i="9"/>
  <c r="E114" i="9"/>
  <c r="E113" i="9"/>
  <c r="E112" i="9"/>
  <c r="E76" i="9"/>
  <c r="E75" i="9"/>
  <c r="E74" i="9"/>
  <c r="F157" i="9"/>
  <c r="F159" i="8"/>
  <c r="F163" i="8"/>
  <c r="F165" i="9"/>
  <c r="F166" i="9"/>
  <c r="F167" i="8"/>
  <c r="F169" i="9"/>
  <c r="F171" i="8"/>
  <c r="F173" i="9"/>
  <c r="F175" i="9"/>
  <c r="F177" i="9"/>
  <c r="F178" i="9"/>
  <c r="F180" i="9"/>
  <c r="E178" i="9"/>
  <c r="D178" i="9"/>
  <c r="C178" i="9"/>
  <c r="E177" i="9"/>
  <c r="D177" i="9"/>
  <c r="C177" i="9"/>
  <c r="E176" i="9"/>
  <c r="D176" i="9"/>
  <c r="C176" i="9"/>
  <c r="E175" i="9"/>
  <c r="D175" i="9"/>
  <c r="C175" i="9"/>
  <c r="E174" i="9"/>
  <c r="D174" i="9"/>
  <c r="C174" i="9"/>
  <c r="E173" i="9"/>
  <c r="D173" i="9"/>
  <c r="C173" i="9"/>
  <c r="E172" i="9"/>
  <c r="D172" i="9"/>
  <c r="C172" i="9"/>
  <c r="E171" i="9"/>
  <c r="D171" i="9"/>
  <c r="C171" i="9"/>
  <c r="E170" i="9"/>
  <c r="D170" i="9"/>
  <c r="C170" i="9"/>
  <c r="E169" i="9"/>
  <c r="D169" i="9"/>
  <c r="C169" i="9"/>
  <c r="E168" i="9"/>
  <c r="D168" i="9"/>
  <c r="C168" i="9"/>
  <c r="E167" i="9"/>
  <c r="D167" i="9"/>
  <c r="C167" i="9"/>
  <c r="E166" i="9"/>
  <c r="D166" i="9"/>
  <c r="C166" i="9"/>
  <c r="E165" i="9"/>
  <c r="D165" i="9"/>
  <c r="C165" i="9"/>
  <c r="E164" i="9"/>
  <c r="D164" i="9"/>
  <c r="C164" i="9"/>
  <c r="F163" i="9"/>
  <c r="E163" i="9"/>
  <c r="D163" i="9"/>
  <c r="C163" i="9"/>
  <c r="F162" i="9"/>
  <c r="E162" i="9"/>
  <c r="D162" i="9"/>
  <c r="C162" i="9"/>
  <c r="E161" i="9"/>
  <c r="D161" i="9"/>
  <c r="C161" i="9"/>
  <c r="E160" i="9"/>
  <c r="D160" i="9"/>
  <c r="C160" i="9"/>
  <c r="E159" i="9"/>
  <c r="D159" i="9"/>
  <c r="C159" i="9"/>
  <c r="F158" i="9"/>
  <c r="E158" i="9"/>
  <c r="D158" i="9"/>
  <c r="C158" i="9"/>
  <c r="E157" i="9"/>
  <c r="D157" i="9"/>
  <c r="C157" i="9"/>
  <c r="B157" i="9"/>
  <c r="E180" i="8"/>
  <c r="D180" i="8"/>
  <c r="C180" i="8"/>
  <c r="E179" i="8"/>
  <c r="D179" i="8"/>
  <c r="C179" i="8"/>
  <c r="F178" i="8"/>
  <c r="E178" i="8"/>
  <c r="D178" i="8"/>
  <c r="C178" i="8"/>
  <c r="E177" i="8"/>
  <c r="D177" i="8"/>
  <c r="C177" i="8"/>
  <c r="E176" i="8"/>
  <c r="D176" i="8"/>
  <c r="C176" i="8"/>
  <c r="E175" i="8"/>
  <c r="D175" i="8"/>
  <c r="C175" i="8"/>
  <c r="F174" i="8"/>
  <c r="E174" i="8"/>
  <c r="D174" i="8"/>
  <c r="C174" i="8"/>
  <c r="E173" i="8"/>
  <c r="D173" i="8"/>
  <c r="C173" i="8"/>
  <c r="E172" i="8"/>
  <c r="D172" i="8"/>
  <c r="C172" i="8"/>
  <c r="E171" i="8"/>
  <c r="D171" i="8"/>
  <c r="C171" i="8"/>
  <c r="F170" i="8"/>
  <c r="E170" i="8"/>
  <c r="D170" i="8"/>
  <c r="C170" i="8"/>
  <c r="F169" i="8"/>
  <c r="E169" i="8"/>
  <c r="D169" i="8"/>
  <c r="C169" i="8"/>
  <c r="E168" i="8"/>
  <c r="D168" i="8"/>
  <c r="C168" i="8"/>
  <c r="E167" i="8"/>
  <c r="D167" i="8"/>
  <c r="C167" i="8"/>
  <c r="F166" i="8"/>
  <c r="E166" i="8"/>
  <c r="D166" i="8"/>
  <c r="C166" i="8"/>
  <c r="E165" i="8"/>
  <c r="D165" i="8"/>
  <c r="C165" i="8"/>
  <c r="E164" i="8"/>
  <c r="D164" i="8"/>
  <c r="C164" i="8"/>
  <c r="E163" i="8"/>
  <c r="D163" i="8"/>
  <c r="C163" i="8"/>
  <c r="F162" i="8"/>
  <c r="E162" i="8"/>
  <c r="D162" i="8"/>
  <c r="C162" i="8"/>
  <c r="E161" i="8"/>
  <c r="D161" i="8"/>
  <c r="C161" i="8"/>
  <c r="E160" i="8"/>
  <c r="D160" i="8"/>
  <c r="C160" i="8"/>
  <c r="E159" i="8"/>
  <c r="D159" i="8"/>
  <c r="C159" i="8"/>
  <c r="F158" i="8"/>
  <c r="E158" i="8"/>
  <c r="D158" i="8"/>
  <c r="C158" i="8"/>
  <c r="B158" i="8"/>
  <c r="E157" i="8"/>
  <c r="D157" i="8"/>
  <c r="C157" i="8"/>
  <c r="B157" i="8"/>
  <c r="F174" i="9"/>
  <c r="F173" i="8"/>
  <c r="F170" i="9"/>
  <c r="F161" i="9"/>
  <c r="E147" i="9"/>
  <c r="D147" i="9"/>
  <c r="C147" i="9"/>
  <c r="E146" i="9"/>
  <c r="D146" i="9"/>
  <c r="C146" i="9"/>
  <c r="E145" i="9"/>
  <c r="D145" i="9"/>
  <c r="C145" i="9"/>
  <c r="E144" i="9"/>
  <c r="D144" i="9"/>
  <c r="C144" i="9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E137" i="9"/>
  <c r="D137" i="9"/>
  <c r="C13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D132" i="9"/>
  <c r="C132" i="9"/>
  <c r="E131" i="9"/>
  <c r="D131" i="9"/>
  <c r="C131" i="9"/>
  <c r="E130" i="9"/>
  <c r="D130" i="9"/>
  <c r="C130" i="9"/>
  <c r="E129" i="9"/>
  <c r="D129" i="9"/>
  <c r="C129" i="9"/>
  <c r="E128" i="9"/>
  <c r="D128" i="9"/>
  <c r="C128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E120" i="9"/>
  <c r="D120" i="9"/>
  <c r="C120" i="9"/>
  <c r="E119" i="9"/>
  <c r="D119" i="9"/>
  <c r="C119" i="9"/>
  <c r="B119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B81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B44" i="9"/>
  <c r="E43" i="9"/>
  <c r="D43" i="9"/>
  <c r="C43" i="9"/>
  <c r="B43" i="9"/>
  <c r="E33" i="9"/>
  <c r="D33" i="9"/>
  <c r="C33" i="9"/>
  <c r="B33" i="9"/>
  <c r="A33" i="9"/>
  <c r="E32" i="9"/>
  <c r="D32" i="9"/>
  <c r="C32" i="9"/>
  <c r="B32" i="9"/>
  <c r="A32" i="9"/>
  <c r="E31" i="9"/>
  <c r="D31" i="9"/>
  <c r="C31" i="9"/>
  <c r="B31" i="9"/>
  <c r="A31" i="9"/>
  <c r="E30" i="9"/>
  <c r="D30" i="9"/>
  <c r="C30" i="9"/>
  <c r="B30" i="9"/>
  <c r="A30" i="9"/>
  <c r="E29" i="9"/>
  <c r="D29" i="9"/>
  <c r="C29" i="9"/>
  <c r="B29" i="9"/>
  <c r="A29" i="9"/>
  <c r="E28" i="9"/>
  <c r="D28" i="9"/>
  <c r="C28" i="9"/>
  <c r="B28" i="9"/>
  <c r="A28" i="9"/>
  <c r="E27" i="9"/>
  <c r="D27" i="9"/>
  <c r="C27" i="9"/>
  <c r="B27" i="9"/>
  <c r="A27" i="9"/>
  <c r="E26" i="9"/>
  <c r="D26" i="9"/>
  <c r="C26" i="9"/>
  <c r="B26" i="9"/>
  <c r="A26" i="9"/>
  <c r="E25" i="9"/>
  <c r="D25" i="9"/>
  <c r="C25" i="9"/>
  <c r="B25" i="9"/>
  <c r="A25" i="9"/>
  <c r="E24" i="9"/>
  <c r="D24" i="9"/>
  <c r="C24" i="9"/>
  <c r="B24" i="9"/>
  <c r="A24" i="9"/>
  <c r="E23" i="9"/>
  <c r="D23" i="9"/>
  <c r="C23" i="9"/>
  <c r="B23" i="9"/>
  <c r="A23" i="9"/>
  <c r="E22" i="9"/>
  <c r="D22" i="9"/>
  <c r="C22" i="9"/>
  <c r="B22" i="9"/>
  <c r="A22" i="9"/>
  <c r="E21" i="9"/>
  <c r="D21" i="9"/>
  <c r="C21" i="9"/>
  <c r="B21" i="9"/>
  <c r="A21" i="9"/>
  <c r="E20" i="9"/>
  <c r="D20" i="9"/>
  <c r="C20" i="9"/>
  <c r="B20" i="9"/>
  <c r="A20" i="9"/>
  <c r="E19" i="9"/>
  <c r="D19" i="9"/>
  <c r="C19" i="9"/>
  <c r="B19" i="9"/>
  <c r="A19" i="9"/>
  <c r="E18" i="9"/>
  <c r="D18" i="9"/>
  <c r="C18" i="9"/>
  <c r="B18" i="9"/>
  <c r="A18" i="9"/>
  <c r="E17" i="9"/>
  <c r="D17" i="9"/>
  <c r="C17" i="9"/>
  <c r="B17" i="9"/>
  <c r="A17" i="9"/>
  <c r="E16" i="9"/>
  <c r="D16" i="9"/>
  <c r="C16" i="9"/>
  <c r="B16" i="9"/>
  <c r="A16" i="9"/>
  <c r="E15" i="9"/>
  <c r="D15" i="9"/>
  <c r="C15" i="9"/>
  <c r="B15" i="9"/>
  <c r="A15" i="9"/>
  <c r="E14" i="9"/>
  <c r="D14" i="9"/>
  <c r="C14" i="9"/>
  <c r="B14" i="9"/>
  <c r="A14" i="9"/>
  <c r="E13" i="9"/>
  <c r="D13" i="9"/>
  <c r="C13" i="9"/>
  <c r="B13" i="9"/>
  <c r="A13" i="9"/>
  <c r="E12" i="9"/>
  <c r="D12" i="9"/>
  <c r="C12" i="9"/>
  <c r="B12" i="9"/>
  <c r="A12" i="9"/>
  <c r="E11" i="9"/>
  <c r="D11" i="9"/>
  <c r="C11" i="9"/>
  <c r="B11" i="9"/>
  <c r="A11" i="9"/>
  <c r="E10" i="9"/>
  <c r="D10" i="9"/>
  <c r="C10" i="9"/>
  <c r="B10" i="9"/>
  <c r="A10" i="9"/>
  <c r="E9" i="9"/>
  <c r="D9" i="9"/>
  <c r="C9" i="9"/>
  <c r="B9" i="9"/>
  <c r="A9" i="9"/>
  <c r="E8" i="9"/>
  <c r="D8" i="9"/>
  <c r="C8" i="9"/>
  <c r="B8" i="9"/>
  <c r="A8" i="9"/>
  <c r="E7" i="9"/>
  <c r="D7" i="9"/>
  <c r="C7" i="9"/>
  <c r="B7" i="9"/>
  <c r="A7" i="9"/>
  <c r="E6" i="9"/>
  <c r="D6" i="9"/>
  <c r="C6" i="9"/>
  <c r="B6" i="9"/>
  <c r="A6" i="9"/>
  <c r="E5" i="9"/>
  <c r="D5" i="9"/>
  <c r="C5" i="9"/>
  <c r="B5" i="9"/>
  <c r="A5" i="9"/>
  <c r="E4" i="9"/>
  <c r="D4" i="9"/>
  <c r="C4" i="9"/>
  <c r="B4" i="9"/>
  <c r="A4" i="9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E119" i="8"/>
  <c r="D119" i="8"/>
  <c r="C119" i="8"/>
  <c r="B119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E81" i="8"/>
  <c r="D81" i="8"/>
  <c r="C81" i="8"/>
  <c r="B81" i="8"/>
  <c r="B44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E43" i="8"/>
  <c r="D43" i="8"/>
  <c r="C43" i="8"/>
  <c r="B43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8" i="8"/>
  <c r="B8" i="8"/>
  <c r="C8" i="8"/>
  <c r="D8" i="8"/>
  <c r="E8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26" i="8"/>
  <c r="B26" i="8"/>
  <c r="C26" i="8"/>
  <c r="D26" i="8"/>
  <c r="E26" i="8"/>
  <c r="A27" i="8"/>
  <c r="B27" i="8"/>
  <c r="C27" i="8"/>
  <c r="D27" i="8"/>
  <c r="E27" i="8"/>
  <c r="A28" i="8"/>
  <c r="B28" i="8"/>
  <c r="C28" i="8"/>
  <c r="D28" i="8"/>
  <c r="E28" i="8"/>
  <c r="A29" i="8"/>
  <c r="B29" i="8"/>
  <c r="C29" i="8"/>
  <c r="D29" i="8"/>
  <c r="E29" i="8"/>
  <c r="A30" i="8"/>
  <c r="B30" i="8"/>
  <c r="C30" i="8"/>
  <c r="D30" i="8"/>
  <c r="E30" i="8"/>
  <c r="A31" i="8"/>
  <c r="B31" i="8"/>
  <c r="C31" i="8"/>
  <c r="D31" i="8"/>
  <c r="E31" i="8"/>
  <c r="A32" i="8"/>
  <c r="B32" i="8"/>
  <c r="C32" i="8"/>
  <c r="D32" i="8"/>
  <c r="E32" i="8"/>
  <c r="A33" i="8"/>
  <c r="B33" i="8"/>
  <c r="C33" i="8"/>
  <c r="D33" i="8"/>
  <c r="E33" i="8"/>
  <c r="E4" i="8"/>
  <c r="D4" i="8"/>
  <c r="A4" i="8"/>
  <c r="B4" i="8"/>
  <c r="F147" i="9"/>
  <c r="F146" i="9"/>
  <c r="F145" i="9"/>
  <c r="F144" i="9"/>
  <c r="F143" i="9"/>
  <c r="F142" i="9"/>
  <c r="F141" i="9"/>
  <c r="F140" i="8"/>
  <c r="F139" i="9"/>
  <c r="F137" i="9"/>
  <c r="F136" i="8"/>
  <c r="F135" i="9"/>
  <c r="F133" i="9"/>
  <c r="F132" i="8"/>
  <c r="F131" i="9"/>
  <c r="F129" i="9"/>
  <c r="F128" i="8"/>
  <c r="F127" i="9"/>
  <c r="F125" i="8"/>
  <c r="F123" i="9"/>
  <c r="F122" i="8"/>
  <c r="F121" i="9"/>
  <c r="F109" i="9"/>
  <c r="F108" i="9"/>
  <c r="F107" i="9"/>
  <c r="F106" i="9"/>
  <c r="F105" i="9"/>
  <c r="F104" i="9"/>
  <c r="F103" i="8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71" i="9"/>
  <c r="F70" i="9"/>
  <c r="F69" i="9"/>
  <c r="F68" i="9"/>
  <c r="F67" i="9"/>
  <c r="F66" i="9"/>
  <c r="F65" i="9"/>
  <c r="F64" i="9"/>
  <c r="F63" i="9"/>
  <c r="F62" i="9"/>
  <c r="F61" i="9"/>
  <c r="F60" i="8"/>
  <c r="F59" i="9"/>
  <c r="F58" i="9"/>
  <c r="F57" i="9"/>
  <c r="F56" i="9"/>
  <c r="F55" i="9"/>
  <c r="F54" i="9"/>
  <c r="F53" i="9"/>
  <c r="F52" i="8"/>
  <c r="F51" i="9"/>
  <c r="F50" i="9"/>
  <c r="F49" i="8"/>
  <c r="F48" i="9"/>
  <c r="F47" i="9"/>
  <c r="F46" i="9"/>
  <c r="F45" i="9"/>
  <c r="F44" i="9"/>
  <c r="F43" i="9"/>
  <c r="F33" i="9"/>
  <c r="F32" i="9"/>
  <c r="F31" i="9"/>
  <c r="F30" i="8"/>
  <c r="F29" i="9"/>
  <c r="F28" i="9"/>
  <c r="F27" i="9"/>
  <c r="F26" i="9"/>
  <c r="F25" i="9"/>
  <c r="F24" i="9"/>
  <c r="F23" i="9"/>
  <c r="F22" i="8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E110" i="7" l="1"/>
  <c r="F148" i="7"/>
  <c r="F195" i="9"/>
  <c r="F195" i="8"/>
  <c r="F199" i="9"/>
  <c r="F199" i="8"/>
  <c r="F207" i="9"/>
  <c r="F207" i="8"/>
  <c r="F211" i="9"/>
  <c r="F211" i="8"/>
  <c r="F219" i="9"/>
  <c r="F219" i="8"/>
  <c r="F223" i="9"/>
  <c r="F223" i="8"/>
  <c r="F183" i="9"/>
  <c r="F183" i="8"/>
  <c r="F203" i="9"/>
  <c r="F203" i="8"/>
  <c r="F215" i="9"/>
  <c r="F215" i="8"/>
  <c r="F235" i="8"/>
  <c r="F235" i="9"/>
  <c r="F239" i="8"/>
  <c r="F239" i="9"/>
  <c r="F243" i="8"/>
  <c r="F243" i="9"/>
  <c r="F247" i="8"/>
  <c r="F247" i="9"/>
  <c r="F251" i="8"/>
  <c r="F251" i="9"/>
  <c r="F255" i="8"/>
  <c r="F255" i="9"/>
  <c r="F259" i="8"/>
  <c r="F259" i="9"/>
  <c r="F179" i="8"/>
  <c r="F179" i="9"/>
  <c r="F171" i="9"/>
  <c r="F185" i="9"/>
  <c r="F185" i="8"/>
  <c r="F245" i="8"/>
  <c r="F245" i="9"/>
  <c r="F249" i="8"/>
  <c r="F249" i="9"/>
  <c r="F253" i="8"/>
  <c r="F253" i="9"/>
  <c r="F257" i="8"/>
  <c r="F257" i="9"/>
  <c r="F261" i="8"/>
  <c r="F261" i="9"/>
  <c r="F197" i="8"/>
  <c r="F201" i="8"/>
  <c r="F205" i="8"/>
  <c r="F209" i="8"/>
  <c r="F213" i="8"/>
  <c r="F217" i="8"/>
  <c r="F221" i="8"/>
  <c r="F196" i="9"/>
  <c r="F200" i="9"/>
  <c r="F204" i="9"/>
  <c r="F208" i="9"/>
  <c r="F212" i="9"/>
  <c r="F216" i="9"/>
  <c r="F220" i="9"/>
  <c r="F233" i="9"/>
  <c r="F237" i="9"/>
  <c r="F241" i="9"/>
  <c r="F181" i="9"/>
  <c r="F181" i="8"/>
  <c r="B233" i="8"/>
  <c r="B196" i="8"/>
  <c r="B196" i="9"/>
  <c r="B120" i="8"/>
  <c r="B120" i="9"/>
  <c r="B82" i="9"/>
  <c r="B82" i="8"/>
  <c r="B45" i="9"/>
  <c r="B45" i="8"/>
  <c r="F93" i="8"/>
  <c r="F175" i="8"/>
  <c r="F165" i="8"/>
  <c r="F109" i="8"/>
  <c r="F177" i="8"/>
  <c r="F159" i="9"/>
  <c r="F167" i="9"/>
  <c r="F97" i="8"/>
  <c r="F49" i="9"/>
  <c r="F47" i="8"/>
  <c r="F139" i="8"/>
  <c r="F105" i="8"/>
  <c r="F89" i="8"/>
  <c r="F123" i="8"/>
  <c r="F131" i="8"/>
  <c r="F43" i="8"/>
  <c r="F101" i="8"/>
  <c r="F85" i="8"/>
  <c r="F164" i="9"/>
  <c r="F164" i="8"/>
  <c r="F168" i="9"/>
  <c r="F168" i="8"/>
  <c r="F172" i="9"/>
  <c r="F172" i="8"/>
  <c r="F176" i="9"/>
  <c r="F176" i="8"/>
  <c r="F180" i="8"/>
  <c r="F33" i="8"/>
  <c r="F31" i="8"/>
  <c r="F29" i="8"/>
  <c r="F27" i="8"/>
  <c r="F25" i="8"/>
  <c r="F23" i="8"/>
  <c r="F21" i="8"/>
  <c r="F19" i="8"/>
  <c r="F17" i="8"/>
  <c r="F15" i="8"/>
  <c r="F13" i="8"/>
  <c r="F11" i="8"/>
  <c r="F9" i="8"/>
  <c r="F7" i="8"/>
  <c r="F5" i="8"/>
  <c r="F71" i="8"/>
  <c r="F69" i="8"/>
  <c r="F67" i="8"/>
  <c r="F65" i="8"/>
  <c r="F63" i="8"/>
  <c r="F61" i="8"/>
  <c r="F59" i="8"/>
  <c r="F57" i="8"/>
  <c r="F55" i="8"/>
  <c r="F53" i="8"/>
  <c r="F51" i="8"/>
  <c r="F44" i="8"/>
  <c r="F108" i="8"/>
  <c r="F104" i="8"/>
  <c r="F100" i="8"/>
  <c r="F96" i="8"/>
  <c r="F92" i="8"/>
  <c r="F88" i="8"/>
  <c r="F84" i="8"/>
  <c r="F147" i="8"/>
  <c r="F143" i="8"/>
  <c r="F137" i="8"/>
  <c r="F129" i="8"/>
  <c r="F121" i="8"/>
  <c r="F22" i="9"/>
  <c r="F52" i="9"/>
  <c r="F103" i="9"/>
  <c r="F122" i="9"/>
  <c r="F136" i="9"/>
  <c r="F120" i="8"/>
  <c r="F120" i="9"/>
  <c r="F124" i="9"/>
  <c r="F124" i="8"/>
  <c r="F60" i="9"/>
  <c r="F132" i="9"/>
  <c r="F130" i="9"/>
  <c r="F130" i="8"/>
  <c r="F138" i="9"/>
  <c r="F138" i="8"/>
  <c r="F46" i="8"/>
  <c r="F107" i="8"/>
  <c r="F99" i="8"/>
  <c r="F95" i="8"/>
  <c r="F91" i="8"/>
  <c r="F87" i="8"/>
  <c r="F83" i="8"/>
  <c r="F146" i="8"/>
  <c r="F142" i="8"/>
  <c r="F135" i="8"/>
  <c r="F127" i="8"/>
  <c r="F30" i="9"/>
  <c r="F125" i="9"/>
  <c r="F140" i="9"/>
  <c r="F4" i="8"/>
  <c r="F144" i="8"/>
  <c r="F160" i="9"/>
  <c r="F160" i="8"/>
  <c r="A43" i="9"/>
  <c r="F126" i="9"/>
  <c r="F126" i="8"/>
  <c r="F134" i="9"/>
  <c r="F134" i="8"/>
  <c r="F119" i="9"/>
  <c r="F119" i="8"/>
  <c r="F32" i="8"/>
  <c r="F28" i="8"/>
  <c r="F26" i="8"/>
  <c r="F24" i="8"/>
  <c r="F20" i="8"/>
  <c r="F18" i="8"/>
  <c r="F16" i="8"/>
  <c r="F14" i="8"/>
  <c r="F12" i="8"/>
  <c r="F10" i="8"/>
  <c r="F8" i="8"/>
  <c r="F6" i="8"/>
  <c r="A43" i="8"/>
  <c r="F70" i="8"/>
  <c r="F68" i="8"/>
  <c r="F66" i="8"/>
  <c r="F64" i="8"/>
  <c r="F62" i="8"/>
  <c r="F58" i="8"/>
  <c r="F56" i="8"/>
  <c r="F54" i="8"/>
  <c r="F50" i="8"/>
  <c r="F48" i="8"/>
  <c r="F45" i="8"/>
  <c r="F81" i="8"/>
  <c r="F106" i="8"/>
  <c r="F102" i="8"/>
  <c r="F98" i="8"/>
  <c r="F94" i="8"/>
  <c r="F90" i="8"/>
  <c r="F86" i="8"/>
  <c r="F82" i="8"/>
  <c r="F145" i="8"/>
  <c r="F141" i="8"/>
  <c r="F133" i="8"/>
  <c r="F128" i="9"/>
  <c r="F157" i="8"/>
  <c r="F161" i="8"/>
  <c r="F156" i="7" l="1"/>
  <c r="B148" i="7"/>
  <c r="B234" i="8"/>
  <c r="B234" i="9"/>
  <c r="B197" i="9"/>
  <c r="B197" i="8"/>
  <c r="B159" i="8"/>
  <c r="B159" i="9"/>
  <c r="B121" i="9"/>
  <c r="B121" i="8"/>
  <c r="B83" i="9"/>
  <c r="B83" i="8"/>
  <c r="B46" i="8"/>
  <c r="B46" i="9"/>
  <c r="F34" i="9"/>
  <c r="F42" i="9" s="1"/>
  <c r="F72" i="9" s="1"/>
  <c r="F80" i="9" s="1"/>
  <c r="A44" i="9"/>
  <c r="A44" i="8"/>
  <c r="F34" i="8"/>
  <c r="F42" i="8" s="1"/>
  <c r="F72" i="8" s="1"/>
  <c r="F29" i="5"/>
  <c r="F25" i="4" l="1"/>
  <c r="A25" i="4" s="1"/>
  <c r="F24" i="3"/>
  <c r="A24" i="3" s="1"/>
  <c r="B34" i="9"/>
  <c r="F186" i="7"/>
  <c r="E148" i="7"/>
  <c r="B235" i="9"/>
  <c r="B235" i="8"/>
  <c r="B198" i="8"/>
  <c r="B198" i="9"/>
  <c r="B160" i="9"/>
  <c r="B160" i="8"/>
  <c r="B122" i="8"/>
  <c r="B122" i="9"/>
  <c r="B84" i="9"/>
  <c r="B84" i="8"/>
  <c r="B47" i="9"/>
  <c r="B47" i="8"/>
  <c r="E34" i="9"/>
  <c r="E34" i="8"/>
  <c r="A45" i="9"/>
  <c r="A45" i="8"/>
  <c r="B34" i="8"/>
  <c r="F44" i="5"/>
  <c r="E44" i="5"/>
  <c r="B29" i="5"/>
  <c r="F80" i="8"/>
  <c r="F110" i="8" s="1"/>
  <c r="B72" i="8"/>
  <c r="F110" i="9"/>
  <c r="F118" i="9" s="1"/>
  <c r="B72" i="9"/>
  <c r="B186" i="7" l="1"/>
  <c r="F194" i="7"/>
  <c r="B236" i="9"/>
  <c r="B236" i="8"/>
  <c r="B199" i="8"/>
  <c r="B199" i="9"/>
  <c r="B161" i="8"/>
  <c r="B161" i="9"/>
  <c r="B123" i="9"/>
  <c r="B123" i="8"/>
  <c r="B85" i="9"/>
  <c r="B85" i="8"/>
  <c r="B48" i="8"/>
  <c r="B48" i="9"/>
  <c r="E72" i="9"/>
  <c r="E72" i="8"/>
  <c r="A46" i="9"/>
  <c r="A46" i="8"/>
  <c r="F30" i="5"/>
  <c r="F63" i="5"/>
  <c r="B110" i="9"/>
  <c r="F148" i="9"/>
  <c r="F118" i="8"/>
  <c r="F148" i="8" s="1"/>
  <c r="B110" i="8"/>
  <c r="E186" i="7" l="1"/>
  <c r="F224" i="7"/>
  <c r="B237" i="8"/>
  <c r="B237" i="9"/>
  <c r="B200" i="8"/>
  <c r="B200" i="9"/>
  <c r="B162" i="9"/>
  <c r="B162" i="8"/>
  <c r="B124" i="8"/>
  <c r="B124" i="9"/>
  <c r="B86" i="9"/>
  <c r="B86" i="8"/>
  <c r="B49" i="9"/>
  <c r="B49" i="8"/>
  <c r="B148" i="9"/>
  <c r="F156" i="9"/>
  <c r="F186" i="9" s="1"/>
  <c r="B148" i="8"/>
  <c r="F156" i="8"/>
  <c r="F186" i="8" s="1"/>
  <c r="A47" i="9"/>
  <c r="A47" i="8"/>
  <c r="F78" i="5"/>
  <c r="F64" i="5" s="1"/>
  <c r="B63" i="5"/>
  <c r="E78" i="5"/>
  <c r="F33" i="10" l="1"/>
  <c r="A27" i="6" s="1"/>
  <c r="F232" i="7"/>
  <c r="F262" i="7" s="1"/>
  <c r="B262" i="7" s="1"/>
  <c r="G230" i="7"/>
  <c r="B224" i="7"/>
  <c r="B186" i="9"/>
  <c r="F194" i="9"/>
  <c r="F224" i="9" s="1"/>
  <c r="B186" i="8"/>
  <c r="F194" i="8"/>
  <c r="F224" i="8" s="1"/>
  <c r="B238" i="9"/>
  <c r="B238" i="8"/>
  <c r="B201" i="9"/>
  <c r="B201" i="8"/>
  <c r="B163" i="8"/>
  <c r="B163" i="9"/>
  <c r="B125" i="9"/>
  <c r="B125" i="8"/>
  <c r="B87" i="9"/>
  <c r="B87" i="8"/>
  <c r="B50" i="9"/>
  <c r="B50" i="8"/>
  <c r="E110" i="8"/>
  <c r="E110" i="9"/>
  <c r="A48" i="9"/>
  <c r="A48" i="8"/>
  <c r="F97" i="5"/>
  <c r="B38" i="10" l="1"/>
  <c r="B17" i="2"/>
  <c r="A10" i="2"/>
  <c r="A26" i="6"/>
  <c r="A13" i="2"/>
  <c r="A18" i="2"/>
  <c r="A33" i="10"/>
  <c r="E224" i="7"/>
  <c r="B224" i="8"/>
  <c r="F232" i="8"/>
  <c r="F262" i="8" s="1"/>
  <c r="B262" i="8" s="1"/>
  <c r="B224" i="9"/>
  <c r="F232" i="9"/>
  <c r="F262" i="9" s="1"/>
  <c r="B262" i="9" s="1"/>
  <c r="B239" i="9"/>
  <c r="B239" i="8"/>
  <c r="B202" i="8"/>
  <c r="B202" i="9"/>
  <c r="B164" i="9"/>
  <c r="B164" i="8"/>
  <c r="B126" i="8"/>
  <c r="B126" i="9"/>
  <c r="B88" i="9"/>
  <c r="B88" i="8"/>
  <c r="B51" i="9"/>
  <c r="B51" i="8"/>
  <c r="A49" i="9"/>
  <c r="A49" i="8"/>
  <c r="F112" i="5"/>
  <c r="F98" i="5" s="1"/>
  <c r="B97" i="5"/>
  <c r="E112" i="5"/>
  <c r="G154" i="7" l="1"/>
  <c r="G192" i="7"/>
  <c r="G40" i="7"/>
  <c r="G2" i="7"/>
  <c r="G78" i="7"/>
  <c r="G116" i="7"/>
  <c r="B240" i="9"/>
  <c r="B240" i="8"/>
  <c r="B203" i="8"/>
  <c r="B203" i="9"/>
  <c r="B165" i="9"/>
  <c r="B165" i="8"/>
  <c r="B127" i="9"/>
  <c r="B127" i="8"/>
  <c r="B89" i="9"/>
  <c r="B89" i="8"/>
  <c r="B52" i="8"/>
  <c r="B52" i="9"/>
  <c r="E148" i="9"/>
  <c r="E148" i="8"/>
  <c r="A50" i="9"/>
  <c r="A50" i="8"/>
  <c r="F131" i="5"/>
  <c r="B241" i="8" l="1"/>
  <c r="B241" i="9"/>
  <c r="B204" i="8"/>
  <c r="B204" i="9"/>
  <c r="B166" i="9"/>
  <c r="B166" i="8"/>
  <c r="B128" i="8"/>
  <c r="B128" i="9"/>
  <c r="B90" i="9"/>
  <c r="B90" i="8"/>
  <c r="B53" i="9"/>
  <c r="B53" i="8"/>
  <c r="A51" i="9"/>
  <c r="A51" i="8"/>
  <c r="F146" i="5"/>
  <c r="F132" i="5" s="1"/>
  <c r="B131" i="5"/>
  <c r="E146" i="5"/>
  <c r="E186" i="9" l="1"/>
  <c r="E186" i="8"/>
  <c r="B242" i="8"/>
  <c r="B242" i="9"/>
  <c r="B205" i="9"/>
  <c r="B205" i="8"/>
  <c r="B167" i="8"/>
  <c r="B167" i="9"/>
  <c r="B129" i="9"/>
  <c r="B129" i="8"/>
  <c r="B91" i="9"/>
  <c r="B91" i="8"/>
  <c r="B54" i="9"/>
  <c r="B54" i="8"/>
  <c r="A52" i="9"/>
  <c r="A52" i="8"/>
  <c r="F165" i="5"/>
  <c r="B243" i="9" l="1"/>
  <c r="B243" i="8"/>
  <c r="B206" i="8"/>
  <c r="B206" i="9"/>
  <c r="B168" i="8"/>
  <c r="B168" i="9"/>
  <c r="B130" i="8"/>
  <c r="B130" i="9"/>
  <c r="B92" i="9"/>
  <c r="B92" i="8"/>
  <c r="B55" i="9"/>
  <c r="B55" i="8"/>
  <c r="A53" i="9"/>
  <c r="A53" i="8"/>
  <c r="F180" i="5"/>
  <c r="F166" i="5" s="1"/>
  <c r="B165" i="5"/>
  <c r="E180" i="5"/>
  <c r="E224" i="9" l="1"/>
  <c r="E224" i="8"/>
  <c r="B244" i="9"/>
  <c r="B244" i="8"/>
  <c r="B207" i="8"/>
  <c r="B207" i="9"/>
  <c r="B169" i="8"/>
  <c r="B169" i="9"/>
  <c r="B131" i="9"/>
  <c r="B131" i="8"/>
  <c r="B93" i="9"/>
  <c r="B93" i="8"/>
  <c r="B56" i="8"/>
  <c r="B56" i="9"/>
  <c r="A54" i="9"/>
  <c r="A54" i="8"/>
  <c r="F199" i="5"/>
  <c r="G2" i="9" l="1"/>
  <c r="G2" i="8"/>
  <c r="G192" i="8"/>
  <c r="G192" i="9"/>
  <c r="G40" i="9"/>
  <c r="G40" i="8"/>
  <c r="G230" i="8"/>
  <c r="G230" i="9"/>
  <c r="G78" i="9"/>
  <c r="G78" i="8"/>
  <c r="G116" i="9"/>
  <c r="G116" i="8"/>
  <c r="G154" i="9"/>
  <c r="G154" i="8"/>
  <c r="B245" i="8"/>
  <c r="B245" i="9"/>
  <c r="B208" i="8"/>
  <c r="B208" i="9"/>
  <c r="B170" i="8"/>
  <c r="B170" i="9"/>
  <c r="B132" i="8"/>
  <c r="B132" i="9"/>
  <c r="B94" i="9"/>
  <c r="B94" i="8"/>
  <c r="B57" i="9"/>
  <c r="B57" i="8"/>
  <c r="A55" i="9"/>
  <c r="A55" i="8"/>
  <c r="F214" i="5"/>
  <c r="F200" i="5" s="1"/>
  <c r="B199" i="5"/>
  <c r="E214" i="5"/>
  <c r="B246" i="8" l="1"/>
  <c r="B246" i="9"/>
  <c r="B209" i="9"/>
  <c r="B209" i="8"/>
  <c r="B171" i="9"/>
  <c r="B171" i="8"/>
  <c r="B133" i="9"/>
  <c r="B133" i="8"/>
  <c r="B95" i="9"/>
  <c r="B95" i="8"/>
  <c r="B58" i="9"/>
  <c r="B58" i="8"/>
  <c r="A56" i="9"/>
  <c r="A56" i="8"/>
  <c r="F233" i="5"/>
  <c r="B247" i="9" l="1"/>
  <c r="B247" i="8"/>
  <c r="B210" i="8"/>
  <c r="B210" i="9"/>
  <c r="B172" i="8"/>
  <c r="B172" i="9"/>
  <c r="B134" i="8"/>
  <c r="B134" i="9"/>
  <c r="B96" i="9"/>
  <c r="B96" i="8"/>
  <c r="B59" i="9"/>
  <c r="B59" i="8"/>
  <c r="A57" i="9"/>
  <c r="A57" i="8"/>
  <c r="E248" i="5"/>
  <c r="F248" i="5"/>
  <c r="B233" i="5"/>
  <c r="B248" i="9" l="1"/>
  <c r="B248" i="8"/>
  <c r="B211" i="8"/>
  <c r="B211" i="9"/>
  <c r="B173" i="9"/>
  <c r="B173" i="8"/>
  <c r="B135" i="9"/>
  <c r="B135" i="8"/>
  <c r="B97" i="9"/>
  <c r="B97" i="8"/>
  <c r="B60" i="8"/>
  <c r="B60" i="9"/>
  <c r="A58" i="9"/>
  <c r="A58" i="8"/>
  <c r="F267" i="5"/>
  <c r="B249" i="9" l="1"/>
  <c r="B212" i="8"/>
  <c r="B212" i="9"/>
  <c r="B174" i="8"/>
  <c r="B174" i="9"/>
  <c r="B136" i="8"/>
  <c r="B136" i="9"/>
  <c r="B98" i="9"/>
  <c r="B98" i="8"/>
  <c r="B61" i="9"/>
  <c r="B61" i="8"/>
  <c r="F282" i="5"/>
  <c r="E282" i="5"/>
  <c r="A59" i="9"/>
  <c r="A59" i="8"/>
  <c r="B267" i="5"/>
  <c r="B250" i="8" l="1"/>
  <c r="B250" i="9"/>
  <c r="B213" i="9"/>
  <c r="B213" i="8"/>
  <c r="B175" i="9"/>
  <c r="B175" i="8"/>
  <c r="B137" i="9"/>
  <c r="B137" i="8"/>
  <c r="B99" i="9"/>
  <c r="B99" i="8"/>
  <c r="B62" i="8"/>
  <c r="B62" i="9"/>
  <c r="F301" i="5"/>
  <c r="A60" i="9"/>
  <c r="A60" i="8"/>
  <c r="B251" i="9" l="1"/>
  <c r="B251" i="8"/>
  <c r="B214" i="8"/>
  <c r="B214" i="9"/>
  <c r="B176" i="8"/>
  <c r="B176" i="9"/>
  <c r="B138" i="8"/>
  <c r="B138" i="9"/>
  <c r="B100" i="9"/>
  <c r="B100" i="8"/>
  <c r="B63" i="9"/>
  <c r="B63" i="8"/>
  <c r="E316" i="5"/>
  <c r="F316" i="5"/>
  <c r="B301" i="5"/>
  <c r="A61" i="9"/>
  <c r="A61" i="8"/>
  <c r="B252" i="9" l="1"/>
  <c r="B252" i="8"/>
  <c r="B215" i="8"/>
  <c r="B215" i="9"/>
  <c r="B177" i="9"/>
  <c r="B177" i="8"/>
  <c r="B139" i="9"/>
  <c r="B139" i="8"/>
  <c r="B101" i="9"/>
  <c r="B101" i="8"/>
  <c r="B64" i="8"/>
  <c r="B64" i="9"/>
  <c r="F335" i="5"/>
  <c r="A62" i="9"/>
  <c r="A62" i="8"/>
  <c r="B253" i="8" l="1"/>
  <c r="B253" i="9"/>
  <c r="B216" i="8"/>
  <c r="B216" i="9"/>
  <c r="B178" i="8"/>
  <c r="B178" i="9"/>
  <c r="B140" i="8"/>
  <c r="B140" i="9"/>
  <c r="B102" i="9"/>
  <c r="B102" i="8"/>
  <c r="B65" i="9"/>
  <c r="B65" i="8"/>
  <c r="B335" i="5"/>
  <c r="F350" i="5"/>
  <c r="E350" i="5"/>
  <c r="A63" i="8"/>
  <c r="A63" i="9"/>
  <c r="B254" i="8" l="1"/>
  <c r="B254" i="9"/>
  <c r="B217" i="9"/>
  <c r="B217" i="8"/>
  <c r="B179" i="9"/>
  <c r="B179" i="8"/>
  <c r="B141" i="9"/>
  <c r="B141" i="8"/>
  <c r="B103" i="9"/>
  <c r="B103" i="8"/>
  <c r="B66" i="9"/>
  <c r="B66" i="8"/>
  <c r="F369" i="5"/>
  <c r="A64" i="9"/>
  <c r="A64" i="8"/>
  <c r="B255" i="9" l="1"/>
  <c r="B255" i="8"/>
  <c r="B218" i="8"/>
  <c r="B218" i="9"/>
  <c r="B180" i="9"/>
  <c r="B180" i="8"/>
  <c r="B142" i="8"/>
  <c r="B142" i="9"/>
  <c r="B104" i="9"/>
  <c r="B104" i="8"/>
  <c r="B67" i="9"/>
  <c r="B67" i="8"/>
  <c r="B369" i="5"/>
  <c r="F384" i="5"/>
  <c r="E384" i="5"/>
  <c r="A65" i="9"/>
  <c r="A65" i="8"/>
  <c r="B256" i="9" l="1"/>
  <c r="B256" i="8"/>
  <c r="B219" i="8"/>
  <c r="B219" i="9"/>
  <c r="B181" i="9"/>
  <c r="B181" i="8"/>
  <c r="B143" i="9"/>
  <c r="B143" i="8"/>
  <c r="B105" i="9"/>
  <c r="B105" i="8"/>
  <c r="B68" i="8"/>
  <c r="B68" i="9"/>
  <c r="F403" i="5"/>
  <c r="A66" i="9"/>
  <c r="A66" i="8"/>
  <c r="B403" i="5" l="1"/>
  <c r="F75" i="5"/>
  <c r="F279" i="5"/>
  <c r="F41" i="5"/>
  <c r="F313" i="5"/>
  <c r="F381" i="5"/>
  <c r="F245" i="5"/>
  <c r="F211" i="5"/>
  <c r="F347" i="5"/>
  <c r="F109" i="5"/>
  <c r="F143" i="5"/>
  <c r="F177" i="5"/>
  <c r="F7" i="5"/>
  <c r="B257" i="8"/>
  <c r="B257" i="9"/>
  <c r="B220" i="8"/>
  <c r="B220" i="9"/>
  <c r="B182" i="8"/>
  <c r="B182" i="9"/>
  <c r="B144" i="8"/>
  <c r="B144" i="9"/>
  <c r="B106" i="9"/>
  <c r="B106" i="8"/>
  <c r="B69" i="9"/>
  <c r="B69" i="8"/>
  <c r="A67" i="9"/>
  <c r="A67" i="8"/>
  <c r="B258" i="8" l="1"/>
  <c r="B258" i="9"/>
  <c r="B221" i="9"/>
  <c r="B221" i="8"/>
  <c r="B183" i="8"/>
  <c r="B183" i="9"/>
  <c r="B145" i="9"/>
  <c r="B145" i="8"/>
  <c r="B107" i="9"/>
  <c r="B107" i="8"/>
  <c r="B70" i="8"/>
  <c r="B70" i="9"/>
  <c r="A68" i="9"/>
  <c r="A68" i="8"/>
  <c r="B259" i="9" l="1"/>
  <c r="B259" i="8"/>
  <c r="B222" i="8"/>
  <c r="B222" i="9"/>
  <c r="B184" i="9"/>
  <c r="B184" i="8"/>
  <c r="B146" i="8"/>
  <c r="B146" i="9"/>
  <c r="B108" i="9"/>
  <c r="B108" i="8"/>
  <c r="B71" i="9"/>
  <c r="B71" i="8"/>
  <c r="A69" i="9"/>
  <c r="A69" i="8"/>
  <c r="B260" i="9" l="1"/>
  <c r="B260" i="8"/>
  <c r="B223" i="8"/>
  <c r="B223" i="9"/>
  <c r="B185" i="8"/>
  <c r="B185" i="9"/>
  <c r="B147" i="9"/>
  <c r="B147" i="8"/>
  <c r="B109" i="9"/>
  <c r="B109" i="8"/>
  <c r="A70" i="9"/>
  <c r="A70" i="8"/>
  <c r="B261" i="8" l="1"/>
  <c r="B261" i="9"/>
  <c r="A71" i="9"/>
  <c r="A71" i="8"/>
  <c r="A81" i="9" l="1"/>
  <c r="A81" i="8"/>
  <c r="A82" i="8" l="1"/>
  <c r="A82" i="9"/>
  <c r="A83" i="8" l="1"/>
  <c r="A83" i="9"/>
  <c r="A84" i="9" l="1"/>
  <c r="A84" i="8"/>
  <c r="A85" i="8" l="1"/>
  <c r="A85" i="9"/>
  <c r="A86" i="9" l="1"/>
  <c r="A86" i="8"/>
  <c r="A87" i="9" l="1"/>
  <c r="A87" i="8"/>
  <c r="A88" i="9" l="1"/>
  <c r="A88" i="8"/>
  <c r="A89" i="8" l="1"/>
  <c r="A89" i="9"/>
  <c r="A90" i="8" l="1"/>
  <c r="A90" i="9"/>
  <c r="A91" i="8" l="1"/>
  <c r="A91" i="9"/>
  <c r="A92" i="9" l="1"/>
  <c r="A92" i="8"/>
  <c r="A93" i="8" l="1"/>
  <c r="A93" i="9"/>
  <c r="A94" i="9" l="1"/>
  <c r="A94" i="8"/>
  <c r="A95" i="9" l="1"/>
  <c r="A95" i="8"/>
  <c r="A96" i="9" l="1"/>
  <c r="A96" i="8"/>
  <c r="A97" i="8" l="1"/>
  <c r="A97" i="9"/>
  <c r="A98" i="8" l="1"/>
  <c r="A98" i="9"/>
  <c r="A99" i="8" l="1"/>
  <c r="A99" i="9"/>
  <c r="A100" i="9" l="1"/>
  <c r="A100" i="8"/>
  <c r="A101" i="8" l="1"/>
  <c r="A101" i="9"/>
  <c r="A102" i="9" l="1"/>
  <c r="A102" i="8"/>
  <c r="A103" i="9" l="1"/>
  <c r="A103" i="8"/>
  <c r="A104" i="9" l="1"/>
  <c r="A104" i="8"/>
  <c r="A105" i="8" l="1"/>
  <c r="A105" i="9"/>
  <c r="A106" i="8" l="1"/>
  <c r="A106" i="9"/>
  <c r="A107" i="8" l="1"/>
  <c r="A107" i="9"/>
  <c r="A108" i="9" l="1"/>
  <c r="A108" i="8"/>
  <c r="A109" i="8" l="1"/>
  <c r="A109" i="9"/>
  <c r="A119" i="9" l="1"/>
  <c r="A119" i="8"/>
  <c r="A120" i="8" l="1"/>
  <c r="A120" i="9"/>
  <c r="A121" i="9" l="1"/>
  <c r="A121" i="8"/>
  <c r="A122" i="9" l="1"/>
  <c r="A122" i="8"/>
  <c r="A123" i="9" l="1"/>
  <c r="A123" i="8"/>
  <c r="A124" i="8" l="1"/>
  <c r="A124" i="9"/>
  <c r="A125" i="9" l="1"/>
  <c r="A125" i="8"/>
  <c r="A126" i="8" l="1"/>
  <c r="A126" i="9"/>
  <c r="A127" i="9" l="1"/>
  <c r="A127" i="8"/>
  <c r="A128" i="9" l="1"/>
  <c r="A128" i="8"/>
  <c r="A129" i="9" l="1"/>
  <c r="A129" i="8"/>
  <c r="A130" i="8" l="1"/>
  <c r="A130" i="9"/>
  <c r="A131" i="9" l="1"/>
  <c r="A131" i="8"/>
  <c r="A132" i="9" l="1"/>
  <c r="A132" i="8"/>
  <c r="A133" i="9" l="1"/>
  <c r="A133" i="8"/>
  <c r="A134" i="8" l="1"/>
  <c r="A134" i="9"/>
  <c r="A135" i="9" l="1"/>
  <c r="A135" i="8"/>
  <c r="A136" i="9" l="1"/>
  <c r="A136" i="8"/>
  <c r="A137" i="9" l="1"/>
  <c r="A137" i="8"/>
  <c r="A138" i="8" l="1"/>
  <c r="A138" i="9"/>
  <c r="A139" i="9" l="1"/>
  <c r="A139" i="8"/>
  <c r="A140" i="9" l="1"/>
  <c r="A140" i="8"/>
  <c r="A141" i="9" l="1"/>
  <c r="A141" i="8"/>
  <c r="A142" i="8" l="1"/>
  <c r="A142" i="9"/>
  <c r="A143" i="9" l="1"/>
  <c r="A143" i="8"/>
  <c r="A144" i="9" l="1"/>
  <c r="A144" i="8"/>
  <c r="A145" i="9" l="1"/>
  <c r="A145" i="8"/>
  <c r="A146" i="8" l="1"/>
  <c r="A146" i="9"/>
  <c r="A179" i="9" l="1"/>
  <c r="A147" i="9"/>
  <c r="A147" i="8"/>
  <c r="A180" i="9" l="1"/>
  <c r="A157" i="9"/>
  <c r="A157" i="8"/>
  <c r="A181" i="9" l="1"/>
  <c r="A158" i="9"/>
  <c r="A158" i="8"/>
  <c r="A182" i="9" l="1"/>
  <c r="A159" i="8"/>
  <c r="A159" i="9"/>
  <c r="A183" i="9" l="1"/>
  <c r="A160" i="9"/>
  <c r="A160" i="8"/>
  <c r="A184" i="8" l="1"/>
  <c r="A184" i="9"/>
  <c r="A161" i="9"/>
  <c r="A161" i="8"/>
  <c r="A185" i="9" l="1"/>
  <c r="A185" i="8"/>
  <c r="A162" i="9"/>
  <c r="A162" i="8"/>
  <c r="A195" i="8" l="1"/>
  <c r="A195" i="9"/>
  <c r="A163" i="9"/>
  <c r="A163" i="8"/>
  <c r="A196" i="8" l="1"/>
  <c r="A196" i="9"/>
  <c r="A164" i="9"/>
  <c r="A164" i="8"/>
  <c r="A197" i="9" l="1"/>
  <c r="A197" i="8"/>
  <c r="A165" i="9"/>
  <c r="A165" i="8"/>
  <c r="A198" i="8" l="1"/>
  <c r="A198" i="9"/>
  <c r="A166" i="9"/>
  <c r="A166" i="8"/>
  <c r="A199" i="9" l="1"/>
  <c r="A199" i="8"/>
  <c r="A167" i="9"/>
  <c r="A167" i="8"/>
  <c r="A200" i="8" l="1"/>
  <c r="A200" i="9"/>
  <c r="A168" i="9"/>
  <c r="A168" i="8"/>
  <c r="A201" i="9" l="1"/>
  <c r="A201" i="8"/>
  <c r="A169" i="9"/>
  <c r="A169" i="8"/>
  <c r="A202" i="8" l="1"/>
  <c r="A202" i="9"/>
  <c r="A170" i="9"/>
  <c r="A170" i="8"/>
  <c r="A203" i="9" l="1"/>
  <c r="A203" i="8"/>
  <c r="A171" i="8"/>
  <c r="A171" i="9"/>
  <c r="A204" i="8" l="1"/>
  <c r="A204" i="9"/>
  <c r="A172" i="9"/>
  <c r="A172" i="8"/>
  <c r="A205" i="9" l="1"/>
  <c r="A205" i="8"/>
  <c r="A173" i="9"/>
  <c r="A173" i="8"/>
  <c r="A206" i="8" l="1"/>
  <c r="A206" i="9"/>
  <c r="A174" i="9"/>
  <c r="A174" i="8"/>
  <c r="A207" i="9" l="1"/>
  <c r="A207" i="8"/>
  <c r="A175" i="8"/>
  <c r="A175" i="9"/>
  <c r="A208" i="8" l="1"/>
  <c r="A208" i="9"/>
  <c r="A176" i="9"/>
  <c r="A176" i="8"/>
  <c r="A209" i="9" l="1"/>
  <c r="A209" i="8"/>
  <c r="A177" i="9"/>
  <c r="A177" i="8"/>
  <c r="A210" i="8" l="1"/>
  <c r="A210" i="9"/>
  <c r="A178" i="9"/>
  <c r="A178" i="8"/>
  <c r="A211" i="9" l="1"/>
  <c r="A211" i="8"/>
  <c r="A179" i="8"/>
  <c r="A212" i="8" l="1"/>
  <c r="A212" i="9"/>
  <c r="A180" i="8"/>
  <c r="A213" i="9" l="1"/>
  <c r="A213" i="8"/>
  <c r="A181" i="8"/>
  <c r="A214" i="8" l="1"/>
  <c r="A214" i="9"/>
  <c r="A182" i="8"/>
  <c r="A215" i="9" l="1"/>
  <c r="A215" i="8"/>
  <c r="A183" i="8"/>
  <c r="A216" i="8" l="1"/>
  <c r="A216" i="9"/>
  <c r="A217" i="9" l="1"/>
  <c r="A217" i="8"/>
  <c r="A218" i="8" l="1"/>
  <c r="A218" i="9"/>
  <c r="A219" i="9" l="1"/>
  <c r="A219" i="8"/>
  <c r="A220" i="8" l="1"/>
  <c r="A220" i="9"/>
  <c r="A221" i="9" l="1"/>
  <c r="A221" i="8"/>
  <c r="A222" i="8" l="1"/>
  <c r="A222" i="9"/>
  <c r="A223" i="9" l="1"/>
  <c r="A223" i="8"/>
  <c r="A233" i="9" l="1"/>
  <c r="A233" i="8"/>
  <c r="A234" i="9" l="1"/>
  <c r="A234" i="8"/>
  <c r="A235" i="8" l="1"/>
  <c r="A235" i="9"/>
  <c r="A236" i="9" l="1"/>
  <c r="A236" i="8"/>
  <c r="A237" i="8" l="1"/>
  <c r="A237" i="9"/>
  <c r="A238" i="9" l="1"/>
  <c r="A238" i="8"/>
  <c r="A239" i="8" l="1"/>
  <c r="A239" i="9"/>
  <c r="A240" i="9" l="1"/>
  <c r="A240" i="8"/>
  <c r="A241" i="8" l="1"/>
  <c r="A241" i="9"/>
  <c r="A242" i="9" l="1"/>
  <c r="A242" i="8"/>
  <c r="A243" i="8" l="1"/>
  <c r="A243" i="9"/>
  <c r="A244" i="9" l="1"/>
  <c r="A244" i="8"/>
  <c r="A245" i="8" l="1"/>
  <c r="A245" i="9"/>
  <c r="A246" i="9" l="1"/>
  <c r="A246" i="8"/>
  <c r="A247" i="8" l="1"/>
  <c r="A247" i="9"/>
  <c r="A248" i="9" l="1"/>
  <c r="A248" i="8"/>
  <c r="A249" i="8" l="1"/>
  <c r="A249" i="9"/>
  <c r="A250" i="9" l="1"/>
  <c r="A250" i="8"/>
  <c r="A251" i="8" l="1"/>
  <c r="A251" i="9"/>
  <c r="A252" i="9" l="1"/>
  <c r="A252" i="8"/>
  <c r="A253" i="8" l="1"/>
  <c r="A253" i="9"/>
  <c r="A254" i="9" l="1"/>
  <c r="A254" i="8"/>
  <c r="A255" i="8" l="1"/>
  <c r="A255" i="9"/>
  <c r="A256" i="9" l="1"/>
  <c r="A256" i="8"/>
  <c r="A257" i="8" l="1"/>
  <c r="A257" i="9"/>
  <c r="A258" i="9" l="1"/>
  <c r="A258" i="8"/>
  <c r="A259" i="8" l="1"/>
  <c r="A259" i="9"/>
  <c r="A260" i="9" l="1"/>
  <c r="A260" i="8"/>
  <c r="A261" i="8" l="1"/>
  <c r="A261" i="9"/>
</calcChain>
</file>

<file path=xl/sharedStrings.xml><?xml version="1.0" encoding="utf-8"?>
<sst xmlns="http://schemas.openxmlformats.org/spreadsheetml/2006/main" count="680" uniqueCount="184">
  <si>
    <t>บันทึกข้อความ</t>
  </si>
  <si>
    <r>
      <rPr>
        <b/>
        <sz val="15"/>
        <rFont val="Cordia New"/>
        <family val="2"/>
      </rPr>
      <t xml:space="preserve">ที่   </t>
    </r>
    <r>
      <rPr>
        <sz val="15"/>
        <rFont val="Cordia New"/>
        <family val="2"/>
      </rPr>
      <t xml:space="preserve">……………..                                                                                              </t>
    </r>
  </si>
  <si>
    <t xml:space="preserve">  วันที่  ........................................</t>
  </si>
  <si>
    <r>
      <rPr>
        <b/>
        <sz val="15"/>
        <rFont val="Cordia New"/>
        <family val="2"/>
      </rPr>
      <t xml:space="preserve">เรื่อง  </t>
    </r>
    <r>
      <rPr>
        <sz val="15"/>
        <rFont val="Cordia New"/>
        <family val="2"/>
      </rPr>
      <t xml:space="preserve"> รายงาน ( / ) ขอซื้อ     (  ) ขอจ้างพัสดุ</t>
    </r>
  </si>
  <si>
    <t>.                                                                                                                                                          .</t>
  </si>
  <si>
    <t>ซึ่งได้รับอนุมัติเงินจากแผนงาน..........................................งาน/โครงการ........PROJECT............</t>
  </si>
  <si>
    <t>..............................................</t>
  </si>
  <si>
    <t>ไปตามพระราชบัญญัติการจัดซื้อจัดจ้างและการบริหารพัสดุภาครัฐ พ.ศ.2560 ข้อ 56 วรรคหนึ่ง (2) (ข) และระเบียบ</t>
  </si>
  <si>
    <t>กระทรวงการคลัง ว่าด้วยการจัดซื้อจัดจ้างและการบริหารพัสดุภาครัฐ พ.ศ.2560 ข้อ 22 ข้อ 79 และกฎกระทรวงกำหนด</t>
  </si>
  <si>
    <t>วงเงินการจัดซื้อจัดจ้างพัสดุ โดยวิธีเฉพาะเจาะจง วงเงินการจัดซื้อจัดจ้างที่ไม่ทำข้อตกลงเป็นหนังสือ และวงเงินการ</t>
  </si>
  <si>
    <t>จัดซื้อจัดจ้างในการแต่งตั้งผู้ตรวจรับพัสดุ พ.ศ.2560 ข้อ 1 จึงขอรายงานขอซื้อ/ขอจ้าง ดังนี้</t>
  </si>
  <si>
    <t>1. เหตุผลและความจำเป็นที่ต้องซื้อ/จ้าง.......................................................</t>
  </si>
  <si>
    <t>2. รายละเอียดพัสดุและวงเงินที่จะขอซื้อ/ขอจ้าง</t>
  </si>
  <si>
    <t>ที่</t>
  </si>
  <si>
    <t>รายละเอียดพัสดุที่จะข้อซื้อ/ขอจ้าง</t>
  </si>
  <si>
    <t>จำนวนหน่วย</t>
  </si>
  <si>
    <t>ราคาต่อหน่วย</t>
  </si>
  <si>
    <t>จำนวนเงิน</t>
  </si>
  <si>
    <t>( บาท )</t>
  </si>
  <si>
    <t>4. กำหนดเวลาที่ต้องการใช้พัสดุ ภายใน.............วัน นับถัดจากวันลงนามในสัญญา</t>
  </si>
  <si>
    <t>5. ซื้อ/จ้าง โดยวิธีเฉพาะเจาะจง เนื่องจาก การจัดซื้อจัดจ้างสิ้นค้า งานบริการ หรืองานก่อสร้าง ที่มีการผลิต</t>
  </si>
  <si>
    <t>จำหน่าย ก่อสร้าง หรือให้บริการทั่วไป และมีวงเงินในการจัดซื้อจัดจ้างครั้งหนึ่งไม่เกิน 500,000 บาท ที่กำหนด</t>
  </si>
  <si>
    <t>ในกฎกระทรวง</t>
  </si>
  <si>
    <t>6. หลักเกณฑ์การพิจารณาคัดเลือกข้อเสนอโดยใช้เกณฑ์ราคา</t>
  </si>
  <si>
    <t>7. ข้อเสนออื่นๆ เห็นควรแต่งตั้งผู้ตรวจรับพัสดุ/คณะกรรมการตรวจรับพัสดุ ตามเสนอ</t>
  </si>
  <si>
    <t>จึงเรียนมาเพื่อโปรดพิจารณา</t>
  </si>
  <si>
    <t>1. เห็นชอบในรายงานขอซื้อ/ขอจ้าง ดังกล่าวข้างต้น</t>
  </si>
  <si>
    <t>2. อนุมัติให้แต่งตั้งบุคคลดังต่อไปนี้เป็นผู้ตรวจรับพัสดุ/คณะกรรมการตรวจรับพัสดุ</t>
  </si>
  <si>
    <t>(ลงชื่อ)...............................................เจ้าหน้าที่</t>
  </si>
  <si>
    <t>(ลงชื่อ)...............................................หัวหน้าเจ้าหน้าที่</t>
  </si>
  <si>
    <t xml:space="preserve"> - เห็นชอบ</t>
  </si>
  <si>
    <t>(ลงชื่อ)...............................................รองผู้อำนวยการสถานศึกษา</t>
  </si>
  <si>
    <t xml:space="preserve"> - อนุมัติ</t>
  </si>
  <si>
    <t>เรื่อง</t>
  </si>
  <si>
    <t>รายงานผลการพิจารณาและขออนุมัติสั่งซื้อ/สั่งจ้าง</t>
  </si>
  <si>
    <t>.                                                                                                                                                         .</t>
  </si>
  <si>
    <t>จัดจ้างและการบริหารพัสดุภาครัฐ พ.ศ.2560 ข้อ 24 แล้ว นั้น</t>
  </si>
  <si>
    <t>ในการนี้ เจ้าหน้าที่ได้เจรจาตกลงราคากับ หจก.3พ.รุ่งเรืองศึกษาภัณฑ์ ซึ่งมีอาชีพขาย/รับจ้างแล้ว ปรากฎว่า</t>
  </si>
  <si>
    <t>การคลัง ว่าด้วยการจัดซื้อจัดจ้างและการบริหารพัสดุภาครัฐ พ.ศ.2560 ข้อ 79 จึงเห็นควรจัดซื้อ/จัดจ้าง จากผู้เสนอ</t>
  </si>
  <si>
    <t>ราคารายดังกล่าว</t>
  </si>
  <si>
    <t>จึงเรียนมาเพื่อโปรดทราบและพิจารณา</t>
  </si>
  <si>
    <t>2. ลงนามในสัญญา/ใบสั่งซื้อ/ใบสั่งจ้าง ดังแนบ</t>
  </si>
  <si>
    <t>ความเห็นหัวหน้าเจ้าหน้าที่...........................................................................................................</t>
  </si>
  <si>
    <t>อนุมัติ</t>
  </si>
  <si>
    <t>ลงนามแล้ว</t>
  </si>
  <si>
    <t xml:space="preserve">    ใบเสนอราคา</t>
  </si>
  <si>
    <t xml:space="preserve">เรียน    </t>
  </si>
  <si>
    <t>1.  ข้าพเจ้า  หจก.3พ.รุ่งเรืองศึกษาภัณฑ์  โดยนางสาวพิราวรรณ ยะปะนันท์</t>
  </si>
  <si>
    <t xml:space="preserve">อยู่เลขที่ 348 หมู่ 21 ถ.สุรนารายณ์ตำบลบ้านเพชร อ.บำเหน็จณรงค์ จ.ชัยภูมิ 36160 </t>
  </si>
  <si>
    <t>โทร.081-593-9711 เลขที่ผู้เสียภาษี 0363559001282 ข้าพเจ้ามีคุณสมบัติครบถ้วนตามที่กำหนด</t>
  </si>
  <si>
    <t>และไม่เป็นผู้ละทิ้งงานของราชการ</t>
  </si>
  <si>
    <t>2. ข้าพเจ้าขอเสนอราคาพัสดุ รวมทั้งบริการ และกำหนดเวลาส่งมอบ ดังต่อไปนี้</t>
  </si>
  <si>
    <t>ซึ่งเป็นราคาที่รวมภาษีมูลค่าเพิ่ม รวมทั้งภาษีอากรอื่น และค่าใช้จ่ายทั้งปวงไว้ด้วยแล้ว</t>
  </si>
  <si>
    <t>3.  คำเสนอนี้จะยืนอยู่เป็นระยะเวลา ........  วัน  นับตั้งแต่วันที่ได้ยื่นใบเสนอราคา</t>
  </si>
  <si>
    <t>4.  กำหนดส่งมอบพัสดุตามรายละเอียดรายการข้างต้นภายใน……….วัน นับถัดจากวันลงนามซื้อ/จ้าง</t>
  </si>
  <si>
    <t>เสนอมา ณ วันที่........................................</t>
  </si>
  <si>
    <t xml:space="preserve"> ใบสั่งซื้อ</t>
  </si>
  <si>
    <t>ผู้ขาย หจก. 3 พ.รุ่งเรืองศึกษาภัณฑ์</t>
  </si>
  <si>
    <t>ใบสั่งซื้อ เลขที่  ................../...........</t>
  </si>
  <si>
    <t>ที่อยู่ 348 หมู่ 21 ถ.สุรนารายณ์ ต.บ้านเพชร</t>
  </si>
  <si>
    <t>วันที่  .........................................</t>
  </si>
  <si>
    <t>อ.บำเหน็จณรงค์ จ.ชัยภูมิ</t>
  </si>
  <si>
    <t>ADDRESS2</t>
  </si>
  <si>
    <t>รหัสประจำตัวผู้เสียภาษี 0363559001282</t>
  </si>
  <si>
    <t>เลขที่บัญชีเงินฝากธนาคาร  318-0-46695-2</t>
  </si>
  <si>
    <t xml:space="preserve">ธนาคาร กรุงไทยสาขาอำเภอบำเหน็จณรงค์                                                         </t>
  </si>
  <si>
    <t>การสั่งซื้อ  อยู่ภายใต้เงื่อนไขต่อไปนี้</t>
  </si>
  <si>
    <t>1. กำหนดส่งมอบภายใน  ........................ วัน นับถัดจากวันลงนามใบสั่งซื้อ</t>
  </si>
  <si>
    <t>2. ครบกำหนดส่งมอบวันที่  .......................................................................................</t>
  </si>
  <si>
    <t>4. ระยะเวลารับประกัน  ............................................</t>
  </si>
  <si>
    <t>5. สงวนสิทธิ์ค่าปรับกรณีส่งมอบเกินกำหนด โดยคิดค่าปรับเป็นรายวันในอัตราร้อยละ 0.20 ของราคาสิ่งของ</t>
  </si>
  <si>
    <t>ที่ยังไม่ได้รับมอบ</t>
  </si>
  <si>
    <t>6. โรงเรียนสงวนสิทธิ์ที่จะไม่รับมอบถ้าปรากฏว่าสินค้านั้นมีลักษณะไม่ตรงตามรายการที่ระบุไว้ในใบสั่งซื้อ</t>
  </si>
  <si>
    <t xml:space="preserve">     ลงชื่อ ..............................................  ผู้ขาย</t>
  </si>
  <si>
    <t xml:space="preserve">                      ตำแหน่ง ผู้จัดการ</t>
  </si>
  <si>
    <t>0363559001282</t>
  </si>
  <si>
    <t>วันที่ DELIVERYDATE</t>
  </si>
  <si>
    <t>จำนวน</t>
  </si>
  <si>
    <t>รายการ</t>
  </si>
  <si>
    <t>ราคา</t>
  </si>
  <si>
    <t>Quantity</t>
  </si>
  <si>
    <t>Description</t>
  </si>
  <si>
    <t>Price</t>
  </si>
  <si>
    <t>Amount</t>
  </si>
  <si>
    <t>รวมเงิน</t>
  </si>
  <si>
    <t>หมายเหตุ ชำระเงินแล้วจะออกใบเสร็จรับเงินถูกต้องตามกฎหมาย</t>
  </si>
  <si>
    <t>TOTAL</t>
  </si>
  <si>
    <t>ผู้รับของ</t>
  </si>
  <si>
    <t>RECEIVER…………………………………………ผู้ส่งของ……………………………………………</t>
  </si>
  <si>
    <t xml:space="preserve">    ใบตรวจรับพัสดุในงานซื้อหรืองานจ้าง</t>
  </si>
  <si>
    <t>วันที่………………………………..</t>
  </si>
  <si>
    <t>ทำการตรวจรับแล้วปรากฎผล ดังนี้</t>
  </si>
  <si>
    <t>1.  ครบกำหนดวันที่…………………………………..</t>
  </si>
  <si>
    <t>2.  ส่งมอบเมื่อวันที่……………………………………</t>
  </si>
  <si>
    <t>4.  ให้ถือว่าพัสดุ/บริการ ถูกต้องครบถ้วนตั้งแต่วันที่...............................................</t>
  </si>
  <si>
    <t>5.  ได้มอบพัสดุ/บริการไว้ต่อเจ้าหน้าที่</t>
  </si>
  <si>
    <t>กระทรวงการคลังว่าด้วยการจัดซื้อจัดจ้างและการบริหารพัสดุภาครัฐ พ.ศ.2560</t>
  </si>
  <si>
    <t>………………………………………………………………………………………………………………………………………</t>
  </si>
  <si>
    <t xml:space="preserve">   คณะกรรมการฯ /ผู้ตรวจรับ ได้ตรวจรับพัสดุ/บริการตามรายละเอียดดังกล่าวไว้ครบถ้วนถูกต้องแล้ว ซึ่งจะต้อง</t>
  </si>
  <si>
    <t>จึงเรียนเสนอเพื่อโปรดพิจารณาอนุมัติเบิกจ่ายเงินต่อไป</t>
  </si>
  <si>
    <t>( ลงชื่อ ) ……………………………..เจ้าหน้าที่</t>
  </si>
  <si>
    <t>( ลงชื่อ ) ……………………………..หัวหน้าเจ้าหน้าที่</t>
  </si>
  <si>
    <t xml:space="preserve"> - ทราบ</t>
  </si>
  <si>
    <t>( ลงชื่อ ) ……………………………..รองผู้อำนวยการสถานศึกษา</t>
  </si>
  <si>
    <t xml:space="preserve">                     </t>
  </si>
  <si>
    <t xml:space="preserve">                </t>
  </si>
  <si>
    <t>ส่วนราชการ  NAME</t>
  </si>
  <si>
    <t>เรียน    ผู้อำนวยการNAME</t>
  </si>
  <si>
    <t xml:space="preserve"> ผู้อำนวยการNAME</t>
  </si>
  <si>
    <t>NAME</t>
  </si>
  <si>
    <t>3. สถานที่ส่งมอบ  NAME</t>
  </si>
  <si>
    <t xml:space="preserve">      ผู้อำนวยการNAME</t>
  </si>
  <si>
    <t>เขียนที่  NAME</t>
  </si>
  <si>
    <t>ณ  NAME</t>
  </si>
  <si>
    <t>จึงขอรายงานต่อผู้อำนวยการNAME เพื่อโปรดทราบผลการตรวจรับ ตามนัยข้อ 175 (4) แห่งระเบียบ</t>
  </si>
  <si>
    <t>เรียน   ผู้อำนวยการNAME</t>
  </si>
  <si>
    <t>ตำแหน่ง..................................กรรมการ</t>
  </si>
  <si>
    <t>เอกสารแนบท้ายบันทึกข้อความ</t>
  </si>
  <si>
    <t>จำนวน/หน่วย</t>
  </si>
  <si>
    <t>หมายเหตุ</t>
  </si>
  <si>
    <t>ลงชื่อ..............................................เจ้าหน้าที่พัสดุ</t>
  </si>
  <si>
    <t>วันที่.......................................................</t>
  </si>
  <si>
    <t>ยอดยกมา</t>
  </si>
  <si>
    <t>เอกสารแนบท้ายใบเสนอราคา</t>
  </si>
  <si>
    <t>ลงชื่อ..............................................ผู้เสนอราคา</t>
  </si>
  <si>
    <t xml:space="preserve">      ( นางสาวพิราวรรณ ยะปะนันท์ )       </t>
  </si>
  <si>
    <t>เอกสารแนบท้ายใบสั่งซื้อ</t>
  </si>
  <si>
    <t>หจก.3พ.รุ่งเรืองศึกษาภัณฑ์</t>
  </si>
  <si>
    <t>เล่มที่……1…….</t>
  </si>
  <si>
    <t>เลขที่ DELIVERYNUMBER</t>
  </si>
  <si>
    <t>348 หมู่ 21 ถ.สุรนารายณ์ ต.บ้านเพชร</t>
  </si>
  <si>
    <t>DELIVERY BILL</t>
  </si>
  <si>
    <t>ใบส่งของ</t>
  </si>
  <si>
    <t>ทะเบียนเลขที่</t>
  </si>
  <si>
    <t>อ.บำเหน็จณรงค์ จ.ชัยภูมิ 36160</t>
  </si>
  <si>
    <t>เลขที่ผู้เสียภาษี 0363559001282</t>
  </si>
  <si>
    <t>ตามที่  หจก.3พ.รุ่งเรืองศึกษาภัณฑ์  ได้เสนอราคา  ตามใบเสนอราคา ลงวันที่.......................</t>
  </si>
  <si>
    <t>ชื่อบัญชี หจก.3พ.รุ่งเรืองศึกษาภัณฑ์ โดยนางสาวพิราวรรณ  ยะปะนันท์</t>
  </si>
  <si>
    <t>นาม…… NAME</t>
  </si>
  <si>
    <t>ตำแหน่ง..................................ประธานกรรมการ/ผู้ตรวจรับพัสดุ</t>
  </si>
  <si>
    <t>ลงชื่อ..............................................ผู้สั่งซื้อ</t>
  </si>
  <si>
    <t>( ลงชื่อ ) ........................................ผู้ต่อรองราคา/ ตกลงราคา</t>
  </si>
  <si>
    <t>( ลงชื่อ )..........................................ผู้เสนอราคา</t>
  </si>
  <si>
    <t xml:space="preserve">          ( นางสาวพิราวรรณ ยะปะนันท์ )</t>
  </si>
  <si>
    <t xml:space="preserve">              ประทับตรา(ถ้ามี)</t>
  </si>
  <si>
    <t xml:space="preserve">              ( นางสาวพิราวรรณ ยะปะนันท์ )</t>
  </si>
  <si>
    <t xml:space="preserve">  ( ลงชื่อ ) ……………….....……………........</t>
  </si>
  <si>
    <t>รวม</t>
  </si>
  <si>
    <t>โทร.081-593-9711</t>
  </si>
  <si>
    <t>โทรศัพท์ 081-593-9711</t>
  </si>
  <si>
    <t>ผู้อำนวยการNAME</t>
  </si>
  <si>
    <t>(ลงชื่อ).............................................</t>
  </si>
  <si>
    <t>จำนวนรายการ</t>
  </si>
  <si>
    <t>(ลงชื่อ)....................................................................</t>
  </si>
  <si>
    <t>(ลงชื่อ).........................................................เจ้าหน้าที่</t>
  </si>
  <si>
    <t>max</t>
  </si>
  <si>
    <t>ประธานกรรมการ</t>
  </si>
  <si>
    <t>กรรมการ1</t>
  </si>
  <si>
    <t>กรรมการ2</t>
  </si>
  <si>
    <t>ผู้อำนวยการ</t>
  </si>
  <si>
    <t>เจ้าหน้าที่</t>
  </si>
  <si>
    <t>หัวหน้าเจ้าหน้าที่</t>
  </si>
  <si>
    <t>HEADCHECKER</t>
  </si>
  <si>
    <t>CHECKER1</t>
  </si>
  <si>
    <t>CHECKER2</t>
  </si>
  <si>
    <t>HEADOBJECT</t>
  </si>
  <si>
    <t>BOSS</t>
  </si>
  <si>
    <t xml:space="preserve">           เจ้าหน้าที่พัสดุ</t>
  </si>
  <si>
    <t xml:space="preserve">      ลงชื่อ ...........................................  ผู้สั่งซื้อ</t>
  </si>
  <si>
    <t xml:space="preserve">            (ลงชื่อ).........................................................หัวหน้าเจ้าหน้าที่</t>
  </si>
  <si>
    <t xml:space="preserve">         ผู้อำนวยการNAME</t>
  </si>
  <si>
    <t xml:space="preserve">                                                          (ลงชื่อ)………….......……………………..ประธานกรรมการ/ผู้ตรวจรับ          </t>
  </si>
  <si>
    <t xml:space="preserve">                                  (ลงชื่อ)………….......……………………..กรรมการ          </t>
  </si>
  <si>
    <t>งานพัสดุNAMEได้ตรวจสอบแล้วเห็นควรดำเนินการจัดซื้อ/จัดจ้างตามเสนอ และเพื่อให้เป็น</t>
  </si>
  <si>
    <t>ไว้ต่อNAME  ซึ่งได้รับราคาและตกลงซื้อ ตามรายการ ดังต่อไปนี้</t>
  </si>
  <si>
    <t>เลขที่……/……… ลงวันที่…………………….ไว้ให้แก่NAME เพื่อให้ (   ) ผู้ตรวจรับ ( / ) คณะกรรมการตรวจรับพัสดุ</t>
  </si>
  <si>
    <t>โทรศัพท์.....................................</t>
  </si>
  <si>
    <t>นาม……NAME</t>
  </si>
  <si>
    <t>3.  ได้ตรวจรับพัสดุ/บริการ ตามใบส่งของ/ใบแจ้งหนี้ เลขที่…01/DELIVERYNUMBER…ลงวันที่ DELIVERYDATE</t>
  </si>
  <si>
    <t>_OBJECT</t>
  </si>
  <si>
    <t>ตามที่ผู้อำนวยการNAMEพิจารณาให้ความเห็นชอบรายงานขอซื้อ/ขอจ้าง…BUY...</t>
  </si>
  <si>
    <t>ที่อยู่……ADDRESS2</t>
  </si>
  <si>
    <t>ที่อยู่…… ADDRESS2</t>
  </si>
  <si>
    <t xml:space="preserve">             ด้วยNAMEมีความประสงค์จะขอ ( / ) ซื้อพัสดุ (  ) จ้างพัสดุ..BUY...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</si>
</sst>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3" x14ac:knownFonts="1">
    <font>
      <sz val="14"/>
      <name val="Cordia New"/>
      <family val="2"/>
    </font>
    <font>
      <sz val="14"/>
      <name val="Cordia New"/>
      <family val="2"/>
    </font>
    <font>
      <sz val="15"/>
      <name val="Cordia New"/>
      <family val="2"/>
    </font>
    <font>
      <b/>
      <sz val="15"/>
      <name val="Cordia New"/>
      <family val="2"/>
    </font>
    <font>
      <u/>
      <sz val="15"/>
      <name val="Cordia New"/>
      <family val="2"/>
    </font>
    <font>
      <b/>
      <sz val="16"/>
      <name val="Cordia New"/>
      <family val="2"/>
      <charset val="222"/>
    </font>
    <font>
      <sz val="15"/>
      <name val="Cordia New"/>
      <family val="2"/>
      <charset val="222"/>
    </font>
    <font>
      <b/>
      <sz val="15"/>
      <name val="Cordia New"/>
      <family val="2"/>
      <charset val="222"/>
    </font>
    <font>
      <b/>
      <sz val="16"/>
      <name val="Cordia New"/>
      <family val="2"/>
    </font>
    <font>
      <sz val="8"/>
      <color rgb="FF0000FF"/>
      <name val="Arial"/>
      <family val="2"/>
    </font>
    <font>
      <b/>
      <sz val="14"/>
      <name val="Cordia New"/>
      <family val="2"/>
    </font>
    <font>
      <sz val="14"/>
      <name val="Cordia New"/>
      <family val="2"/>
    </font>
    <font>
      <sz val="14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1" fillId="0" borderId="0"/>
    <xf numFmtId="0" fontId="1" fillId="0" borderId="0"/>
  </cellStyleXfs>
  <cellXfs count="99">
    <xf numFmtId="0" fontId="0" fillId="0" borderId="0" xfId="0"/>
    <xf numFmtId="3" fontId="2" fillId="0" borderId="5" xfId="1" applyNumberFormat="1" applyFont="1" applyFill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8" fillId="0" borderId="0" xfId="0" applyFont="1"/>
    <xf numFmtId="0" fontId="10" fillId="0" borderId="0" xfId="0" applyFont="1"/>
    <xf numFmtId="0" fontId="3" fillId="0" borderId="0" xfId="0" applyFont="1"/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0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/>
    <xf numFmtId="3" fontId="2" fillId="0" borderId="5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/>
    <xf numFmtId="3" fontId="2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5" xfId="0" applyNumberFormat="1" applyFont="1" applyBorder="1" applyAlignment="1">
      <alignment horizontal="center"/>
    </xf>
    <xf numFmtId="165" fontId="3" fillId="0" borderId="10" xfId="1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Border="1"/>
    <xf numFmtId="0" fontId="2" fillId="0" borderId="0" xfId="0" applyFont="1" applyAlignment="1">
      <alignment horizontal="center"/>
    </xf>
    <xf numFmtId="0" fontId="9" fillId="0" borderId="0" xfId="0" applyFont="1" applyAlignment="1">
      <alignment vertical="top" wrapText="1"/>
    </xf>
    <xf numFmtId="3" fontId="2" fillId="0" borderId="8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left"/>
    </xf>
    <xf numFmtId="0" fontId="6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1" fillId="0" borderId="0" xfId="2" applyFont="1"/>
    <xf numFmtId="0" fontId="1" fillId="0" borderId="8" xfId="2" applyFont="1" applyBorder="1" applyAlignment="1">
      <alignment horizontal="center"/>
    </xf>
    <xf numFmtId="0" fontId="1" fillId="0" borderId="1" xfId="2" applyFont="1" applyBorder="1" applyAlignment="1">
      <alignment horizontal="center"/>
    </xf>
    <xf numFmtId="0" fontId="1" fillId="0" borderId="11" xfId="2" applyFont="1" applyBorder="1" applyAlignment="1">
      <alignment horizontal="center"/>
    </xf>
    <xf numFmtId="0" fontId="1" fillId="0" borderId="11" xfId="2" applyFont="1" applyBorder="1" applyAlignment="1">
      <alignment horizontal="left"/>
    </xf>
    <xf numFmtId="0" fontId="1" fillId="0" borderId="9" xfId="2" applyFont="1" applyBorder="1" applyAlignment="1">
      <alignment horizontal="center"/>
    </xf>
    <xf numFmtId="0" fontId="1" fillId="0" borderId="10" xfId="2" applyFont="1" applyBorder="1" applyAlignment="1">
      <alignment horizontal="center"/>
    </xf>
    <xf numFmtId="0" fontId="12" fillId="0" borderId="11" xfId="2" applyFont="1" applyBorder="1" applyAlignment="1">
      <alignment horizontal="center" vertical="center"/>
    </xf>
    <xf numFmtId="3" fontId="1" fillId="0" borderId="1" xfId="2" applyNumberFormat="1" applyFont="1" applyBorder="1" applyAlignment="1">
      <alignment horizontal="center"/>
    </xf>
    <xf numFmtId="0" fontId="1" fillId="0" borderId="10" xfId="2" applyFont="1" applyBorder="1"/>
    <xf numFmtId="0" fontId="12" fillId="0" borderId="11" xfId="2" applyFont="1" applyBorder="1" applyAlignment="1">
      <alignment horizontal="center"/>
    </xf>
    <xf numFmtId="0" fontId="1" fillId="0" borderId="12" xfId="2" applyFont="1" applyBorder="1" applyAlignment="1">
      <alignment horizontal="center"/>
    </xf>
    <xf numFmtId="3" fontId="1" fillId="0" borderId="5" xfId="2" applyNumberFormat="1" applyFont="1" applyBorder="1" applyAlignment="1">
      <alignment horizontal="center"/>
    </xf>
    <xf numFmtId="0" fontId="1" fillId="0" borderId="12" xfId="2" applyFont="1" applyBorder="1"/>
    <xf numFmtId="0" fontId="1" fillId="0" borderId="11" xfId="2" applyFont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" fillId="0" borderId="14" xfId="2" applyFont="1" applyBorder="1" applyAlignment="1">
      <alignment horizontal="center"/>
    </xf>
    <xf numFmtId="0" fontId="12" fillId="0" borderId="13" xfId="2" applyFont="1" applyBorder="1" applyAlignment="1">
      <alignment horizontal="center" vertical="center"/>
    </xf>
    <xf numFmtId="0" fontId="1" fillId="0" borderId="8" xfId="2" applyFont="1" applyBorder="1"/>
    <xf numFmtId="3" fontId="10" fillId="0" borderId="8" xfId="2" applyNumberFormat="1" applyFont="1" applyBorder="1" applyAlignment="1">
      <alignment horizontal="center"/>
    </xf>
    <xf numFmtId="0" fontId="12" fillId="0" borderId="11" xfId="2" applyFont="1" applyBorder="1"/>
    <xf numFmtId="0" fontId="2" fillId="0" borderId="0" xfId="0" quotePrefix="1" applyFont="1"/>
    <xf numFmtId="0" fontId="2" fillId="0" borderId="0" xfId="0" applyFont="1" applyAlignment="1">
      <alignment vertical="center"/>
    </xf>
    <xf numFmtId="0" fontId="1" fillId="0" borderId="0" xfId="3"/>
    <xf numFmtId="0" fontId="0" fillId="0" borderId="8" xfId="2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10" fillId="0" borderId="8" xfId="0" applyFont="1" applyBorder="1"/>
    <xf numFmtId="0" fontId="0" fillId="0" borderId="8" xfId="0" applyBorder="1"/>
    <xf numFmtId="3" fontId="0" fillId="0" borderId="8" xfId="0" applyNumberFormat="1" applyBorder="1"/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6" xfId="2" applyFont="1" applyBorder="1" applyAlignment="1">
      <alignment horizontal="center"/>
    </xf>
    <xf numFmtId="0" fontId="1" fillId="0" borderId="7" xfId="2" applyFont="1" applyBorder="1" applyAlignment="1">
      <alignment horizontal="center"/>
    </xf>
    <xf numFmtId="0" fontId="1" fillId="0" borderId="15" xfId="2" applyFont="1" applyBorder="1" applyAlignment="1">
      <alignment horizontal="center"/>
    </xf>
    <xf numFmtId="0" fontId="8" fillId="0" borderId="0" xfId="2" applyFont="1" applyAlignment="1">
      <alignment horizontal="center"/>
    </xf>
  </cellXfs>
  <cellStyles count="4">
    <cellStyle name="Comma" xfId="1" builtinId="3"/>
    <cellStyle name="Normal" xfId="0" builtinId="0"/>
    <cellStyle name="ปกติ 2" xfId="2" xr:uid="{00000000-0005-0000-0000-000002000000}"/>
    <cellStyle name="ปกติ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139700</xdr:rowOff>
    </xdr:from>
    <xdr:to>
      <xdr:col>1</xdr:col>
      <xdr:colOff>241300</xdr:colOff>
      <xdr:row>1</xdr:row>
      <xdr:rowOff>228600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F7B063A-74E2-4D9E-938E-A34A6D5FE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39700"/>
          <a:ext cx="622300" cy="454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139700</xdr:rowOff>
    </xdr:from>
    <xdr:to>
      <xdr:col>1</xdr:col>
      <xdr:colOff>241300</xdr:colOff>
      <xdr:row>1</xdr:row>
      <xdr:rowOff>228600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6E6387D-1855-FC42-8751-72A94F885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39700"/>
          <a:ext cx="5969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BC97-9C27-402D-873C-72AE3110427A}">
  <sheetPr>
    <tabColor theme="1"/>
  </sheetPr>
  <dimension ref="A1:B8"/>
  <sheetViews>
    <sheetView workbookViewId="0">
      <selection activeCell="D11" sqref="D11"/>
    </sheetView>
  </sheetViews>
  <sheetFormatPr defaultRowHeight="21.75" x14ac:dyDescent="0.5"/>
  <cols>
    <col min="1" max="1" width="13.7109375" customWidth="1"/>
    <col min="2" max="2" width="29.5703125" customWidth="1"/>
  </cols>
  <sheetData>
    <row r="1" spans="1:2" x14ac:dyDescent="0.5">
      <c r="A1" s="76" t="s">
        <v>152</v>
      </c>
      <c r="B1" s="77">
        <f ca="1">COUNTIF(INDIRECT("แนบท้ายบันทึกStartHere!$B$4:$B$33"),"&lt;&gt;")+COUNTIF(INDIRECT("แนบท้ายบันทึกStartHere!$B$43:$B$71"),"&lt;&gt;")+COUNTIF(INDIRECT("แนบท้ายบันทึกStartHere!$B$81:$B$109"),"&lt;&gt;")+COUNTIF(INDIRECT("แนบท้ายบันทึกStartHere!$B$119:$B$147"),"&lt;&gt;")+COUNTIF(INDIRECT("แนบท้ายบันทึกStartHere!$B$157:$B$185"),"&lt;&gt;")+COUNTIF(INDIRECT("แนบท้ายบันทึกStartHere!$B$195:$B$223"),"&lt;&gt;")+COUNTIF(INDIRECT("แนบท้ายบันทึกStartHere!$B$233:$B$261"),"&lt;&gt;")</f>
        <v>0</v>
      </c>
    </row>
    <row r="2" spans="1:2" x14ac:dyDescent="0.5">
      <c r="A2" s="76" t="s">
        <v>155</v>
      </c>
      <c r="B2" s="78">
        <f>MAX(IF(ISERROR(แนบท้ายบันทึกStartHere!F34),0,แนบท้ายบันทึกStartHere!F34),IF(ISERROR(แนบท้ายบันทึกStartHere!F72),0,แนบท้ายบันทึกStartHere!F72),IF(ISERROR(แนบท้ายบันทึกStartHere!F110),0,แนบท้ายบันทึกStartHere!F110),IF(ISERROR(แนบท้ายบันทึกStartHere!F148),0,แนบท้ายบันทึกStartHere!F148),IF(ISERROR(แนบท้ายบันทึกStartHere!F186),0,แนบท้ายบันทึกStartHere!F186),IF(ISERROR(แนบท้ายบันทึกStartHere!F224),0,แนบท้ายบันทึกStartHere!F224),IF(ISERROR(แนบท้ายบันทึกStartHere!F262),0,แนบท้ายบันทึกStartHere!F262))</f>
        <v>0</v>
      </c>
    </row>
    <row r="3" spans="1:2" x14ac:dyDescent="0.5">
      <c r="A3" s="76" t="s">
        <v>156</v>
      </c>
      <c r="B3" s="77" t="s">
        <v>162</v>
      </c>
    </row>
    <row r="4" spans="1:2" x14ac:dyDescent="0.5">
      <c r="A4" s="76" t="s">
        <v>157</v>
      </c>
      <c r="B4" s="77" t="s">
        <v>163</v>
      </c>
    </row>
    <row r="5" spans="1:2" x14ac:dyDescent="0.5">
      <c r="A5" s="76" t="s">
        <v>158</v>
      </c>
      <c r="B5" s="77" t="s">
        <v>164</v>
      </c>
    </row>
    <row r="6" spans="1:2" x14ac:dyDescent="0.5">
      <c r="A6" s="76" t="s">
        <v>160</v>
      </c>
      <c r="B6" s="77" t="s">
        <v>179</v>
      </c>
    </row>
    <row r="7" spans="1:2" x14ac:dyDescent="0.5">
      <c r="A7" s="76" t="s">
        <v>161</v>
      </c>
      <c r="B7" s="77" t="s">
        <v>165</v>
      </c>
    </row>
    <row r="8" spans="1:2" x14ac:dyDescent="0.5">
      <c r="A8" s="76" t="s">
        <v>159</v>
      </c>
      <c r="B8" s="77" t="s">
        <v>166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1:G266"/>
  <sheetViews>
    <sheetView showGridLines="0" topLeftCell="A21" workbookViewId="0">
      <selection activeCell="H26" sqref="H26"/>
    </sheetView>
  </sheetViews>
  <sheetFormatPr defaultColWidth="9.140625" defaultRowHeight="21.75" x14ac:dyDescent="0.5"/>
  <cols>
    <col min="1" max="1" width="5.5703125" style="46" customWidth="1"/>
    <col min="2" max="2" width="40" style="46" customWidth="1"/>
    <col min="3" max="3" width="6.7109375" style="46" customWidth="1"/>
    <col min="4" max="4" width="4.5703125" style="46" customWidth="1"/>
    <col min="5" max="5" width="11.28515625" style="46" customWidth="1"/>
    <col min="6" max="6" width="10.5703125" style="46" customWidth="1"/>
    <col min="7" max="7" width="19.42578125" style="46" customWidth="1"/>
    <col min="8" max="256" width="9.140625" style="46"/>
    <col min="257" max="257" width="5.5703125" style="46" customWidth="1"/>
    <col min="258" max="258" width="40" style="46" customWidth="1"/>
    <col min="259" max="259" width="6.7109375" style="46" customWidth="1"/>
    <col min="260" max="260" width="4.5703125" style="46" customWidth="1"/>
    <col min="261" max="261" width="11.28515625" style="46" customWidth="1"/>
    <col min="262" max="262" width="10.5703125" style="46" customWidth="1"/>
    <col min="263" max="263" width="19.42578125" style="46" customWidth="1"/>
    <col min="264" max="512" width="9.140625" style="46"/>
    <col min="513" max="513" width="5.5703125" style="46" customWidth="1"/>
    <col min="514" max="514" width="40" style="46" customWidth="1"/>
    <col min="515" max="515" width="6.7109375" style="46" customWidth="1"/>
    <col min="516" max="516" width="4.5703125" style="46" customWidth="1"/>
    <col min="517" max="517" width="11.28515625" style="46" customWidth="1"/>
    <col min="518" max="518" width="10.5703125" style="46" customWidth="1"/>
    <col min="519" max="519" width="19.42578125" style="46" customWidth="1"/>
    <col min="520" max="768" width="9.140625" style="46"/>
    <col min="769" max="769" width="5.5703125" style="46" customWidth="1"/>
    <col min="770" max="770" width="40" style="46" customWidth="1"/>
    <col min="771" max="771" width="6.7109375" style="46" customWidth="1"/>
    <col min="772" max="772" width="4.5703125" style="46" customWidth="1"/>
    <col min="773" max="773" width="11.28515625" style="46" customWidth="1"/>
    <col min="774" max="774" width="10.5703125" style="46" customWidth="1"/>
    <col min="775" max="775" width="19.42578125" style="46" customWidth="1"/>
    <col min="776" max="1024" width="9.140625" style="46"/>
    <col min="1025" max="1025" width="5.5703125" style="46" customWidth="1"/>
    <col min="1026" max="1026" width="40" style="46" customWidth="1"/>
    <col min="1027" max="1027" width="6.7109375" style="46" customWidth="1"/>
    <col min="1028" max="1028" width="4.5703125" style="46" customWidth="1"/>
    <col min="1029" max="1029" width="11.28515625" style="46" customWidth="1"/>
    <col min="1030" max="1030" width="10.5703125" style="46" customWidth="1"/>
    <col min="1031" max="1031" width="19.42578125" style="46" customWidth="1"/>
    <col min="1032" max="1280" width="9.140625" style="46"/>
    <col min="1281" max="1281" width="5.5703125" style="46" customWidth="1"/>
    <col min="1282" max="1282" width="40" style="46" customWidth="1"/>
    <col min="1283" max="1283" width="6.7109375" style="46" customWidth="1"/>
    <col min="1284" max="1284" width="4.5703125" style="46" customWidth="1"/>
    <col min="1285" max="1285" width="11.28515625" style="46" customWidth="1"/>
    <col min="1286" max="1286" width="10.5703125" style="46" customWidth="1"/>
    <col min="1287" max="1287" width="19.42578125" style="46" customWidth="1"/>
    <col min="1288" max="1536" width="9.140625" style="46"/>
    <col min="1537" max="1537" width="5.5703125" style="46" customWidth="1"/>
    <col min="1538" max="1538" width="40" style="46" customWidth="1"/>
    <col min="1539" max="1539" width="6.7109375" style="46" customWidth="1"/>
    <col min="1540" max="1540" width="4.5703125" style="46" customWidth="1"/>
    <col min="1541" max="1541" width="11.28515625" style="46" customWidth="1"/>
    <col min="1542" max="1542" width="10.5703125" style="46" customWidth="1"/>
    <col min="1543" max="1543" width="19.42578125" style="46" customWidth="1"/>
    <col min="1544" max="1792" width="9.140625" style="46"/>
    <col min="1793" max="1793" width="5.5703125" style="46" customWidth="1"/>
    <col min="1794" max="1794" width="40" style="46" customWidth="1"/>
    <col min="1795" max="1795" width="6.7109375" style="46" customWidth="1"/>
    <col min="1796" max="1796" width="4.5703125" style="46" customWidth="1"/>
    <col min="1797" max="1797" width="11.28515625" style="46" customWidth="1"/>
    <col min="1798" max="1798" width="10.5703125" style="46" customWidth="1"/>
    <col min="1799" max="1799" width="19.42578125" style="46" customWidth="1"/>
    <col min="1800" max="2048" width="9.140625" style="46"/>
    <col min="2049" max="2049" width="5.5703125" style="46" customWidth="1"/>
    <col min="2050" max="2050" width="40" style="46" customWidth="1"/>
    <col min="2051" max="2051" width="6.7109375" style="46" customWidth="1"/>
    <col min="2052" max="2052" width="4.5703125" style="46" customWidth="1"/>
    <col min="2053" max="2053" width="11.28515625" style="46" customWidth="1"/>
    <col min="2054" max="2054" width="10.5703125" style="46" customWidth="1"/>
    <col min="2055" max="2055" width="19.42578125" style="46" customWidth="1"/>
    <col min="2056" max="2304" width="9.140625" style="46"/>
    <col min="2305" max="2305" width="5.5703125" style="46" customWidth="1"/>
    <col min="2306" max="2306" width="40" style="46" customWidth="1"/>
    <col min="2307" max="2307" width="6.7109375" style="46" customWidth="1"/>
    <col min="2308" max="2308" width="4.5703125" style="46" customWidth="1"/>
    <col min="2309" max="2309" width="11.28515625" style="46" customWidth="1"/>
    <col min="2310" max="2310" width="10.5703125" style="46" customWidth="1"/>
    <col min="2311" max="2311" width="19.42578125" style="46" customWidth="1"/>
    <col min="2312" max="2560" width="9.140625" style="46"/>
    <col min="2561" max="2561" width="5.5703125" style="46" customWidth="1"/>
    <col min="2562" max="2562" width="40" style="46" customWidth="1"/>
    <col min="2563" max="2563" width="6.7109375" style="46" customWidth="1"/>
    <col min="2564" max="2564" width="4.5703125" style="46" customWidth="1"/>
    <col min="2565" max="2565" width="11.28515625" style="46" customWidth="1"/>
    <col min="2566" max="2566" width="10.5703125" style="46" customWidth="1"/>
    <col min="2567" max="2567" width="19.42578125" style="46" customWidth="1"/>
    <col min="2568" max="2816" width="9.140625" style="46"/>
    <col min="2817" max="2817" width="5.5703125" style="46" customWidth="1"/>
    <col min="2818" max="2818" width="40" style="46" customWidth="1"/>
    <col min="2819" max="2819" width="6.7109375" style="46" customWidth="1"/>
    <col min="2820" max="2820" width="4.5703125" style="46" customWidth="1"/>
    <col min="2821" max="2821" width="11.28515625" style="46" customWidth="1"/>
    <col min="2822" max="2822" width="10.5703125" style="46" customWidth="1"/>
    <col min="2823" max="2823" width="19.42578125" style="46" customWidth="1"/>
    <col min="2824" max="3072" width="9.140625" style="46"/>
    <col min="3073" max="3073" width="5.5703125" style="46" customWidth="1"/>
    <col min="3074" max="3074" width="40" style="46" customWidth="1"/>
    <col min="3075" max="3075" width="6.7109375" style="46" customWidth="1"/>
    <col min="3076" max="3076" width="4.5703125" style="46" customWidth="1"/>
    <col min="3077" max="3077" width="11.28515625" style="46" customWidth="1"/>
    <col min="3078" max="3078" width="10.5703125" style="46" customWidth="1"/>
    <col min="3079" max="3079" width="19.42578125" style="46" customWidth="1"/>
    <col min="3080" max="3328" width="9.140625" style="46"/>
    <col min="3329" max="3329" width="5.5703125" style="46" customWidth="1"/>
    <col min="3330" max="3330" width="40" style="46" customWidth="1"/>
    <col min="3331" max="3331" width="6.7109375" style="46" customWidth="1"/>
    <col min="3332" max="3332" width="4.5703125" style="46" customWidth="1"/>
    <col min="3333" max="3333" width="11.28515625" style="46" customWidth="1"/>
    <col min="3334" max="3334" width="10.5703125" style="46" customWidth="1"/>
    <col min="3335" max="3335" width="19.42578125" style="46" customWidth="1"/>
    <col min="3336" max="3584" width="9.140625" style="46"/>
    <col min="3585" max="3585" width="5.5703125" style="46" customWidth="1"/>
    <col min="3586" max="3586" width="40" style="46" customWidth="1"/>
    <col min="3587" max="3587" width="6.7109375" style="46" customWidth="1"/>
    <col min="3588" max="3588" width="4.5703125" style="46" customWidth="1"/>
    <col min="3589" max="3589" width="11.28515625" style="46" customWidth="1"/>
    <col min="3590" max="3590" width="10.5703125" style="46" customWidth="1"/>
    <col min="3591" max="3591" width="19.42578125" style="46" customWidth="1"/>
    <col min="3592" max="3840" width="9.140625" style="46"/>
    <col min="3841" max="3841" width="5.5703125" style="46" customWidth="1"/>
    <col min="3842" max="3842" width="40" style="46" customWidth="1"/>
    <col min="3843" max="3843" width="6.7109375" style="46" customWidth="1"/>
    <col min="3844" max="3844" width="4.5703125" style="46" customWidth="1"/>
    <col min="3845" max="3845" width="11.28515625" style="46" customWidth="1"/>
    <col min="3846" max="3846" width="10.5703125" style="46" customWidth="1"/>
    <col min="3847" max="3847" width="19.42578125" style="46" customWidth="1"/>
    <col min="3848" max="4096" width="9.140625" style="46"/>
    <col min="4097" max="4097" width="5.5703125" style="46" customWidth="1"/>
    <col min="4098" max="4098" width="40" style="46" customWidth="1"/>
    <col min="4099" max="4099" width="6.7109375" style="46" customWidth="1"/>
    <col min="4100" max="4100" width="4.5703125" style="46" customWidth="1"/>
    <col min="4101" max="4101" width="11.28515625" style="46" customWidth="1"/>
    <col min="4102" max="4102" width="10.5703125" style="46" customWidth="1"/>
    <col min="4103" max="4103" width="19.42578125" style="46" customWidth="1"/>
    <col min="4104" max="4352" width="9.140625" style="46"/>
    <col min="4353" max="4353" width="5.5703125" style="46" customWidth="1"/>
    <col min="4354" max="4354" width="40" style="46" customWidth="1"/>
    <col min="4355" max="4355" width="6.7109375" style="46" customWidth="1"/>
    <col min="4356" max="4356" width="4.5703125" style="46" customWidth="1"/>
    <col min="4357" max="4357" width="11.28515625" style="46" customWidth="1"/>
    <col min="4358" max="4358" width="10.5703125" style="46" customWidth="1"/>
    <col min="4359" max="4359" width="19.42578125" style="46" customWidth="1"/>
    <col min="4360" max="4608" width="9.140625" style="46"/>
    <col min="4609" max="4609" width="5.5703125" style="46" customWidth="1"/>
    <col min="4610" max="4610" width="40" style="46" customWidth="1"/>
    <col min="4611" max="4611" width="6.7109375" style="46" customWidth="1"/>
    <col min="4612" max="4612" width="4.5703125" style="46" customWidth="1"/>
    <col min="4613" max="4613" width="11.28515625" style="46" customWidth="1"/>
    <col min="4614" max="4614" width="10.5703125" style="46" customWidth="1"/>
    <col min="4615" max="4615" width="19.42578125" style="46" customWidth="1"/>
    <col min="4616" max="4864" width="9.140625" style="46"/>
    <col min="4865" max="4865" width="5.5703125" style="46" customWidth="1"/>
    <col min="4866" max="4866" width="40" style="46" customWidth="1"/>
    <col min="4867" max="4867" width="6.7109375" style="46" customWidth="1"/>
    <col min="4868" max="4868" width="4.5703125" style="46" customWidth="1"/>
    <col min="4869" max="4869" width="11.28515625" style="46" customWidth="1"/>
    <col min="4870" max="4870" width="10.5703125" style="46" customWidth="1"/>
    <col min="4871" max="4871" width="19.42578125" style="46" customWidth="1"/>
    <col min="4872" max="5120" width="9.140625" style="46"/>
    <col min="5121" max="5121" width="5.5703125" style="46" customWidth="1"/>
    <col min="5122" max="5122" width="40" style="46" customWidth="1"/>
    <col min="5123" max="5123" width="6.7109375" style="46" customWidth="1"/>
    <col min="5124" max="5124" width="4.5703125" style="46" customWidth="1"/>
    <col min="5125" max="5125" width="11.28515625" style="46" customWidth="1"/>
    <col min="5126" max="5126" width="10.5703125" style="46" customWidth="1"/>
    <col min="5127" max="5127" width="19.42578125" style="46" customWidth="1"/>
    <col min="5128" max="5376" width="9.140625" style="46"/>
    <col min="5377" max="5377" width="5.5703125" style="46" customWidth="1"/>
    <col min="5378" max="5378" width="40" style="46" customWidth="1"/>
    <col min="5379" max="5379" width="6.7109375" style="46" customWidth="1"/>
    <col min="5380" max="5380" width="4.5703125" style="46" customWidth="1"/>
    <col min="5381" max="5381" width="11.28515625" style="46" customWidth="1"/>
    <col min="5382" max="5382" width="10.5703125" style="46" customWidth="1"/>
    <col min="5383" max="5383" width="19.42578125" style="46" customWidth="1"/>
    <col min="5384" max="5632" width="9.140625" style="46"/>
    <col min="5633" max="5633" width="5.5703125" style="46" customWidth="1"/>
    <col min="5634" max="5634" width="40" style="46" customWidth="1"/>
    <col min="5635" max="5635" width="6.7109375" style="46" customWidth="1"/>
    <col min="5636" max="5636" width="4.5703125" style="46" customWidth="1"/>
    <col min="5637" max="5637" width="11.28515625" style="46" customWidth="1"/>
    <col min="5638" max="5638" width="10.5703125" style="46" customWidth="1"/>
    <col min="5639" max="5639" width="19.42578125" style="46" customWidth="1"/>
    <col min="5640" max="5888" width="9.140625" style="46"/>
    <col min="5889" max="5889" width="5.5703125" style="46" customWidth="1"/>
    <col min="5890" max="5890" width="40" style="46" customWidth="1"/>
    <col min="5891" max="5891" width="6.7109375" style="46" customWidth="1"/>
    <col min="5892" max="5892" width="4.5703125" style="46" customWidth="1"/>
    <col min="5893" max="5893" width="11.28515625" style="46" customWidth="1"/>
    <col min="5894" max="5894" width="10.5703125" style="46" customWidth="1"/>
    <col min="5895" max="5895" width="19.42578125" style="46" customWidth="1"/>
    <col min="5896" max="6144" width="9.140625" style="46"/>
    <col min="6145" max="6145" width="5.5703125" style="46" customWidth="1"/>
    <col min="6146" max="6146" width="40" style="46" customWidth="1"/>
    <col min="6147" max="6147" width="6.7109375" style="46" customWidth="1"/>
    <col min="6148" max="6148" width="4.5703125" style="46" customWidth="1"/>
    <col min="6149" max="6149" width="11.28515625" style="46" customWidth="1"/>
    <col min="6150" max="6150" width="10.5703125" style="46" customWidth="1"/>
    <col min="6151" max="6151" width="19.42578125" style="46" customWidth="1"/>
    <col min="6152" max="6400" width="9.140625" style="46"/>
    <col min="6401" max="6401" width="5.5703125" style="46" customWidth="1"/>
    <col min="6402" max="6402" width="40" style="46" customWidth="1"/>
    <col min="6403" max="6403" width="6.7109375" style="46" customWidth="1"/>
    <col min="6404" max="6404" width="4.5703125" style="46" customWidth="1"/>
    <col min="6405" max="6405" width="11.28515625" style="46" customWidth="1"/>
    <col min="6406" max="6406" width="10.5703125" style="46" customWidth="1"/>
    <col min="6407" max="6407" width="19.42578125" style="46" customWidth="1"/>
    <col min="6408" max="6656" width="9.140625" style="46"/>
    <col min="6657" max="6657" width="5.5703125" style="46" customWidth="1"/>
    <col min="6658" max="6658" width="40" style="46" customWidth="1"/>
    <col min="6659" max="6659" width="6.7109375" style="46" customWidth="1"/>
    <col min="6660" max="6660" width="4.5703125" style="46" customWidth="1"/>
    <col min="6661" max="6661" width="11.28515625" style="46" customWidth="1"/>
    <col min="6662" max="6662" width="10.5703125" style="46" customWidth="1"/>
    <col min="6663" max="6663" width="19.42578125" style="46" customWidth="1"/>
    <col min="6664" max="6912" width="9.140625" style="46"/>
    <col min="6913" max="6913" width="5.5703125" style="46" customWidth="1"/>
    <col min="6914" max="6914" width="40" style="46" customWidth="1"/>
    <col min="6915" max="6915" width="6.7109375" style="46" customWidth="1"/>
    <col min="6916" max="6916" width="4.5703125" style="46" customWidth="1"/>
    <col min="6917" max="6917" width="11.28515625" style="46" customWidth="1"/>
    <col min="6918" max="6918" width="10.5703125" style="46" customWidth="1"/>
    <col min="6919" max="6919" width="19.42578125" style="46" customWidth="1"/>
    <col min="6920" max="7168" width="9.140625" style="46"/>
    <col min="7169" max="7169" width="5.5703125" style="46" customWidth="1"/>
    <col min="7170" max="7170" width="40" style="46" customWidth="1"/>
    <col min="7171" max="7171" width="6.7109375" style="46" customWidth="1"/>
    <col min="7172" max="7172" width="4.5703125" style="46" customWidth="1"/>
    <col min="7173" max="7173" width="11.28515625" style="46" customWidth="1"/>
    <col min="7174" max="7174" width="10.5703125" style="46" customWidth="1"/>
    <col min="7175" max="7175" width="19.42578125" style="46" customWidth="1"/>
    <col min="7176" max="7424" width="9.140625" style="46"/>
    <col min="7425" max="7425" width="5.5703125" style="46" customWidth="1"/>
    <col min="7426" max="7426" width="40" style="46" customWidth="1"/>
    <col min="7427" max="7427" width="6.7109375" style="46" customWidth="1"/>
    <col min="7428" max="7428" width="4.5703125" style="46" customWidth="1"/>
    <col min="7429" max="7429" width="11.28515625" style="46" customWidth="1"/>
    <col min="7430" max="7430" width="10.5703125" style="46" customWidth="1"/>
    <col min="7431" max="7431" width="19.42578125" style="46" customWidth="1"/>
    <col min="7432" max="7680" width="9.140625" style="46"/>
    <col min="7681" max="7681" width="5.5703125" style="46" customWidth="1"/>
    <col min="7682" max="7682" width="40" style="46" customWidth="1"/>
    <col min="7683" max="7683" width="6.7109375" style="46" customWidth="1"/>
    <col min="7684" max="7684" width="4.5703125" style="46" customWidth="1"/>
    <col min="7685" max="7685" width="11.28515625" style="46" customWidth="1"/>
    <col min="7686" max="7686" width="10.5703125" style="46" customWidth="1"/>
    <col min="7687" max="7687" width="19.42578125" style="46" customWidth="1"/>
    <col min="7688" max="7936" width="9.140625" style="46"/>
    <col min="7937" max="7937" width="5.5703125" style="46" customWidth="1"/>
    <col min="7938" max="7938" width="40" style="46" customWidth="1"/>
    <col min="7939" max="7939" width="6.7109375" style="46" customWidth="1"/>
    <col min="7940" max="7940" width="4.5703125" style="46" customWidth="1"/>
    <col min="7941" max="7941" width="11.28515625" style="46" customWidth="1"/>
    <col min="7942" max="7942" width="10.5703125" style="46" customWidth="1"/>
    <col min="7943" max="7943" width="19.42578125" style="46" customWidth="1"/>
    <col min="7944" max="8192" width="9.140625" style="46"/>
    <col min="8193" max="8193" width="5.5703125" style="46" customWidth="1"/>
    <col min="8194" max="8194" width="40" style="46" customWidth="1"/>
    <col min="8195" max="8195" width="6.7109375" style="46" customWidth="1"/>
    <col min="8196" max="8196" width="4.5703125" style="46" customWidth="1"/>
    <col min="8197" max="8197" width="11.28515625" style="46" customWidth="1"/>
    <col min="8198" max="8198" width="10.5703125" style="46" customWidth="1"/>
    <col min="8199" max="8199" width="19.42578125" style="46" customWidth="1"/>
    <col min="8200" max="8448" width="9.140625" style="46"/>
    <col min="8449" max="8449" width="5.5703125" style="46" customWidth="1"/>
    <col min="8450" max="8450" width="40" style="46" customWidth="1"/>
    <col min="8451" max="8451" width="6.7109375" style="46" customWidth="1"/>
    <col min="8452" max="8452" width="4.5703125" style="46" customWidth="1"/>
    <col min="8453" max="8453" width="11.28515625" style="46" customWidth="1"/>
    <col min="8454" max="8454" width="10.5703125" style="46" customWidth="1"/>
    <col min="8455" max="8455" width="19.42578125" style="46" customWidth="1"/>
    <col min="8456" max="8704" width="9.140625" style="46"/>
    <col min="8705" max="8705" width="5.5703125" style="46" customWidth="1"/>
    <col min="8706" max="8706" width="40" style="46" customWidth="1"/>
    <col min="8707" max="8707" width="6.7109375" style="46" customWidth="1"/>
    <col min="8708" max="8708" width="4.5703125" style="46" customWidth="1"/>
    <col min="8709" max="8709" width="11.28515625" style="46" customWidth="1"/>
    <col min="8710" max="8710" width="10.5703125" style="46" customWidth="1"/>
    <col min="8711" max="8711" width="19.42578125" style="46" customWidth="1"/>
    <col min="8712" max="8960" width="9.140625" style="46"/>
    <col min="8961" max="8961" width="5.5703125" style="46" customWidth="1"/>
    <col min="8962" max="8962" width="40" style="46" customWidth="1"/>
    <col min="8963" max="8963" width="6.7109375" style="46" customWidth="1"/>
    <col min="8964" max="8964" width="4.5703125" style="46" customWidth="1"/>
    <col min="8965" max="8965" width="11.28515625" style="46" customWidth="1"/>
    <col min="8966" max="8966" width="10.5703125" style="46" customWidth="1"/>
    <col min="8967" max="8967" width="19.42578125" style="46" customWidth="1"/>
    <col min="8968" max="9216" width="9.140625" style="46"/>
    <col min="9217" max="9217" width="5.5703125" style="46" customWidth="1"/>
    <col min="9218" max="9218" width="40" style="46" customWidth="1"/>
    <col min="9219" max="9219" width="6.7109375" style="46" customWidth="1"/>
    <col min="9220" max="9220" width="4.5703125" style="46" customWidth="1"/>
    <col min="9221" max="9221" width="11.28515625" style="46" customWidth="1"/>
    <col min="9222" max="9222" width="10.5703125" style="46" customWidth="1"/>
    <col min="9223" max="9223" width="19.42578125" style="46" customWidth="1"/>
    <col min="9224" max="9472" width="9.140625" style="46"/>
    <col min="9473" max="9473" width="5.5703125" style="46" customWidth="1"/>
    <col min="9474" max="9474" width="40" style="46" customWidth="1"/>
    <col min="9475" max="9475" width="6.7109375" style="46" customWidth="1"/>
    <col min="9476" max="9476" width="4.5703125" style="46" customWidth="1"/>
    <col min="9477" max="9477" width="11.28515625" style="46" customWidth="1"/>
    <col min="9478" max="9478" width="10.5703125" style="46" customWidth="1"/>
    <col min="9479" max="9479" width="19.42578125" style="46" customWidth="1"/>
    <col min="9480" max="9728" width="9.140625" style="46"/>
    <col min="9729" max="9729" width="5.5703125" style="46" customWidth="1"/>
    <col min="9730" max="9730" width="40" style="46" customWidth="1"/>
    <col min="9731" max="9731" width="6.7109375" style="46" customWidth="1"/>
    <col min="9732" max="9732" width="4.5703125" style="46" customWidth="1"/>
    <col min="9733" max="9733" width="11.28515625" style="46" customWidth="1"/>
    <col min="9734" max="9734" width="10.5703125" style="46" customWidth="1"/>
    <col min="9735" max="9735" width="19.42578125" style="46" customWidth="1"/>
    <col min="9736" max="9984" width="9.140625" style="46"/>
    <col min="9985" max="9985" width="5.5703125" style="46" customWidth="1"/>
    <col min="9986" max="9986" width="40" style="46" customWidth="1"/>
    <col min="9987" max="9987" width="6.7109375" style="46" customWidth="1"/>
    <col min="9988" max="9988" width="4.5703125" style="46" customWidth="1"/>
    <col min="9989" max="9989" width="11.28515625" style="46" customWidth="1"/>
    <col min="9990" max="9990" width="10.5703125" style="46" customWidth="1"/>
    <col min="9991" max="9991" width="19.42578125" style="46" customWidth="1"/>
    <col min="9992" max="10240" width="9.140625" style="46"/>
    <col min="10241" max="10241" width="5.5703125" style="46" customWidth="1"/>
    <col min="10242" max="10242" width="40" style="46" customWidth="1"/>
    <col min="10243" max="10243" width="6.7109375" style="46" customWidth="1"/>
    <col min="10244" max="10244" width="4.5703125" style="46" customWidth="1"/>
    <col min="10245" max="10245" width="11.28515625" style="46" customWidth="1"/>
    <col min="10246" max="10246" width="10.5703125" style="46" customWidth="1"/>
    <col min="10247" max="10247" width="19.42578125" style="46" customWidth="1"/>
    <col min="10248" max="10496" width="9.140625" style="46"/>
    <col min="10497" max="10497" width="5.5703125" style="46" customWidth="1"/>
    <col min="10498" max="10498" width="40" style="46" customWidth="1"/>
    <col min="10499" max="10499" width="6.7109375" style="46" customWidth="1"/>
    <col min="10500" max="10500" width="4.5703125" style="46" customWidth="1"/>
    <col min="10501" max="10501" width="11.28515625" style="46" customWidth="1"/>
    <col min="10502" max="10502" width="10.5703125" style="46" customWidth="1"/>
    <col min="10503" max="10503" width="19.42578125" style="46" customWidth="1"/>
    <col min="10504" max="10752" width="9.140625" style="46"/>
    <col min="10753" max="10753" width="5.5703125" style="46" customWidth="1"/>
    <col min="10754" max="10754" width="40" style="46" customWidth="1"/>
    <col min="10755" max="10755" width="6.7109375" style="46" customWidth="1"/>
    <col min="10756" max="10756" width="4.5703125" style="46" customWidth="1"/>
    <col min="10757" max="10757" width="11.28515625" style="46" customWidth="1"/>
    <col min="10758" max="10758" width="10.5703125" style="46" customWidth="1"/>
    <col min="10759" max="10759" width="19.42578125" style="46" customWidth="1"/>
    <col min="10760" max="11008" width="9.140625" style="46"/>
    <col min="11009" max="11009" width="5.5703125" style="46" customWidth="1"/>
    <col min="11010" max="11010" width="40" style="46" customWidth="1"/>
    <col min="11011" max="11011" width="6.7109375" style="46" customWidth="1"/>
    <col min="11012" max="11012" width="4.5703125" style="46" customWidth="1"/>
    <col min="11013" max="11013" width="11.28515625" style="46" customWidth="1"/>
    <col min="11014" max="11014" width="10.5703125" style="46" customWidth="1"/>
    <col min="11015" max="11015" width="19.42578125" style="46" customWidth="1"/>
    <col min="11016" max="11264" width="9.140625" style="46"/>
    <col min="11265" max="11265" width="5.5703125" style="46" customWidth="1"/>
    <col min="11266" max="11266" width="40" style="46" customWidth="1"/>
    <col min="11267" max="11267" width="6.7109375" style="46" customWidth="1"/>
    <col min="11268" max="11268" width="4.5703125" style="46" customWidth="1"/>
    <col min="11269" max="11269" width="11.28515625" style="46" customWidth="1"/>
    <col min="11270" max="11270" width="10.5703125" style="46" customWidth="1"/>
    <col min="11271" max="11271" width="19.42578125" style="46" customWidth="1"/>
    <col min="11272" max="11520" width="9.140625" style="46"/>
    <col min="11521" max="11521" width="5.5703125" style="46" customWidth="1"/>
    <col min="11522" max="11522" width="40" style="46" customWidth="1"/>
    <col min="11523" max="11523" width="6.7109375" style="46" customWidth="1"/>
    <col min="11524" max="11524" width="4.5703125" style="46" customWidth="1"/>
    <col min="11525" max="11525" width="11.28515625" style="46" customWidth="1"/>
    <col min="11526" max="11526" width="10.5703125" style="46" customWidth="1"/>
    <col min="11527" max="11527" width="19.42578125" style="46" customWidth="1"/>
    <col min="11528" max="11776" width="9.140625" style="46"/>
    <col min="11777" max="11777" width="5.5703125" style="46" customWidth="1"/>
    <col min="11778" max="11778" width="40" style="46" customWidth="1"/>
    <col min="11779" max="11779" width="6.7109375" style="46" customWidth="1"/>
    <col min="11780" max="11780" width="4.5703125" style="46" customWidth="1"/>
    <col min="11781" max="11781" width="11.28515625" style="46" customWidth="1"/>
    <col min="11782" max="11782" width="10.5703125" style="46" customWidth="1"/>
    <col min="11783" max="11783" width="19.42578125" style="46" customWidth="1"/>
    <col min="11784" max="12032" width="9.140625" style="46"/>
    <col min="12033" max="12033" width="5.5703125" style="46" customWidth="1"/>
    <col min="12034" max="12034" width="40" style="46" customWidth="1"/>
    <col min="12035" max="12035" width="6.7109375" style="46" customWidth="1"/>
    <col min="12036" max="12036" width="4.5703125" style="46" customWidth="1"/>
    <col min="12037" max="12037" width="11.28515625" style="46" customWidth="1"/>
    <col min="12038" max="12038" width="10.5703125" style="46" customWidth="1"/>
    <col min="12039" max="12039" width="19.42578125" style="46" customWidth="1"/>
    <col min="12040" max="12288" width="9.140625" style="46"/>
    <col min="12289" max="12289" width="5.5703125" style="46" customWidth="1"/>
    <col min="12290" max="12290" width="40" style="46" customWidth="1"/>
    <col min="12291" max="12291" width="6.7109375" style="46" customWidth="1"/>
    <col min="12292" max="12292" width="4.5703125" style="46" customWidth="1"/>
    <col min="12293" max="12293" width="11.28515625" style="46" customWidth="1"/>
    <col min="12294" max="12294" width="10.5703125" style="46" customWidth="1"/>
    <col min="12295" max="12295" width="19.42578125" style="46" customWidth="1"/>
    <col min="12296" max="12544" width="9.140625" style="46"/>
    <col min="12545" max="12545" width="5.5703125" style="46" customWidth="1"/>
    <col min="12546" max="12546" width="40" style="46" customWidth="1"/>
    <col min="12547" max="12547" width="6.7109375" style="46" customWidth="1"/>
    <col min="12548" max="12548" width="4.5703125" style="46" customWidth="1"/>
    <col min="12549" max="12549" width="11.28515625" style="46" customWidth="1"/>
    <col min="12550" max="12550" width="10.5703125" style="46" customWidth="1"/>
    <col min="12551" max="12551" width="19.42578125" style="46" customWidth="1"/>
    <col min="12552" max="12800" width="9.140625" style="46"/>
    <col min="12801" max="12801" width="5.5703125" style="46" customWidth="1"/>
    <col min="12802" max="12802" width="40" style="46" customWidth="1"/>
    <col min="12803" max="12803" width="6.7109375" style="46" customWidth="1"/>
    <col min="12804" max="12804" width="4.5703125" style="46" customWidth="1"/>
    <col min="12805" max="12805" width="11.28515625" style="46" customWidth="1"/>
    <col min="12806" max="12806" width="10.5703125" style="46" customWidth="1"/>
    <col min="12807" max="12807" width="19.42578125" style="46" customWidth="1"/>
    <col min="12808" max="13056" width="9.140625" style="46"/>
    <col min="13057" max="13057" width="5.5703125" style="46" customWidth="1"/>
    <col min="13058" max="13058" width="40" style="46" customWidth="1"/>
    <col min="13059" max="13059" width="6.7109375" style="46" customWidth="1"/>
    <col min="13060" max="13060" width="4.5703125" style="46" customWidth="1"/>
    <col min="13061" max="13061" width="11.28515625" style="46" customWidth="1"/>
    <col min="13062" max="13062" width="10.5703125" style="46" customWidth="1"/>
    <col min="13063" max="13063" width="19.42578125" style="46" customWidth="1"/>
    <col min="13064" max="13312" width="9.140625" style="46"/>
    <col min="13313" max="13313" width="5.5703125" style="46" customWidth="1"/>
    <col min="13314" max="13314" width="40" style="46" customWidth="1"/>
    <col min="13315" max="13315" width="6.7109375" style="46" customWidth="1"/>
    <col min="13316" max="13316" width="4.5703125" style="46" customWidth="1"/>
    <col min="13317" max="13317" width="11.28515625" style="46" customWidth="1"/>
    <col min="13318" max="13318" width="10.5703125" style="46" customWidth="1"/>
    <col min="13319" max="13319" width="19.42578125" style="46" customWidth="1"/>
    <col min="13320" max="13568" width="9.140625" style="46"/>
    <col min="13569" max="13569" width="5.5703125" style="46" customWidth="1"/>
    <col min="13570" max="13570" width="40" style="46" customWidth="1"/>
    <col min="13571" max="13571" width="6.7109375" style="46" customWidth="1"/>
    <col min="13572" max="13572" width="4.5703125" style="46" customWidth="1"/>
    <col min="13573" max="13573" width="11.28515625" style="46" customWidth="1"/>
    <col min="13574" max="13574" width="10.5703125" style="46" customWidth="1"/>
    <col min="13575" max="13575" width="19.42578125" style="46" customWidth="1"/>
    <col min="13576" max="13824" width="9.140625" style="46"/>
    <col min="13825" max="13825" width="5.5703125" style="46" customWidth="1"/>
    <col min="13826" max="13826" width="40" style="46" customWidth="1"/>
    <col min="13827" max="13827" width="6.7109375" style="46" customWidth="1"/>
    <col min="13828" max="13828" width="4.5703125" style="46" customWidth="1"/>
    <col min="13829" max="13829" width="11.28515625" style="46" customWidth="1"/>
    <col min="13830" max="13830" width="10.5703125" style="46" customWidth="1"/>
    <col min="13831" max="13831" width="19.42578125" style="46" customWidth="1"/>
    <col min="13832" max="14080" width="9.140625" style="46"/>
    <col min="14081" max="14081" width="5.5703125" style="46" customWidth="1"/>
    <col min="14082" max="14082" width="40" style="46" customWidth="1"/>
    <col min="14083" max="14083" width="6.7109375" style="46" customWidth="1"/>
    <col min="14084" max="14084" width="4.5703125" style="46" customWidth="1"/>
    <col min="14085" max="14085" width="11.28515625" style="46" customWidth="1"/>
    <col min="14086" max="14086" width="10.5703125" style="46" customWidth="1"/>
    <col min="14087" max="14087" width="19.42578125" style="46" customWidth="1"/>
    <col min="14088" max="14336" width="9.140625" style="46"/>
    <col min="14337" max="14337" width="5.5703125" style="46" customWidth="1"/>
    <col min="14338" max="14338" width="40" style="46" customWidth="1"/>
    <col min="14339" max="14339" width="6.7109375" style="46" customWidth="1"/>
    <col min="14340" max="14340" width="4.5703125" style="46" customWidth="1"/>
    <col min="14341" max="14341" width="11.28515625" style="46" customWidth="1"/>
    <col min="14342" max="14342" width="10.5703125" style="46" customWidth="1"/>
    <col min="14343" max="14343" width="19.42578125" style="46" customWidth="1"/>
    <col min="14344" max="14592" width="9.140625" style="46"/>
    <col min="14593" max="14593" width="5.5703125" style="46" customWidth="1"/>
    <col min="14594" max="14594" width="40" style="46" customWidth="1"/>
    <col min="14595" max="14595" width="6.7109375" style="46" customWidth="1"/>
    <col min="14596" max="14596" width="4.5703125" style="46" customWidth="1"/>
    <col min="14597" max="14597" width="11.28515625" style="46" customWidth="1"/>
    <col min="14598" max="14598" width="10.5703125" style="46" customWidth="1"/>
    <col min="14599" max="14599" width="19.42578125" style="46" customWidth="1"/>
    <col min="14600" max="14848" width="9.140625" style="46"/>
    <col min="14849" max="14849" width="5.5703125" style="46" customWidth="1"/>
    <col min="14850" max="14850" width="40" style="46" customWidth="1"/>
    <col min="14851" max="14851" width="6.7109375" style="46" customWidth="1"/>
    <col min="14852" max="14852" width="4.5703125" style="46" customWidth="1"/>
    <col min="14853" max="14853" width="11.28515625" style="46" customWidth="1"/>
    <col min="14854" max="14854" width="10.5703125" style="46" customWidth="1"/>
    <col min="14855" max="14855" width="19.42578125" style="46" customWidth="1"/>
    <col min="14856" max="15104" width="9.140625" style="46"/>
    <col min="15105" max="15105" width="5.5703125" style="46" customWidth="1"/>
    <col min="15106" max="15106" width="40" style="46" customWidth="1"/>
    <col min="15107" max="15107" width="6.7109375" style="46" customWidth="1"/>
    <col min="15108" max="15108" width="4.5703125" style="46" customWidth="1"/>
    <col min="15109" max="15109" width="11.28515625" style="46" customWidth="1"/>
    <col min="15110" max="15110" width="10.5703125" style="46" customWidth="1"/>
    <col min="15111" max="15111" width="19.42578125" style="46" customWidth="1"/>
    <col min="15112" max="15360" width="9.140625" style="46"/>
    <col min="15361" max="15361" width="5.5703125" style="46" customWidth="1"/>
    <col min="15362" max="15362" width="40" style="46" customWidth="1"/>
    <col min="15363" max="15363" width="6.7109375" style="46" customWidth="1"/>
    <col min="15364" max="15364" width="4.5703125" style="46" customWidth="1"/>
    <col min="15365" max="15365" width="11.28515625" style="46" customWidth="1"/>
    <col min="15366" max="15366" width="10.5703125" style="46" customWidth="1"/>
    <col min="15367" max="15367" width="19.42578125" style="46" customWidth="1"/>
    <col min="15368" max="15616" width="9.140625" style="46"/>
    <col min="15617" max="15617" width="5.5703125" style="46" customWidth="1"/>
    <col min="15618" max="15618" width="40" style="46" customWidth="1"/>
    <col min="15619" max="15619" width="6.7109375" style="46" customWidth="1"/>
    <col min="15620" max="15620" width="4.5703125" style="46" customWidth="1"/>
    <col min="15621" max="15621" width="11.28515625" style="46" customWidth="1"/>
    <col min="15622" max="15622" width="10.5703125" style="46" customWidth="1"/>
    <col min="15623" max="15623" width="19.42578125" style="46" customWidth="1"/>
    <col min="15624" max="15872" width="9.140625" style="46"/>
    <col min="15873" max="15873" width="5.5703125" style="46" customWidth="1"/>
    <col min="15874" max="15874" width="40" style="46" customWidth="1"/>
    <col min="15875" max="15875" width="6.7109375" style="46" customWidth="1"/>
    <col min="15876" max="15876" width="4.5703125" style="46" customWidth="1"/>
    <col min="15877" max="15877" width="11.28515625" style="46" customWidth="1"/>
    <col min="15878" max="15878" width="10.5703125" style="46" customWidth="1"/>
    <col min="15879" max="15879" width="19.42578125" style="46" customWidth="1"/>
    <col min="15880" max="16128" width="9.140625" style="46"/>
    <col min="16129" max="16129" width="5.5703125" style="46" customWidth="1"/>
    <col min="16130" max="16130" width="40" style="46" customWidth="1"/>
    <col min="16131" max="16131" width="6.7109375" style="46" customWidth="1"/>
    <col min="16132" max="16132" width="4.5703125" style="46" customWidth="1"/>
    <col min="16133" max="16133" width="11.28515625" style="46" customWidth="1"/>
    <col min="16134" max="16134" width="10.5703125" style="46" customWidth="1"/>
    <col min="16135" max="16135" width="19.42578125" style="46" customWidth="1"/>
    <col min="16136" max="16384" width="9.140625" style="46"/>
  </cols>
  <sheetData>
    <row r="1" spans="1:7" ht="23.25" x14ac:dyDescent="0.5">
      <c r="A1" s="98" t="s">
        <v>126</v>
      </c>
      <c r="B1" s="98"/>
      <c r="C1" s="98"/>
      <c r="D1" s="98"/>
      <c r="E1" s="98"/>
      <c r="F1" s="98"/>
      <c r="G1" s="98"/>
    </row>
    <row r="2" spans="1:7" x14ac:dyDescent="0.5">
      <c r="G2" s="46" t="str">
        <f>+แนบท้ายบันทึกStartHere!G2</f>
        <v>หน้า 1/7</v>
      </c>
    </row>
    <row r="3" spans="1:7" x14ac:dyDescent="0.5">
      <c r="A3" s="47" t="s">
        <v>13</v>
      </c>
      <c r="B3" s="47" t="s">
        <v>78</v>
      </c>
      <c r="C3" s="95" t="s">
        <v>118</v>
      </c>
      <c r="D3" s="97"/>
      <c r="E3" s="47" t="s">
        <v>16</v>
      </c>
      <c r="F3" s="48" t="s">
        <v>84</v>
      </c>
      <c r="G3" s="47" t="s">
        <v>119</v>
      </c>
    </row>
    <row r="4" spans="1:7" x14ac:dyDescent="0.5">
      <c r="A4" s="49" t="str">
        <f>IF(ISBLANK(แนบท้ายบันทึกStartHere!A4)," ",+แนบท้ายบันทึกStartHere!A4)</f>
        <v/>
      </c>
      <c r="B4" s="66" t="str">
        <f>IF(ISBLANK(แนบท้ายบันทึกStartHere!B4)," ",+แนบท้ายบันทึกStartHere!B4)</f>
        <v xml:space="preserve"> </v>
      </c>
      <c r="C4" s="51" t="str">
        <f>IF(ISBLANK(แนบท้ายบันทึกStartHere!C4)," ",+แนบท้ายบันทึกStartHere!C4)</f>
        <v xml:space="preserve"> </v>
      </c>
      <c r="D4" s="52" t="str">
        <f>IF(ISBLANK(แนบท้ายบันทึกStartHere!D4)," ",+แนบท้ายบันทึกStartHere!D4)</f>
        <v xml:space="preserve"> </v>
      </c>
      <c r="E4" s="53" t="str">
        <f>IF(ISBLANK(แนบท้ายบันทึกStartHere!E4)," ",+แนบท้ายบันทึกStartHere!E4)</f>
        <v xml:space="preserve"> </v>
      </c>
      <c r="F4" s="54" t="str">
        <f>IF(ISBLANK(แนบท้ายบันทึกStartHere!F4)," ",+แนบท้ายบันทึกStartHere!F4)</f>
        <v/>
      </c>
      <c r="G4" s="55"/>
    </row>
    <row r="5" spans="1:7" x14ac:dyDescent="0.5">
      <c r="A5" s="49" t="str">
        <f>IF(ISBLANK(แนบท้ายบันทึกStartHere!A5)," ",+แนบท้ายบันทึกStartHere!A5)</f>
        <v/>
      </c>
      <c r="B5" s="66" t="str">
        <f>IF(ISBLANK(แนบท้ายบันทึกStartHere!B5)," ",+แนบท้ายบันทึกStartHere!B5)</f>
        <v xml:space="preserve"> </v>
      </c>
      <c r="C5" s="56" t="str">
        <f>IF(ISBLANK(แนบท้ายบันทึกStartHere!C5)," ",+แนบท้ายบันทึกStartHere!C5)</f>
        <v xml:space="preserve"> </v>
      </c>
      <c r="D5" s="57" t="str">
        <f>IF(ISBLANK(แนบท้ายบันทึกStartHere!D5)," ",+แนบท้ายบันทึกStartHere!D5)</f>
        <v xml:space="preserve"> </v>
      </c>
      <c r="E5" s="53" t="str">
        <f>IF(ISBLANK(แนบท้ายบันทึกStartHere!E5)," ",+แนบท้ายบันทึกStartHere!E5)</f>
        <v xml:space="preserve"> </v>
      </c>
      <c r="F5" s="58" t="str">
        <f>IF(ISBLANK(แนบท้ายบันทึกStartHere!F5)," ",+แนบท้ายบันทึกStartHere!F5)</f>
        <v/>
      </c>
      <c r="G5" s="59"/>
    </row>
    <row r="6" spans="1:7" x14ac:dyDescent="0.5">
      <c r="A6" s="49" t="str">
        <f>IF(ISBLANK(แนบท้ายบันทึกStartHere!A6)," ",+แนบท้ายบันทึกStartHere!A6)</f>
        <v/>
      </c>
      <c r="B6" s="66" t="str">
        <f>IF(ISBLANK(แนบท้ายบันทึกStartHere!B6)," ",+แนบท้ายบันทึกStartHere!B6)</f>
        <v xml:space="preserve"> </v>
      </c>
      <c r="C6" s="56" t="str">
        <f>IF(ISBLANK(แนบท้ายบันทึกStartHere!C6)," ",+แนบท้ายบันทึกStartHere!C6)</f>
        <v xml:space="preserve"> </v>
      </c>
      <c r="D6" s="57" t="str">
        <f>IF(ISBLANK(แนบท้ายบันทึกStartHere!D6)," ",+แนบท้ายบันทึกStartHere!D6)</f>
        <v xml:space="preserve"> </v>
      </c>
      <c r="E6" s="53" t="str">
        <f>IF(ISBLANK(แนบท้ายบันทึกStartHere!E6)," ",+แนบท้ายบันทึกStartHere!E6)</f>
        <v xml:space="preserve"> </v>
      </c>
      <c r="F6" s="58" t="str">
        <f>IF(ISBLANK(แนบท้ายบันทึกStartHere!F6)," ",+แนบท้ายบันทึกStartHere!F6)</f>
        <v/>
      </c>
      <c r="G6" s="59"/>
    </row>
    <row r="7" spans="1:7" x14ac:dyDescent="0.5">
      <c r="A7" s="49" t="str">
        <f>IF(ISBLANK(แนบท้ายบันทึกStartHere!A7)," ",+แนบท้ายบันทึกStartHere!A7)</f>
        <v/>
      </c>
      <c r="B7" s="66" t="str">
        <f>IF(ISBLANK(แนบท้ายบันทึกStartHere!B7)," ",+แนบท้ายบันทึกStartHere!B7)</f>
        <v xml:space="preserve"> </v>
      </c>
      <c r="C7" s="56" t="str">
        <f>IF(ISBLANK(แนบท้ายบันทึกStartHere!C7)," ",+แนบท้ายบันทึกStartHere!C7)</f>
        <v xml:space="preserve"> </v>
      </c>
      <c r="D7" s="57" t="str">
        <f>IF(ISBLANK(แนบท้ายบันทึกStartHere!D7)," ",+แนบท้ายบันทึกStartHere!D7)</f>
        <v xml:space="preserve"> </v>
      </c>
      <c r="E7" s="53" t="str">
        <f>IF(ISBLANK(แนบท้ายบันทึกStartHere!E7)," ",+แนบท้ายบันทึกStartHere!E7)</f>
        <v xml:space="preserve"> </v>
      </c>
      <c r="F7" s="58" t="str">
        <f>IF(ISBLANK(แนบท้ายบันทึกStartHere!F7)," ",+แนบท้ายบันทึกStartHere!F7)</f>
        <v/>
      </c>
      <c r="G7" s="59"/>
    </row>
    <row r="8" spans="1:7" x14ac:dyDescent="0.5">
      <c r="A8" s="49" t="str">
        <f>IF(ISBLANK(แนบท้ายบันทึกStartHere!A8)," ",+แนบท้ายบันทึกStartHere!A8)</f>
        <v/>
      </c>
      <c r="B8" s="66" t="str">
        <f>IF(ISBLANK(แนบท้ายบันทึกStartHere!B8)," ",+แนบท้ายบันทึกStartHere!B8)</f>
        <v xml:space="preserve"> </v>
      </c>
      <c r="C8" s="56" t="str">
        <f>IF(ISBLANK(แนบท้ายบันทึกStartHere!C8)," ",+แนบท้ายบันทึกStartHere!C8)</f>
        <v xml:space="preserve"> </v>
      </c>
      <c r="D8" s="57" t="str">
        <f>IF(ISBLANK(แนบท้ายบันทึกStartHere!D8)," ",+แนบท้ายบันทึกStartHere!D8)</f>
        <v xml:space="preserve"> </v>
      </c>
      <c r="E8" s="53" t="str">
        <f>IF(ISBLANK(แนบท้ายบันทึกStartHere!E8)," ",+แนบท้ายบันทึกStartHere!E8)</f>
        <v xml:space="preserve"> </v>
      </c>
      <c r="F8" s="58" t="str">
        <f>IF(ISBLANK(แนบท้ายบันทึกStartHere!F8)," ",+แนบท้ายบันทึกStartHere!F8)</f>
        <v/>
      </c>
      <c r="G8" s="59"/>
    </row>
    <row r="9" spans="1:7" x14ac:dyDescent="0.5">
      <c r="A9" s="49" t="str">
        <f>IF(ISBLANK(แนบท้ายบันทึกStartHere!A9)," ",+แนบท้ายบันทึกStartHere!A9)</f>
        <v/>
      </c>
      <c r="B9" s="66" t="str">
        <f>IF(ISBLANK(แนบท้ายบันทึกStartHere!B9)," ",+แนบท้ายบันทึกStartHere!B9)</f>
        <v xml:space="preserve"> </v>
      </c>
      <c r="C9" s="56" t="str">
        <f>IF(ISBLANK(แนบท้ายบันทึกStartHere!C9)," ",+แนบท้ายบันทึกStartHere!C9)</f>
        <v xml:space="preserve"> </v>
      </c>
      <c r="D9" s="57" t="str">
        <f>IF(ISBLANK(แนบท้ายบันทึกStartHere!D9)," ",+แนบท้ายบันทึกStartHere!D9)</f>
        <v xml:space="preserve"> </v>
      </c>
      <c r="E9" s="53" t="str">
        <f>IF(ISBLANK(แนบท้ายบันทึกStartHere!E9)," ",+แนบท้ายบันทึกStartHere!E9)</f>
        <v xml:space="preserve"> </v>
      </c>
      <c r="F9" s="58" t="str">
        <f>IF(ISBLANK(แนบท้ายบันทึกStartHere!F9)," ",+แนบท้ายบันทึกStartHere!F9)</f>
        <v/>
      </c>
      <c r="G9" s="59"/>
    </row>
    <row r="10" spans="1:7" x14ac:dyDescent="0.5">
      <c r="A10" s="49" t="str">
        <f>IF(ISBLANK(แนบท้ายบันทึกStartHere!A10)," ",+แนบท้ายบันทึกStartHere!A10)</f>
        <v/>
      </c>
      <c r="B10" s="66" t="str">
        <f>IF(ISBLANK(แนบท้ายบันทึกStartHere!B10)," ",+แนบท้ายบันทึกStartHere!B10)</f>
        <v xml:space="preserve"> </v>
      </c>
      <c r="C10" s="56" t="str">
        <f>IF(ISBLANK(แนบท้ายบันทึกStartHere!C10)," ",+แนบท้ายบันทึกStartHere!C10)</f>
        <v xml:space="preserve"> </v>
      </c>
      <c r="D10" s="57" t="str">
        <f>IF(ISBLANK(แนบท้ายบันทึกStartHere!D10)," ",+แนบท้ายบันทึกStartHere!D10)</f>
        <v xml:space="preserve"> </v>
      </c>
      <c r="E10" s="60" t="str">
        <f>IF(ISBLANK(แนบท้ายบันทึกStartHere!E10)," ",+แนบท้ายบันทึกStartHere!E10)</f>
        <v xml:space="preserve"> </v>
      </c>
      <c r="F10" s="58" t="str">
        <f>IF(ISBLANK(แนบท้ายบันทึกStartHere!F10)," ",+แนบท้ายบันทึกStartHere!F10)</f>
        <v/>
      </c>
      <c r="G10" s="59"/>
    </row>
    <row r="11" spans="1:7" x14ac:dyDescent="0.5">
      <c r="A11" s="49" t="str">
        <f>IF(ISBLANK(แนบท้ายบันทึกStartHere!A11)," ",+แนบท้ายบันทึกStartHere!A11)</f>
        <v/>
      </c>
      <c r="B11" s="66" t="str">
        <f>IF(ISBLANK(แนบท้ายบันทึกStartHere!B11)," ",+แนบท้ายบันทึกStartHere!B11)</f>
        <v xml:space="preserve"> </v>
      </c>
      <c r="C11" s="56" t="str">
        <f>IF(ISBLANK(แนบท้ายบันทึกStartHere!C11)," ",+แนบท้ายบันทึกStartHere!C11)</f>
        <v xml:space="preserve"> </v>
      </c>
      <c r="D11" s="57" t="str">
        <f>IF(ISBLANK(แนบท้ายบันทึกStartHere!D11)," ",+แนบท้ายบันทึกStartHere!D11)</f>
        <v xml:space="preserve"> </v>
      </c>
      <c r="E11" s="53" t="str">
        <f>IF(ISBLANK(แนบท้ายบันทึกStartHere!E11)," ",+แนบท้ายบันทึกStartHere!E11)</f>
        <v xml:space="preserve"> </v>
      </c>
      <c r="F11" s="58" t="str">
        <f>IF(ISBLANK(แนบท้ายบันทึกStartHere!F11)," ",+แนบท้ายบันทึกStartHere!F11)</f>
        <v/>
      </c>
      <c r="G11" s="59"/>
    </row>
    <row r="12" spans="1:7" x14ac:dyDescent="0.5">
      <c r="A12" s="49" t="str">
        <f>IF(ISBLANK(แนบท้ายบันทึกStartHere!A12)," ",+แนบท้ายบันทึกStartHere!A12)</f>
        <v/>
      </c>
      <c r="B12" s="66" t="str">
        <f>IF(ISBLANK(แนบท้ายบันทึกStartHere!B12)," ",+แนบท้ายบันทึกStartHere!B12)</f>
        <v xml:space="preserve"> </v>
      </c>
      <c r="C12" s="56" t="str">
        <f>IF(ISBLANK(แนบท้ายบันทึกStartHere!C12)," ",+แนบท้ายบันทึกStartHere!C12)</f>
        <v xml:space="preserve"> </v>
      </c>
      <c r="D12" s="57" t="str">
        <f>IF(ISBLANK(แนบท้ายบันทึกStartHere!D12)," ",+แนบท้ายบันทึกStartHere!D12)</f>
        <v xml:space="preserve"> </v>
      </c>
      <c r="E12" s="53" t="str">
        <f>IF(ISBLANK(แนบท้ายบันทึกStartHere!E12)," ",+แนบท้ายบันทึกStartHere!E12)</f>
        <v xml:space="preserve"> </v>
      </c>
      <c r="F12" s="58" t="str">
        <f>IF(ISBLANK(แนบท้ายบันทึกStartHere!F12)," ",+แนบท้ายบันทึกStartHere!F12)</f>
        <v/>
      </c>
      <c r="G12" s="59"/>
    </row>
    <row r="13" spans="1:7" x14ac:dyDescent="0.5">
      <c r="A13" s="49" t="str">
        <f>IF(ISBLANK(แนบท้ายบันทึกStartHere!A13)," ",+แนบท้ายบันทึกStartHere!A13)</f>
        <v/>
      </c>
      <c r="B13" s="66" t="str">
        <f>IF(ISBLANK(แนบท้ายบันทึกStartHere!B13)," ",+แนบท้ายบันทึกStartHere!B13)</f>
        <v xml:space="preserve"> </v>
      </c>
      <c r="C13" s="56" t="str">
        <f>IF(ISBLANK(แนบท้ายบันทึกStartHere!C13)," ",+แนบท้ายบันทึกStartHere!C13)</f>
        <v xml:space="preserve"> </v>
      </c>
      <c r="D13" s="57" t="str">
        <f>IF(ISBLANK(แนบท้ายบันทึกStartHere!D13)," ",+แนบท้ายบันทึกStartHere!D13)</f>
        <v xml:space="preserve"> </v>
      </c>
      <c r="E13" s="53" t="str">
        <f>IF(ISBLANK(แนบท้ายบันทึกStartHere!E13)," ",+แนบท้ายบันทึกStartHere!E13)</f>
        <v xml:space="preserve"> </v>
      </c>
      <c r="F13" s="58" t="str">
        <f>IF(ISBLANK(แนบท้ายบันทึกStartHere!F13)," ",+แนบท้ายบันทึกStartHere!F13)</f>
        <v/>
      </c>
      <c r="G13" s="59"/>
    </row>
    <row r="14" spans="1:7" x14ac:dyDescent="0.5">
      <c r="A14" s="49" t="str">
        <f>IF(ISBLANK(แนบท้ายบันทึกStartHere!A14)," ",+แนบท้ายบันทึกStartHere!A14)</f>
        <v/>
      </c>
      <c r="B14" s="66" t="str">
        <f>IF(ISBLANK(แนบท้ายบันทึกStartHere!B14)," ",+แนบท้ายบันทึกStartHere!B14)</f>
        <v xml:space="preserve"> </v>
      </c>
      <c r="C14" s="56" t="str">
        <f>IF(ISBLANK(แนบท้ายบันทึกStartHere!C14)," ",+แนบท้ายบันทึกStartHere!C14)</f>
        <v xml:space="preserve"> </v>
      </c>
      <c r="D14" s="57" t="str">
        <f>IF(ISBLANK(แนบท้ายบันทึกStartHere!D14)," ",+แนบท้ายบันทึกStartHere!D14)</f>
        <v xml:space="preserve"> </v>
      </c>
      <c r="E14" s="53" t="str">
        <f>IF(ISBLANK(แนบท้ายบันทึกStartHere!E14)," ",+แนบท้ายบันทึกStartHere!E14)</f>
        <v xml:space="preserve"> </v>
      </c>
      <c r="F14" s="58" t="str">
        <f>IF(ISBLANK(แนบท้ายบันทึกStartHere!F14)," ",+แนบท้ายบันทึกStartHere!F14)</f>
        <v/>
      </c>
      <c r="G14" s="59"/>
    </row>
    <row r="15" spans="1:7" x14ac:dyDescent="0.5">
      <c r="A15" s="49" t="str">
        <f>IF(ISBLANK(แนบท้ายบันทึกStartHere!A15)," ",+แนบท้ายบันทึกStartHere!A15)</f>
        <v/>
      </c>
      <c r="B15" s="66" t="str">
        <f>IF(ISBLANK(แนบท้ายบันทึกStartHere!B15)," ",+แนบท้ายบันทึกStartHere!B15)</f>
        <v xml:space="preserve"> </v>
      </c>
      <c r="C15" s="56" t="str">
        <f>IF(ISBLANK(แนบท้ายบันทึกStartHere!C15)," ",+แนบท้ายบันทึกStartHere!C15)</f>
        <v xml:space="preserve"> </v>
      </c>
      <c r="D15" s="57" t="str">
        <f>IF(ISBLANK(แนบท้ายบันทึกStartHere!D15)," ",+แนบท้ายบันทึกStartHere!D15)</f>
        <v xml:space="preserve"> </v>
      </c>
      <c r="E15" s="53" t="str">
        <f>IF(ISBLANK(แนบท้ายบันทึกStartHere!E15)," ",+แนบท้ายบันทึกStartHere!E15)</f>
        <v xml:space="preserve"> </v>
      </c>
      <c r="F15" s="58" t="str">
        <f>IF(ISBLANK(แนบท้ายบันทึกStartHere!F15)," ",+แนบท้ายบันทึกStartHere!F15)</f>
        <v/>
      </c>
      <c r="G15" s="59"/>
    </row>
    <row r="16" spans="1:7" x14ac:dyDescent="0.5">
      <c r="A16" s="49" t="str">
        <f>IF(ISBLANK(แนบท้ายบันทึกStartHere!A16)," ",+แนบท้ายบันทึกStartHere!A16)</f>
        <v/>
      </c>
      <c r="B16" s="66" t="str">
        <f>IF(ISBLANK(แนบท้ายบันทึกStartHere!B16)," ",+แนบท้ายบันทึกStartHere!B16)</f>
        <v xml:space="preserve"> </v>
      </c>
      <c r="C16" s="56" t="str">
        <f>IF(ISBLANK(แนบท้ายบันทึกStartHere!C16)," ",+แนบท้ายบันทึกStartHere!C16)</f>
        <v xml:space="preserve"> </v>
      </c>
      <c r="D16" s="57" t="str">
        <f>IF(ISBLANK(แนบท้ายบันทึกStartHere!D16)," ",+แนบท้ายบันทึกStartHere!D16)</f>
        <v xml:space="preserve"> </v>
      </c>
      <c r="E16" s="53" t="str">
        <f>IF(ISBLANK(แนบท้ายบันทึกStartHere!E16)," ",+แนบท้ายบันทึกStartHere!E16)</f>
        <v xml:space="preserve"> </v>
      </c>
      <c r="F16" s="58" t="str">
        <f>IF(ISBLANK(แนบท้ายบันทึกStartHere!F16)," ",+แนบท้ายบันทึกStartHere!F16)</f>
        <v/>
      </c>
      <c r="G16" s="59"/>
    </row>
    <row r="17" spans="1:7" x14ac:dyDescent="0.5">
      <c r="A17" s="49" t="str">
        <f>IF(ISBLANK(แนบท้ายบันทึกStartHere!A17)," ",+แนบท้ายบันทึกStartHere!A17)</f>
        <v/>
      </c>
      <c r="B17" s="66" t="str">
        <f>IF(ISBLANK(แนบท้ายบันทึกStartHere!B17)," ",+แนบท้ายบันทึกStartHere!B17)</f>
        <v xml:space="preserve"> </v>
      </c>
      <c r="C17" s="56" t="str">
        <f>IF(ISBLANK(แนบท้ายบันทึกStartHere!C17)," ",+แนบท้ายบันทึกStartHere!C17)</f>
        <v xml:space="preserve"> </v>
      </c>
      <c r="D17" s="57" t="str">
        <f>IF(ISBLANK(แนบท้ายบันทึกStartHere!D17)," ",+แนบท้ายบันทึกStartHere!D17)</f>
        <v xml:space="preserve"> </v>
      </c>
      <c r="E17" s="53" t="str">
        <f>IF(ISBLANK(แนบท้ายบันทึกStartHere!E17)," ",+แนบท้ายบันทึกStartHere!E17)</f>
        <v xml:space="preserve"> </v>
      </c>
      <c r="F17" s="58" t="str">
        <f>IF(ISBLANK(แนบท้ายบันทึกStartHere!F17)," ",+แนบท้ายบันทึกStartHere!F17)</f>
        <v/>
      </c>
      <c r="G17" s="59"/>
    </row>
    <row r="18" spans="1:7" x14ac:dyDescent="0.5">
      <c r="A18" s="49" t="str">
        <f>IF(ISBLANK(แนบท้ายบันทึกStartHere!A18)," ",+แนบท้ายบันทึกStartHere!A18)</f>
        <v/>
      </c>
      <c r="B18" s="66" t="str">
        <f>IF(ISBLANK(แนบท้ายบันทึกStartHere!B18)," ",+แนบท้ายบันทึกStartHere!B18)</f>
        <v xml:space="preserve"> </v>
      </c>
      <c r="C18" s="56" t="str">
        <f>IF(ISBLANK(แนบท้ายบันทึกStartHere!C18)," ",+แนบท้ายบันทึกStartHere!C18)</f>
        <v xml:space="preserve"> </v>
      </c>
      <c r="D18" s="57" t="str">
        <f>IF(ISBLANK(แนบท้ายบันทึกStartHere!D18)," ",+แนบท้ายบันทึกStartHere!D18)</f>
        <v xml:space="preserve"> </v>
      </c>
      <c r="E18" s="53" t="str">
        <f>IF(ISBLANK(แนบท้ายบันทึกStartHere!E18)," ",+แนบท้ายบันทึกStartHere!E18)</f>
        <v xml:space="preserve"> </v>
      </c>
      <c r="F18" s="58" t="str">
        <f>IF(ISBLANK(แนบท้ายบันทึกStartHere!F18)," ",+แนบท้ายบันทึกStartHere!F18)</f>
        <v/>
      </c>
      <c r="G18" s="59"/>
    </row>
    <row r="19" spans="1:7" x14ac:dyDescent="0.5">
      <c r="A19" s="49" t="str">
        <f>IF(ISBLANK(แนบท้ายบันทึกStartHere!A19)," ",+แนบท้ายบันทึกStartHere!A19)</f>
        <v/>
      </c>
      <c r="B19" s="66" t="str">
        <f>IF(ISBLANK(แนบท้ายบันทึกStartHere!B19)," ",+แนบท้ายบันทึกStartHere!B19)</f>
        <v xml:space="preserve"> </v>
      </c>
      <c r="C19" s="56" t="str">
        <f>IF(ISBLANK(แนบท้ายบันทึกStartHere!C19)," ",+แนบท้ายบันทึกStartHere!C19)</f>
        <v xml:space="preserve"> </v>
      </c>
      <c r="D19" s="57" t="str">
        <f>IF(ISBLANK(แนบท้ายบันทึกStartHere!D19)," ",+แนบท้ายบันทึกStartHere!D19)</f>
        <v xml:space="preserve"> </v>
      </c>
      <c r="E19" s="53" t="str">
        <f>IF(ISBLANK(แนบท้ายบันทึกStartHere!E19)," ",+แนบท้ายบันทึกStartHere!E19)</f>
        <v xml:space="preserve"> </v>
      </c>
      <c r="F19" s="58" t="str">
        <f>IF(ISBLANK(แนบท้ายบันทึกStartHere!F19)," ",+แนบท้ายบันทึกStartHere!F19)</f>
        <v/>
      </c>
      <c r="G19" s="59"/>
    </row>
    <row r="20" spans="1:7" x14ac:dyDescent="0.5">
      <c r="A20" s="49" t="str">
        <f>IF(ISBLANK(แนบท้ายบันทึกStartHere!A20)," ",+แนบท้ายบันทึกStartHere!A20)</f>
        <v/>
      </c>
      <c r="B20" s="66" t="str">
        <f>IF(ISBLANK(แนบท้ายบันทึกStartHere!B20)," ",+แนบท้ายบันทึกStartHere!B20)</f>
        <v xml:space="preserve"> </v>
      </c>
      <c r="C20" s="56" t="str">
        <f>IF(ISBLANK(แนบท้ายบันทึกStartHere!C20)," ",+แนบท้ายบันทึกStartHere!C20)</f>
        <v xml:space="preserve"> </v>
      </c>
      <c r="D20" s="57" t="str">
        <f>IF(ISBLANK(แนบท้ายบันทึกStartHere!D20)," ",+แนบท้ายบันทึกStartHere!D20)</f>
        <v xml:space="preserve"> </v>
      </c>
      <c r="E20" s="53" t="str">
        <f>IF(ISBLANK(แนบท้ายบันทึกStartHere!E20)," ",+แนบท้ายบันทึกStartHere!E20)</f>
        <v xml:space="preserve"> </v>
      </c>
      <c r="F20" s="58" t="str">
        <f>IF(ISBLANK(แนบท้ายบันทึกStartHere!F20)," ",+แนบท้ายบันทึกStartHere!F20)</f>
        <v/>
      </c>
      <c r="G20" s="59"/>
    </row>
    <row r="21" spans="1:7" x14ac:dyDescent="0.5">
      <c r="A21" s="49" t="str">
        <f>IF(ISBLANK(แนบท้ายบันทึกStartHere!A21)," ",+แนบท้ายบันทึกStartHere!A21)</f>
        <v/>
      </c>
      <c r="B21" s="66" t="str">
        <f>IF(ISBLANK(แนบท้ายบันทึกStartHere!B21)," ",+แนบท้ายบันทึกStartHere!B21)</f>
        <v xml:space="preserve"> </v>
      </c>
      <c r="C21" s="56" t="str">
        <f>IF(ISBLANK(แนบท้ายบันทึกStartHere!C21)," ",+แนบท้ายบันทึกStartHere!C21)</f>
        <v xml:space="preserve"> </v>
      </c>
      <c r="D21" s="57" t="str">
        <f>IF(ISBLANK(แนบท้ายบันทึกStartHere!D21)," ",+แนบท้ายบันทึกStartHere!D21)</f>
        <v xml:space="preserve"> </v>
      </c>
      <c r="E21" s="53" t="str">
        <f>IF(ISBLANK(แนบท้ายบันทึกStartHere!E21)," ",+แนบท้ายบันทึกStartHere!E21)</f>
        <v xml:space="preserve"> </v>
      </c>
      <c r="F21" s="58" t="str">
        <f>IF(ISBLANK(แนบท้ายบันทึกStartHere!F21)," ",+แนบท้ายบันทึกStartHere!F21)</f>
        <v/>
      </c>
      <c r="G21" s="59"/>
    </row>
    <row r="22" spans="1:7" x14ac:dyDescent="0.5">
      <c r="A22" s="49" t="str">
        <f>IF(ISBLANK(แนบท้ายบันทึกStartHere!A22)," ",+แนบท้ายบันทึกStartHere!A22)</f>
        <v/>
      </c>
      <c r="B22" s="66" t="str">
        <f>IF(ISBLANK(แนบท้ายบันทึกStartHere!B22)," ",+แนบท้ายบันทึกStartHere!B22)</f>
        <v xml:space="preserve"> </v>
      </c>
      <c r="C22" s="56" t="str">
        <f>IF(ISBLANK(แนบท้ายบันทึกStartHere!C22)," ",+แนบท้ายบันทึกStartHere!C22)</f>
        <v xml:space="preserve"> </v>
      </c>
      <c r="D22" s="57" t="str">
        <f>IF(ISBLANK(แนบท้ายบันทึกStartHere!D22)," ",+แนบท้ายบันทึกStartHere!D22)</f>
        <v xml:space="preserve"> </v>
      </c>
      <c r="E22" s="53" t="str">
        <f>IF(ISBLANK(แนบท้ายบันทึกStartHere!E22)," ",+แนบท้ายบันทึกStartHere!E22)</f>
        <v xml:space="preserve"> </v>
      </c>
      <c r="F22" s="58" t="str">
        <f>IF(ISBLANK(แนบท้ายบันทึกStartHere!F22)," ",+แนบท้ายบันทึกStartHere!F22)</f>
        <v/>
      </c>
      <c r="G22" s="59"/>
    </row>
    <row r="23" spans="1:7" x14ac:dyDescent="0.5">
      <c r="A23" s="49" t="str">
        <f>IF(ISBLANK(แนบท้ายบันทึกStartHere!A23)," ",+แนบท้ายบันทึกStartHere!A23)</f>
        <v/>
      </c>
      <c r="B23" s="66" t="str">
        <f>IF(ISBLANK(แนบท้ายบันทึกStartHere!B23)," ",+แนบท้ายบันทึกStartHere!B23)</f>
        <v xml:space="preserve"> </v>
      </c>
      <c r="C23" s="56" t="str">
        <f>IF(ISBLANK(แนบท้ายบันทึกStartHere!C23)," ",+แนบท้ายบันทึกStartHere!C23)</f>
        <v xml:space="preserve"> </v>
      </c>
      <c r="D23" s="57" t="str">
        <f>IF(ISBLANK(แนบท้ายบันทึกStartHere!D23)," ",+แนบท้ายบันทึกStartHere!D23)</f>
        <v xml:space="preserve"> </v>
      </c>
      <c r="E23" s="60" t="str">
        <f>IF(ISBLANK(แนบท้ายบันทึกStartHere!E23)," ",+แนบท้ายบันทึกStartHere!E23)</f>
        <v xml:space="preserve"> </v>
      </c>
      <c r="F23" s="58" t="str">
        <f>IF(ISBLANK(แนบท้ายบันทึกStartHere!F23)," ",+แนบท้ายบันทึกStartHere!F23)</f>
        <v/>
      </c>
      <c r="G23" s="59"/>
    </row>
    <row r="24" spans="1:7" x14ac:dyDescent="0.5">
      <c r="A24" s="49" t="str">
        <f>IF(ISBLANK(แนบท้ายบันทึกStartHere!A24)," ",+แนบท้ายบันทึกStartHere!A24)</f>
        <v/>
      </c>
      <c r="B24" s="66" t="str">
        <f>IF(ISBLANK(แนบท้ายบันทึกStartHere!B24)," ",+แนบท้ายบันทึกStartHere!B24)</f>
        <v xml:space="preserve"> </v>
      </c>
      <c r="C24" s="56" t="str">
        <f>IF(ISBLANK(แนบท้ายบันทึกStartHere!C24)," ",+แนบท้ายบันทึกStartHere!C24)</f>
        <v xml:space="preserve"> </v>
      </c>
      <c r="D24" s="57" t="str">
        <f>IF(ISBLANK(แนบท้ายบันทึกStartHere!D24)," ",+แนบท้ายบันทึกStartHere!D24)</f>
        <v xml:space="preserve"> </v>
      </c>
      <c r="E24" s="53" t="str">
        <f>IF(ISBLANK(แนบท้ายบันทึกStartHere!E24)," ",+แนบท้ายบันทึกStartHere!E24)</f>
        <v xml:space="preserve"> </v>
      </c>
      <c r="F24" s="58" t="str">
        <f>IF(ISBLANK(แนบท้ายบันทึกStartHere!F24)," ",+แนบท้ายบันทึกStartHere!F24)</f>
        <v/>
      </c>
      <c r="G24" s="59"/>
    </row>
    <row r="25" spans="1:7" x14ac:dyDescent="0.5">
      <c r="A25" s="49" t="str">
        <f>IF(ISBLANK(แนบท้ายบันทึกStartHere!A25)," ",+แนบท้ายบันทึกStartHere!A25)</f>
        <v/>
      </c>
      <c r="B25" s="66" t="str">
        <f>IF(ISBLANK(แนบท้ายบันทึกStartHere!B25)," ",+แนบท้ายบันทึกStartHere!B25)</f>
        <v xml:space="preserve"> </v>
      </c>
      <c r="C25" s="56" t="str">
        <f>IF(ISBLANK(แนบท้ายบันทึกStartHere!C25)," ",+แนบท้ายบันทึกStartHere!C25)</f>
        <v xml:space="preserve"> </v>
      </c>
      <c r="D25" s="57" t="str">
        <f>IF(ISBLANK(แนบท้ายบันทึกStartHere!D25)," ",+แนบท้ายบันทึกStartHere!D25)</f>
        <v xml:space="preserve"> </v>
      </c>
      <c r="E25" s="53" t="str">
        <f>IF(ISBLANK(แนบท้ายบันทึกStartHere!E25)," ",+แนบท้ายบันทึกStartHere!E25)</f>
        <v xml:space="preserve"> </v>
      </c>
      <c r="F25" s="58" t="str">
        <f>IF(ISBLANK(แนบท้ายบันทึกStartHere!F25)," ",+แนบท้ายบันทึกStartHere!F25)</f>
        <v/>
      </c>
      <c r="G25" s="59"/>
    </row>
    <row r="26" spans="1:7" x14ac:dyDescent="0.5">
      <c r="A26" s="49" t="str">
        <f>IF(ISBLANK(แนบท้ายบันทึกStartHere!A26)," ",+แนบท้ายบันทึกStartHere!A26)</f>
        <v/>
      </c>
      <c r="B26" s="66" t="str">
        <f>IF(ISBLANK(แนบท้ายบันทึกStartHere!B26)," ",+แนบท้ายบันทึกStartHere!B26)</f>
        <v xml:space="preserve"> </v>
      </c>
      <c r="C26" s="56" t="str">
        <f>IF(ISBLANK(แนบท้ายบันทึกStartHere!C26)," ",+แนบท้ายบันทึกStartHere!C26)</f>
        <v xml:space="preserve"> </v>
      </c>
      <c r="D26" s="57" t="str">
        <f>IF(ISBLANK(แนบท้ายบันทึกStartHere!D26)," ",+แนบท้ายบันทึกStartHere!D26)</f>
        <v xml:space="preserve"> </v>
      </c>
      <c r="E26" s="53" t="str">
        <f>IF(ISBLANK(แนบท้ายบันทึกStartHere!E26)," ",+แนบท้ายบันทึกStartHere!E26)</f>
        <v xml:space="preserve"> </v>
      </c>
      <c r="F26" s="58" t="str">
        <f>IF(ISBLANK(แนบท้ายบันทึกStartHere!F26)," ",+แนบท้ายบันทึกStartHere!F26)</f>
        <v/>
      </c>
      <c r="G26" s="59"/>
    </row>
    <row r="27" spans="1:7" x14ac:dyDescent="0.5">
      <c r="A27" s="49" t="str">
        <f>IF(ISBLANK(แนบท้ายบันทึกStartHere!A27)," ",+แนบท้ายบันทึกStartHere!A27)</f>
        <v/>
      </c>
      <c r="B27" s="66" t="str">
        <f>IF(ISBLANK(แนบท้ายบันทึกStartHere!B27)," ",+แนบท้ายบันทึกStartHere!B27)</f>
        <v xml:space="preserve"> </v>
      </c>
      <c r="C27" s="56" t="str">
        <f>IF(ISBLANK(แนบท้ายบันทึกStartHere!C27)," ",+แนบท้ายบันทึกStartHere!C27)</f>
        <v xml:space="preserve"> </v>
      </c>
      <c r="D27" s="57" t="str">
        <f>IF(ISBLANK(แนบท้ายบันทึกStartHere!D27)," ",+แนบท้ายบันทึกStartHere!D27)</f>
        <v xml:space="preserve"> </v>
      </c>
      <c r="E27" s="53" t="str">
        <f>IF(ISBLANK(แนบท้ายบันทึกStartHere!E27)," ",+แนบท้ายบันทึกStartHere!E27)</f>
        <v xml:space="preserve"> </v>
      </c>
      <c r="F27" s="58" t="str">
        <f>IF(ISBLANK(แนบท้ายบันทึกStartHere!F27)," ",+แนบท้ายบันทึกStartHere!F27)</f>
        <v/>
      </c>
      <c r="G27" s="59"/>
    </row>
    <row r="28" spans="1:7" x14ac:dyDescent="0.5">
      <c r="A28" s="49" t="str">
        <f>IF(ISBLANK(แนบท้ายบันทึกStartHere!A28)," ",+แนบท้ายบันทึกStartHere!A28)</f>
        <v/>
      </c>
      <c r="B28" s="66" t="str">
        <f>IF(ISBLANK(แนบท้ายบันทึกStartHere!B28)," ",+แนบท้ายบันทึกStartHere!B28)</f>
        <v xml:space="preserve"> </v>
      </c>
      <c r="C28" s="56" t="str">
        <f>IF(ISBLANK(แนบท้ายบันทึกStartHere!C28)," ",+แนบท้ายบันทึกStartHere!C28)</f>
        <v xml:space="preserve"> </v>
      </c>
      <c r="D28" s="57" t="str">
        <f>IF(ISBLANK(แนบท้ายบันทึกStartHere!D28)," ",+แนบท้ายบันทึกStartHere!D28)</f>
        <v xml:space="preserve"> </v>
      </c>
      <c r="E28" s="53" t="str">
        <f>IF(ISBLANK(แนบท้ายบันทึกStartHere!E28)," ",+แนบท้ายบันทึกStartHere!E28)</f>
        <v xml:space="preserve"> </v>
      </c>
      <c r="F28" s="58" t="str">
        <f>IF(ISBLANK(แนบท้ายบันทึกStartHere!F28)," ",+แนบท้ายบันทึกStartHere!F28)</f>
        <v/>
      </c>
      <c r="G28" s="59"/>
    </row>
    <row r="29" spans="1:7" x14ac:dyDescent="0.5">
      <c r="A29" s="49" t="str">
        <f>IF(ISBLANK(แนบท้ายบันทึกStartHere!A29)," ",+แนบท้ายบันทึกStartHere!A29)</f>
        <v/>
      </c>
      <c r="B29" s="66" t="str">
        <f>IF(ISBLANK(แนบท้ายบันทึกStartHere!B29)," ",+แนบท้ายบันทึกStartHere!B29)</f>
        <v xml:space="preserve"> </v>
      </c>
      <c r="C29" s="56" t="str">
        <f>IF(ISBLANK(แนบท้ายบันทึกStartHere!C29)," ",+แนบท้ายบันทึกStartHere!C29)</f>
        <v xml:space="preserve"> </v>
      </c>
      <c r="D29" s="57" t="str">
        <f>IF(ISBLANK(แนบท้ายบันทึกStartHere!D29)," ",+แนบท้ายบันทึกStartHere!D29)</f>
        <v xml:space="preserve"> </v>
      </c>
      <c r="E29" s="53" t="str">
        <f>IF(ISBLANK(แนบท้ายบันทึกStartHere!E29)," ",+แนบท้ายบันทึกStartHere!E29)</f>
        <v xml:space="preserve"> </v>
      </c>
      <c r="F29" s="58" t="str">
        <f>IF(ISBLANK(แนบท้ายบันทึกStartHere!F29)," ",+แนบท้ายบันทึกStartHere!F29)</f>
        <v/>
      </c>
      <c r="G29" s="59"/>
    </row>
    <row r="30" spans="1:7" x14ac:dyDescent="0.5">
      <c r="A30" s="49" t="str">
        <f>IF(ISBLANK(แนบท้ายบันทึกStartHere!A30)," ",+แนบท้ายบันทึกStartHere!A30)</f>
        <v/>
      </c>
      <c r="B30" s="66" t="str">
        <f>IF(ISBLANK(แนบท้ายบันทึกStartHere!B30)," ",+แนบท้ายบันทึกStartHere!B30)</f>
        <v xml:space="preserve"> </v>
      </c>
      <c r="C30" s="56" t="str">
        <f>IF(ISBLANK(แนบท้ายบันทึกStartHere!C30)," ",+แนบท้ายบันทึกStartHere!C30)</f>
        <v xml:space="preserve"> </v>
      </c>
      <c r="D30" s="57" t="str">
        <f>IF(ISBLANK(แนบท้ายบันทึกStartHere!D30)," ",+แนบท้ายบันทึกStartHere!D30)</f>
        <v xml:space="preserve"> </v>
      </c>
      <c r="E30" s="53" t="str">
        <f>IF(ISBLANK(แนบท้ายบันทึกStartHere!E30)," ",+แนบท้ายบันทึกStartHere!E30)</f>
        <v xml:space="preserve"> </v>
      </c>
      <c r="F30" s="58" t="str">
        <f>IF(ISBLANK(แนบท้ายบันทึกStartHere!F30)," ",+แนบท้ายบันทึกStartHere!F30)</f>
        <v/>
      </c>
      <c r="G30" s="59"/>
    </row>
    <row r="31" spans="1:7" x14ac:dyDescent="0.5">
      <c r="A31" s="49" t="str">
        <f>IF(ISBLANK(แนบท้ายบันทึกStartHere!A31)," ",+แนบท้ายบันทึกStartHere!A31)</f>
        <v/>
      </c>
      <c r="B31" s="66" t="str">
        <f>IF(ISBLANK(แนบท้ายบันทึกStartHere!B31)," ",+แนบท้ายบันทึกStartHere!B31)</f>
        <v xml:space="preserve"> </v>
      </c>
      <c r="C31" s="56" t="str">
        <f>IF(ISBLANK(แนบท้ายบันทึกStartHere!C31)," ",+แนบท้ายบันทึกStartHere!C31)</f>
        <v xml:space="preserve"> </v>
      </c>
      <c r="D31" s="57" t="str">
        <f>IF(ISBLANK(แนบท้ายบันทึกStartHere!D31)," ",+แนบท้ายบันทึกStartHere!D31)</f>
        <v xml:space="preserve"> </v>
      </c>
      <c r="E31" s="53" t="str">
        <f>IF(ISBLANK(แนบท้ายบันทึกStartHere!E31)," ",+แนบท้ายบันทึกStartHere!E31)</f>
        <v xml:space="preserve"> </v>
      </c>
      <c r="F31" s="58" t="str">
        <f>IF(ISBLANK(แนบท้ายบันทึกStartHere!F31)," ",+แนบท้ายบันทึกStartHere!F31)</f>
        <v/>
      </c>
      <c r="G31" s="59"/>
    </row>
    <row r="32" spans="1:7" x14ac:dyDescent="0.5">
      <c r="A32" s="49" t="str">
        <f>IF(ISBLANK(แนบท้ายบันทึกStartHere!A32)," ",+แนบท้ายบันทึกStartHere!A32)</f>
        <v/>
      </c>
      <c r="B32" s="66" t="str">
        <f>IF(ISBLANK(แนบท้ายบันทึกStartHere!B32)," ",+แนบท้ายบันทึกStartHere!B32)</f>
        <v xml:space="preserve"> </v>
      </c>
      <c r="C32" s="56" t="str">
        <f>IF(ISBLANK(แนบท้ายบันทึกStartHere!C32)," ",+แนบท้ายบันทึกStartHere!C32)</f>
        <v xml:space="preserve"> </v>
      </c>
      <c r="D32" s="57" t="str">
        <f>IF(ISBLANK(แนบท้ายบันทึกStartHere!D32)," ",+แนบท้ายบันทึกStartHere!D32)</f>
        <v xml:space="preserve"> </v>
      </c>
      <c r="E32" s="53" t="str">
        <f>IF(ISBLANK(แนบท้ายบันทึกStartHere!E32)," ",+แนบท้ายบันทึกStartHere!E32)</f>
        <v xml:space="preserve"> </v>
      </c>
      <c r="F32" s="58" t="str">
        <f>IF(ISBLANK(แนบท้ายบันทึกStartHere!F32)," ",+แนบท้ายบันทึกStartHere!F32)</f>
        <v/>
      </c>
      <c r="G32" s="59"/>
    </row>
    <row r="33" spans="1:7" x14ac:dyDescent="0.5">
      <c r="A33" s="49" t="str">
        <f>IF(ISBLANK(แนบท้ายบันทึกStartHere!A33)," ",+แนบท้ายบันทึกStartHere!A33)</f>
        <v/>
      </c>
      <c r="B33" s="66" t="str">
        <f>IF(ISBLANK(แนบท้ายบันทึกStartHere!B33)," ",+แนบท้ายบันทึกStartHere!B33)</f>
        <v xml:space="preserve"> </v>
      </c>
      <c r="C33" s="61" t="str">
        <f>IF(ISBLANK(แนบท้ายบันทึกStartHere!C33)," ",+แนบท้ายบันทึกStartHere!C33)</f>
        <v xml:space="preserve"> </v>
      </c>
      <c r="D33" s="62" t="str">
        <f>IF(ISBLANK(แนบท้ายบันทึกStartHere!D33)," ",+แนบท้ายบันทึกStartHere!D33)</f>
        <v xml:space="preserve"> </v>
      </c>
      <c r="E33" s="63" t="str">
        <f>IF(ISBLANK(แนบท้ายบันทึกStartHere!E33)," ",+แนบท้ายบันทึกStartHere!E33)</f>
        <v xml:space="preserve"> </v>
      </c>
      <c r="F33" s="58" t="str">
        <f>IF(ISBLANK(แนบท้ายบันทึกStartHere!F33)," ",+แนบท้ายบันทึกStartHere!F33)</f>
        <v/>
      </c>
      <c r="G33" s="59"/>
    </row>
    <row r="34" spans="1:7" x14ac:dyDescent="0.5">
      <c r="A34" s="64"/>
      <c r="B34" s="95" t="str">
        <f>"( "&amp;BAHTTEXT(F34)&amp;" )"</f>
        <v>( ศูนย์บาทถ้วน )</v>
      </c>
      <c r="C34" s="96"/>
      <c r="D34" s="97"/>
      <c r="E34" s="47" t="str">
        <f>+แนบท้ายบันทึกStartHere!E34</f>
        <v>ยอดยกไป</v>
      </c>
      <c r="F34" s="65">
        <f>SUM(F4:F33)</f>
        <v>0</v>
      </c>
      <c r="G34" s="64"/>
    </row>
    <row r="36" spans="1:7" x14ac:dyDescent="0.5">
      <c r="E36" s="69" t="s">
        <v>140</v>
      </c>
      <c r="F36" s="69"/>
      <c r="G36" s="69"/>
    </row>
    <row r="37" spans="1:7" x14ac:dyDescent="0.5">
      <c r="E37" s="69" t="str">
        <f>"     ( "&amp;IF(ISBLANK(BOSS),"                                                ",BOSS)&amp;" )"</f>
        <v xml:space="preserve">     ( BOSS )</v>
      </c>
      <c r="F37" s="69"/>
      <c r="G37" s="69"/>
    </row>
    <row r="38" spans="1:7" x14ac:dyDescent="0.5">
      <c r="E38" s="69" t="s">
        <v>121</v>
      </c>
      <c r="F38" s="69"/>
      <c r="G38" s="69"/>
    </row>
    <row r="39" spans="1:7" ht="23.25" x14ac:dyDescent="0.5">
      <c r="A39" s="98" t="s">
        <v>126</v>
      </c>
      <c r="B39" s="98"/>
      <c r="C39" s="98"/>
      <c r="D39" s="98"/>
      <c r="E39" s="98"/>
      <c r="F39" s="98"/>
      <c r="G39" s="98"/>
    </row>
    <row r="40" spans="1:7" x14ac:dyDescent="0.5">
      <c r="G40" s="46" t="str">
        <f>+แนบท้ายบันทึกStartHere!G40</f>
        <v>หน้า 2/7</v>
      </c>
    </row>
    <row r="41" spans="1:7" x14ac:dyDescent="0.5">
      <c r="A41" s="47" t="s">
        <v>13</v>
      </c>
      <c r="B41" s="47" t="s">
        <v>78</v>
      </c>
      <c r="C41" s="95" t="s">
        <v>118</v>
      </c>
      <c r="D41" s="97"/>
      <c r="E41" s="47" t="s">
        <v>16</v>
      </c>
      <c r="F41" s="48" t="s">
        <v>84</v>
      </c>
      <c r="G41" s="47" t="s">
        <v>119</v>
      </c>
    </row>
    <row r="42" spans="1:7" x14ac:dyDescent="0.5">
      <c r="A42" s="49"/>
      <c r="B42" s="66"/>
      <c r="C42" s="51"/>
      <c r="D42" s="52"/>
      <c r="E42" s="53" t="s">
        <v>122</v>
      </c>
      <c r="F42" s="54">
        <f>+F34</f>
        <v>0</v>
      </c>
      <c r="G42" s="55"/>
    </row>
    <row r="43" spans="1:7" x14ac:dyDescent="0.5">
      <c r="A43" s="49" t="str">
        <f>IF(ISBLANK(แนบท้ายบันทึกStartHere!A43)," ",+แนบท้ายบันทึกStartHere!A43)</f>
        <v/>
      </c>
      <c r="B43" s="66" t="str">
        <f>IF(ISBLANK(แนบท้ายบันทึกStartHere!B43)," ",+แนบท้ายบันทึกStartHere!B43)</f>
        <v xml:space="preserve"> </v>
      </c>
      <c r="C43" s="56" t="str">
        <f>IF(ISBLANK(แนบท้ายบันทึกStartHere!C43)," ",+แนบท้ายบันทึกStartHere!C43)</f>
        <v xml:space="preserve"> </v>
      </c>
      <c r="D43" s="57" t="str">
        <f>IF(ISBLANK(แนบท้ายบันทึกStartHere!D43)," ",+แนบท้ายบันทึกStartHere!D43)</f>
        <v xml:space="preserve"> </v>
      </c>
      <c r="E43" s="53" t="str">
        <f>IF(ISBLANK(แนบท้ายบันทึกStartHere!E43)," ",+แนบท้ายบันทึกStartHere!E43)</f>
        <v xml:space="preserve"> </v>
      </c>
      <c r="F43" s="58" t="str">
        <f>IF(ISBLANK(แนบท้ายบันทึกStartHere!F43)," ",+แนบท้ายบันทึกStartHere!F43)</f>
        <v/>
      </c>
      <c r="G43" s="59"/>
    </row>
    <row r="44" spans="1:7" x14ac:dyDescent="0.5">
      <c r="A44" s="49" t="str">
        <f>IF(ISBLANK(แนบท้ายบันทึกStartHere!A44)," ",+แนบท้ายบันทึกStartHere!A44)</f>
        <v/>
      </c>
      <c r="B44" s="66" t="str">
        <f>IF(ISBLANK(แนบท้ายบันทึกStartHere!B44)," ",+แนบท้ายบันทึกStartHere!B44)</f>
        <v xml:space="preserve"> </v>
      </c>
      <c r="C44" s="56" t="str">
        <f>IF(ISBLANK(แนบท้ายบันทึกStartHere!C44)," ",+แนบท้ายบันทึกStartHere!C44)</f>
        <v xml:space="preserve"> </v>
      </c>
      <c r="D44" s="57" t="str">
        <f>IF(ISBLANK(แนบท้ายบันทึกStartHere!D44)," ",+แนบท้ายบันทึกStartHere!D44)</f>
        <v xml:space="preserve"> </v>
      </c>
      <c r="E44" s="53" t="str">
        <f>IF(ISBLANK(แนบท้ายบันทึกStartHere!E44)," ",+แนบท้ายบันทึกStartHere!E44)</f>
        <v xml:space="preserve"> </v>
      </c>
      <c r="F44" s="58" t="str">
        <f>IF(ISBLANK(แนบท้ายบันทึกStartHere!F44)," ",+แนบท้ายบันทึกStartHere!F44)</f>
        <v/>
      </c>
      <c r="G44" s="59"/>
    </row>
    <row r="45" spans="1:7" x14ac:dyDescent="0.5">
      <c r="A45" s="49" t="str">
        <f>IF(ISBLANK(แนบท้ายบันทึกStartHere!A45)," ",+แนบท้ายบันทึกStartHere!A45)</f>
        <v/>
      </c>
      <c r="B45" s="66" t="str">
        <f>IF(ISBLANK(แนบท้ายบันทึกStartHere!B45)," ",+แนบท้ายบันทึกStartHere!B45)</f>
        <v xml:space="preserve"> </v>
      </c>
      <c r="C45" s="56" t="str">
        <f>IF(ISBLANK(แนบท้ายบันทึกStartHere!C45)," ",+แนบท้ายบันทึกStartHere!C45)</f>
        <v xml:space="preserve"> </v>
      </c>
      <c r="D45" s="57" t="str">
        <f>IF(ISBLANK(แนบท้ายบันทึกStartHere!D45)," ",+แนบท้ายบันทึกStartHere!D45)</f>
        <v xml:space="preserve"> </v>
      </c>
      <c r="E45" s="53" t="str">
        <f>IF(ISBLANK(แนบท้ายบันทึกStartHere!E45)," ",+แนบท้ายบันทึกStartHere!E45)</f>
        <v xml:space="preserve"> </v>
      </c>
      <c r="F45" s="58" t="str">
        <f>IF(ISBLANK(แนบท้ายบันทึกStartHere!F45)," ",+แนบท้ายบันทึกStartHere!F45)</f>
        <v/>
      </c>
      <c r="G45" s="59"/>
    </row>
    <row r="46" spans="1:7" x14ac:dyDescent="0.5">
      <c r="A46" s="49" t="str">
        <f>IF(ISBLANK(แนบท้ายบันทึกStartHere!A46)," ",+แนบท้ายบันทึกStartHere!A46)</f>
        <v/>
      </c>
      <c r="B46" s="66" t="str">
        <f>IF(ISBLANK(แนบท้ายบันทึกStartHere!B46)," ",+แนบท้ายบันทึกStartHere!B46)</f>
        <v xml:space="preserve"> </v>
      </c>
      <c r="C46" s="56" t="str">
        <f>IF(ISBLANK(แนบท้ายบันทึกStartHere!C46)," ",+แนบท้ายบันทึกStartHere!C46)</f>
        <v xml:space="preserve"> </v>
      </c>
      <c r="D46" s="57" t="str">
        <f>IF(ISBLANK(แนบท้ายบันทึกStartHere!D46)," ",+แนบท้ายบันทึกStartHere!D46)</f>
        <v xml:space="preserve"> </v>
      </c>
      <c r="E46" s="53" t="str">
        <f>IF(ISBLANK(แนบท้ายบันทึกStartHere!E46)," ",+แนบท้ายบันทึกStartHere!E46)</f>
        <v xml:space="preserve"> </v>
      </c>
      <c r="F46" s="58" t="str">
        <f>IF(ISBLANK(แนบท้ายบันทึกStartHere!F46)," ",+แนบท้ายบันทึกStartHere!F46)</f>
        <v/>
      </c>
      <c r="G46" s="59"/>
    </row>
    <row r="47" spans="1:7" x14ac:dyDescent="0.5">
      <c r="A47" s="49" t="str">
        <f>IF(ISBLANK(แนบท้ายบันทึกStartHere!A47)," ",+แนบท้ายบันทึกStartHere!A47)</f>
        <v/>
      </c>
      <c r="B47" s="66" t="str">
        <f>IF(ISBLANK(แนบท้ายบันทึกStartHere!B47)," ",+แนบท้ายบันทึกStartHere!B47)</f>
        <v xml:space="preserve"> </v>
      </c>
      <c r="C47" s="56" t="str">
        <f>IF(ISBLANK(แนบท้ายบันทึกStartHere!C47)," ",+แนบท้ายบันทึกStartHere!C47)</f>
        <v xml:space="preserve"> </v>
      </c>
      <c r="D47" s="57" t="str">
        <f>IF(ISBLANK(แนบท้ายบันทึกStartHere!D47)," ",+แนบท้ายบันทึกStartHere!D47)</f>
        <v xml:space="preserve"> </v>
      </c>
      <c r="E47" s="53" t="str">
        <f>IF(ISBLANK(แนบท้ายบันทึกStartHere!E47)," ",+แนบท้ายบันทึกStartHere!E47)</f>
        <v xml:space="preserve"> </v>
      </c>
      <c r="F47" s="58" t="str">
        <f>IF(ISBLANK(แนบท้ายบันทึกStartHere!F47)," ",+แนบท้ายบันทึกStartHere!F47)</f>
        <v/>
      </c>
      <c r="G47" s="59"/>
    </row>
    <row r="48" spans="1:7" x14ac:dyDescent="0.5">
      <c r="A48" s="49" t="str">
        <f>IF(ISBLANK(แนบท้ายบันทึกStartHere!A48)," ",+แนบท้ายบันทึกStartHere!A48)</f>
        <v/>
      </c>
      <c r="B48" s="66" t="str">
        <f>IF(ISBLANK(แนบท้ายบันทึกStartHere!B48)," ",+แนบท้ายบันทึกStartHere!B48)</f>
        <v xml:space="preserve"> </v>
      </c>
      <c r="C48" s="56" t="str">
        <f>IF(ISBLANK(แนบท้ายบันทึกStartHere!C48)," ",+แนบท้ายบันทึกStartHere!C48)</f>
        <v xml:space="preserve"> </v>
      </c>
      <c r="D48" s="57" t="str">
        <f>IF(ISBLANK(แนบท้ายบันทึกStartHere!D48)," ",+แนบท้ายบันทึกStartHere!D48)</f>
        <v xml:space="preserve"> </v>
      </c>
      <c r="E48" s="60" t="str">
        <f>IF(ISBLANK(แนบท้ายบันทึกStartHere!E48)," ",+แนบท้ายบันทึกStartHere!E48)</f>
        <v xml:space="preserve"> </v>
      </c>
      <c r="F48" s="58" t="str">
        <f>IF(ISBLANK(แนบท้ายบันทึกStartHere!F48)," ",+แนบท้ายบันทึกStartHere!F48)</f>
        <v/>
      </c>
      <c r="G48" s="59"/>
    </row>
    <row r="49" spans="1:7" x14ac:dyDescent="0.5">
      <c r="A49" s="49" t="str">
        <f>IF(ISBLANK(แนบท้ายบันทึกStartHere!A49)," ",+แนบท้ายบันทึกStartHere!A49)</f>
        <v/>
      </c>
      <c r="B49" s="66" t="str">
        <f>IF(ISBLANK(แนบท้ายบันทึกStartHere!B49)," ",+แนบท้ายบันทึกStartHere!B49)</f>
        <v xml:space="preserve"> </v>
      </c>
      <c r="C49" s="56" t="str">
        <f>IF(ISBLANK(แนบท้ายบันทึกStartHere!C49)," ",+แนบท้ายบันทึกStartHere!C49)</f>
        <v xml:space="preserve"> </v>
      </c>
      <c r="D49" s="57" t="str">
        <f>IF(ISBLANK(แนบท้ายบันทึกStartHere!D49)," ",+แนบท้ายบันทึกStartHere!D49)</f>
        <v xml:space="preserve"> </v>
      </c>
      <c r="E49" s="53" t="str">
        <f>IF(ISBLANK(แนบท้ายบันทึกStartHere!E49)," ",+แนบท้ายบันทึกStartHere!E49)</f>
        <v xml:space="preserve"> </v>
      </c>
      <c r="F49" s="58" t="str">
        <f>IF(ISBLANK(แนบท้ายบันทึกStartHere!F49)," ",+แนบท้ายบันทึกStartHere!F49)</f>
        <v/>
      </c>
      <c r="G49" s="59"/>
    </row>
    <row r="50" spans="1:7" x14ac:dyDescent="0.5">
      <c r="A50" s="49" t="str">
        <f>IF(ISBLANK(แนบท้ายบันทึกStartHere!A50)," ",+แนบท้ายบันทึกStartHere!A50)</f>
        <v/>
      </c>
      <c r="B50" s="66" t="str">
        <f>IF(ISBLANK(แนบท้ายบันทึกStartHere!B50)," ",+แนบท้ายบันทึกStartHere!B50)</f>
        <v xml:space="preserve"> </v>
      </c>
      <c r="C50" s="56" t="str">
        <f>IF(ISBLANK(แนบท้ายบันทึกStartHere!C50)," ",+แนบท้ายบันทึกStartHere!C50)</f>
        <v xml:space="preserve"> </v>
      </c>
      <c r="D50" s="57" t="str">
        <f>IF(ISBLANK(แนบท้ายบันทึกStartHere!D50)," ",+แนบท้ายบันทึกStartHere!D50)</f>
        <v xml:space="preserve"> </v>
      </c>
      <c r="E50" s="53" t="str">
        <f>IF(ISBLANK(แนบท้ายบันทึกStartHere!E50)," ",+แนบท้ายบันทึกStartHere!E50)</f>
        <v xml:space="preserve"> </v>
      </c>
      <c r="F50" s="58" t="str">
        <f>IF(ISBLANK(แนบท้ายบันทึกStartHere!F50)," ",+แนบท้ายบันทึกStartHere!F50)</f>
        <v/>
      </c>
      <c r="G50" s="59"/>
    </row>
    <row r="51" spans="1:7" x14ac:dyDescent="0.5">
      <c r="A51" s="49" t="str">
        <f>IF(ISBLANK(แนบท้ายบันทึกStartHere!A51)," ",+แนบท้ายบันทึกStartHere!A51)</f>
        <v/>
      </c>
      <c r="B51" s="66" t="str">
        <f>IF(ISBLANK(แนบท้ายบันทึกStartHere!B51)," ",+แนบท้ายบันทึกStartHere!B51)</f>
        <v xml:space="preserve"> </v>
      </c>
      <c r="C51" s="56" t="str">
        <f>IF(ISBLANK(แนบท้ายบันทึกStartHere!C51)," ",+แนบท้ายบันทึกStartHere!C51)</f>
        <v xml:space="preserve"> </v>
      </c>
      <c r="D51" s="57" t="str">
        <f>IF(ISBLANK(แนบท้ายบันทึกStartHere!D51)," ",+แนบท้ายบันทึกStartHere!D51)</f>
        <v xml:space="preserve"> </v>
      </c>
      <c r="E51" s="53" t="str">
        <f>IF(ISBLANK(แนบท้ายบันทึกStartHere!E51)," ",+แนบท้ายบันทึกStartHere!E51)</f>
        <v xml:space="preserve"> </v>
      </c>
      <c r="F51" s="58" t="str">
        <f>IF(ISBLANK(แนบท้ายบันทึกStartHere!F51)," ",+แนบท้ายบันทึกStartHere!F51)</f>
        <v/>
      </c>
      <c r="G51" s="59"/>
    </row>
    <row r="52" spans="1:7" x14ac:dyDescent="0.5">
      <c r="A52" s="49" t="str">
        <f>IF(ISBLANK(แนบท้ายบันทึกStartHere!A52)," ",+แนบท้ายบันทึกStartHere!A52)</f>
        <v/>
      </c>
      <c r="B52" s="66" t="str">
        <f>IF(ISBLANK(แนบท้ายบันทึกStartHere!B52)," ",+แนบท้ายบันทึกStartHere!B52)</f>
        <v xml:space="preserve"> </v>
      </c>
      <c r="C52" s="56" t="str">
        <f>IF(ISBLANK(แนบท้ายบันทึกStartHere!C52)," ",+แนบท้ายบันทึกStartHere!C52)</f>
        <v xml:space="preserve"> </v>
      </c>
      <c r="D52" s="57" t="str">
        <f>IF(ISBLANK(แนบท้ายบันทึกStartHere!D52)," ",+แนบท้ายบันทึกStartHere!D52)</f>
        <v xml:space="preserve"> </v>
      </c>
      <c r="E52" s="53" t="str">
        <f>IF(ISBLANK(แนบท้ายบันทึกStartHere!E52)," ",+แนบท้ายบันทึกStartHere!E52)</f>
        <v xml:space="preserve"> </v>
      </c>
      <c r="F52" s="58" t="str">
        <f>IF(ISBLANK(แนบท้ายบันทึกStartHere!F52)," ",+แนบท้ายบันทึกStartHere!F52)</f>
        <v/>
      </c>
      <c r="G52" s="59"/>
    </row>
    <row r="53" spans="1:7" x14ac:dyDescent="0.5">
      <c r="A53" s="49" t="str">
        <f>IF(ISBLANK(แนบท้ายบันทึกStartHere!A53)," ",+แนบท้ายบันทึกStartHere!A53)</f>
        <v/>
      </c>
      <c r="B53" s="66" t="str">
        <f>IF(ISBLANK(แนบท้ายบันทึกStartHere!B53)," ",+แนบท้ายบันทึกStartHere!B53)</f>
        <v xml:space="preserve"> </v>
      </c>
      <c r="C53" s="56" t="str">
        <f>IF(ISBLANK(แนบท้ายบันทึกStartHere!C53)," ",+แนบท้ายบันทึกStartHere!C53)</f>
        <v xml:space="preserve"> </v>
      </c>
      <c r="D53" s="57" t="str">
        <f>IF(ISBLANK(แนบท้ายบันทึกStartHere!D53)," ",+แนบท้ายบันทึกStartHere!D53)</f>
        <v xml:space="preserve"> </v>
      </c>
      <c r="E53" s="53" t="str">
        <f>IF(ISBLANK(แนบท้ายบันทึกStartHere!E53)," ",+แนบท้ายบันทึกStartHere!E53)</f>
        <v xml:space="preserve"> </v>
      </c>
      <c r="F53" s="58" t="str">
        <f>IF(ISBLANK(แนบท้ายบันทึกStartHere!F53)," ",+แนบท้ายบันทึกStartHere!F53)</f>
        <v/>
      </c>
      <c r="G53" s="59"/>
    </row>
    <row r="54" spans="1:7" x14ac:dyDescent="0.5">
      <c r="A54" s="49" t="str">
        <f>IF(ISBLANK(แนบท้ายบันทึกStartHere!A54)," ",+แนบท้ายบันทึกStartHere!A54)</f>
        <v/>
      </c>
      <c r="B54" s="66" t="str">
        <f>IF(ISBLANK(แนบท้ายบันทึกStartHere!B54)," ",+แนบท้ายบันทึกStartHere!B54)</f>
        <v xml:space="preserve"> </v>
      </c>
      <c r="C54" s="56" t="str">
        <f>IF(ISBLANK(แนบท้ายบันทึกStartHere!C54)," ",+แนบท้ายบันทึกStartHere!C54)</f>
        <v xml:space="preserve"> </v>
      </c>
      <c r="D54" s="57" t="str">
        <f>IF(ISBLANK(แนบท้ายบันทึกStartHere!D54)," ",+แนบท้ายบันทึกStartHere!D54)</f>
        <v xml:space="preserve"> </v>
      </c>
      <c r="E54" s="53" t="str">
        <f>IF(ISBLANK(แนบท้ายบันทึกStartHere!E54)," ",+แนบท้ายบันทึกStartHere!E54)</f>
        <v xml:space="preserve"> </v>
      </c>
      <c r="F54" s="58" t="str">
        <f>IF(ISBLANK(แนบท้ายบันทึกStartHere!F54)," ",+แนบท้ายบันทึกStartHere!F54)</f>
        <v/>
      </c>
      <c r="G54" s="59"/>
    </row>
    <row r="55" spans="1:7" x14ac:dyDescent="0.5">
      <c r="A55" s="49" t="str">
        <f>IF(ISBLANK(แนบท้ายบันทึกStartHere!A55)," ",+แนบท้ายบันทึกStartHere!A55)</f>
        <v/>
      </c>
      <c r="B55" s="66" t="str">
        <f>IF(ISBLANK(แนบท้ายบันทึกStartHere!B55)," ",+แนบท้ายบันทึกStartHere!B55)</f>
        <v xml:space="preserve"> </v>
      </c>
      <c r="C55" s="56" t="str">
        <f>IF(ISBLANK(แนบท้ายบันทึกStartHere!C55)," ",+แนบท้ายบันทึกStartHere!C55)</f>
        <v xml:space="preserve"> </v>
      </c>
      <c r="D55" s="57" t="str">
        <f>IF(ISBLANK(แนบท้ายบันทึกStartHere!D55)," ",+แนบท้ายบันทึกStartHere!D55)</f>
        <v xml:space="preserve"> </v>
      </c>
      <c r="E55" s="53" t="str">
        <f>IF(ISBLANK(แนบท้ายบันทึกStartHere!E55)," ",+แนบท้ายบันทึกStartHere!E55)</f>
        <v xml:space="preserve"> </v>
      </c>
      <c r="F55" s="58" t="str">
        <f>IF(ISBLANK(แนบท้ายบันทึกStartHere!F55)," ",+แนบท้ายบันทึกStartHere!F55)</f>
        <v/>
      </c>
      <c r="G55" s="59"/>
    </row>
    <row r="56" spans="1:7" x14ac:dyDescent="0.5">
      <c r="A56" s="49" t="str">
        <f>IF(ISBLANK(แนบท้ายบันทึกStartHere!A56)," ",+แนบท้ายบันทึกStartHere!A56)</f>
        <v/>
      </c>
      <c r="B56" s="66" t="str">
        <f>IF(ISBLANK(แนบท้ายบันทึกStartHere!B56)," ",+แนบท้ายบันทึกStartHere!B56)</f>
        <v xml:space="preserve"> </v>
      </c>
      <c r="C56" s="56" t="str">
        <f>IF(ISBLANK(แนบท้ายบันทึกStartHere!C56)," ",+แนบท้ายบันทึกStartHere!C56)</f>
        <v xml:space="preserve"> </v>
      </c>
      <c r="D56" s="57" t="str">
        <f>IF(ISBLANK(แนบท้ายบันทึกStartHere!D56)," ",+แนบท้ายบันทึกStartHere!D56)</f>
        <v xml:space="preserve"> </v>
      </c>
      <c r="E56" s="53" t="str">
        <f>IF(ISBLANK(แนบท้ายบันทึกStartHere!E56)," ",+แนบท้ายบันทึกStartHere!E56)</f>
        <v xml:space="preserve"> </v>
      </c>
      <c r="F56" s="58" t="str">
        <f>IF(ISBLANK(แนบท้ายบันทึกStartHere!F56)," ",+แนบท้ายบันทึกStartHere!F56)</f>
        <v/>
      </c>
      <c r="G56" s="59"/>
    </row>
    <row r="57" spans="1:7" x14ac:dyDescent="0.5">
      <c r="A57" s="49" t="str">
        <f>IF(ISBLANK(แนบท้ายบันทึกStartHere!A57)," ",+แนบท้ายบันทึกStartHere!A57)</f>
        <v/>
      </c>
      <c r="B57" s="66" t="str">
        <f>IF(ISBLANK(แนบท้ายบันทึกStartHere!B57)," ",+แนบท้ายบันทึกStartHere!B57)</f>
        <v xml:space="preserve"> </v>
      </c>
      <c r="C57" s="56" t="str">
        <f>IF(ISBLANK(แนบท้ายบันทึกStartHere!C57)," ",+แนบท้ายบันทึกStartHere!C57)</f>
        <v xml:space="preserve"> </v>
      </c>
      <c r="D57" s="57" t="str">
        <f>IF(ISBLANK(แนบท้ายบันทึกStartHere!D57)," ",+แนบท้ายบันทึกStartHere!D57)</f>
        <v xml:space="preserve"> </v>
      </c>
      <c r="E57" s="53" t="str">
        <f>IF(ISBLANK(แนบท้ายบันทึกStartHere!E57)," ",+แนบท้ายบันทึกStartHere!E57)</f>
        <v xml:space="preserve"> </v>
      </c>
      <c r="F57" s="58" t="str">
        <f>IF(ISBLANK(แนบท้ายบันทึกStartHere!F57)," ",+แนบท้ายบันทึกStartHere!F57)</f>
        <v/>
      </c>
      <c r="G57" s="59"/>
    </row>
    <row r="58" spans="1:7" x14ac:dyDescent="0.5">
      <c r="A58" s="49" t="str">
        <f>IF(ISBLANK(แนบท้ายบันทึกStartHere!A58)," ",+แนบท้ายบันทึกStartHere!A58)</f>
        <v/>
      </c>
      <c r="B58" s="66" t="str">
        <f>IF(ISBLANK(แนบท้ายบันทึกStartHere!B58)," ",+แนบท้ายบันทึกStartHere!B58)</f>
        <v xml:space="preserve"> </v>
      </c>
      <c r="C58" s="56" t="str">
        <f>IF(ISBLANK(แนบท้ายบันทึกStartHere!C58)," ",+แนบท้ายบันทึกStartHere!C58)</f>
        <v xml:space="preserve"> </v>
      </c>
      <c r="D58" s="57" t="str">
        <f>IF(ISBLANK(แนบท้ายบันทึกStartHere!D58)," ",+แนบท้ายบันทึกStartHere!D58)</f>
        <v xml:space="preserve"> </v>
      </c>
      <c r="E58" s="53" t="str">
        <f>IF(ISBLANK(แนบท้ายบันทึกStartHere!E58)," ",+แนบท้ายบันทึกStartHere!E58)</f>
        <v xml:space="preserve"> </v>
      </c>
      <c r="F58" s="58" t="str">
        <f>IF(ISBLANK(แนบท้ายบันทึกStartHere!F58)," ",+แนบท้ายบันทึกStartHere!F58)</f>
        <v/>
      </c>
      <c r="G58" s="59"/>
    </row>
    <row r="59" spans="1:7" x14ac:dyDescent="0.5">
      <c r="A59" s="49" t="str">
        <f>IF(ISBLANK(แนบท้ายบันทึกStartHere!A59)," ",+แนบท้ายบันทึกStartHere!A59)</f>
        <v/>
      </c>
      <c r="B59" s="66" t="str">
        <f>IF(ISBLANK(แนบท้ายบันทึกStartHere!B59)," ",+แนบท้ายบันทึกStartHere!B59)</f>
        <v xml:space="preserve"> </v>
      </c>
      <c r="C59" s="56" t="str">
        <f>IF(ISBLANK(แนบท้ายบันทึกStartHere!C59)," ",+แนบท้ายบันทึกStartHere!C59)</f>
        <v xml:space="preserve"> </v>
      </c>
      <c r="D59" s="57" t="str">
        <f>IF(ISBLANK(แนบท้ายบันทึกStartHere!D59)," ",+แนบท้ายบันทึกStartHere!D59)</f>
        <v xml:space="preserve"> </v>
      </c>
      <c r="E59" s="53" t="str">
        <f>IF(ISBLANK(แนบท้ายบันทึกStartHere!E59)," ",+แนบท้ายบันทึกStartHere!E59)</f>
        <v xml:space="preserve"> </v>
      </c>
      <c r="F59" s="58" t="str">
        <f>IF(ISBLANK(แนบท้ายบันทึกStartHere!F59)," ",+แนบท้ายบันทึกStartHere!F59)</f>
        <v/>
      </c>
      <c r="G59" s="59"/>
    </row>
    <row r="60" spans="1:7" x14ac:dyDescent="0.5">
      <c r="A60" s="49" t="str">
        <f>IF(ISBLANK(แนบท้ายบันทึกStartHere!A60)," ",+แนบท้ายบันทึกStartHere!A60)</f>
        <v/>
      </c>
      <c r="B60" s="66" t="str">
        <f>IF(ISBLANK(แนบท้ายบันทึกStartHere!B60)," ",+แนบท้ายบันทึกStartHere!B60)</f>
        <v xml:space="preserve"> </v>
      </c>
      <c r="C60" s="56" t="str">
        <f>IF(ISBLANK(แนบท้ายบันทึกStartHere!C60)," ",+แนบท้ายบันทึกStartHere!C60)</f>
        <v xml:space="preserve"> </v>
      </c>
      <c r="D60" s="57" t="str">
        <f>IF(ISBLANK(แนบท้ายบันทึกStartHere!D60)," ",+แนบท้ายบันทึกStartHere!D60)</f>
        <v xml:space="preserve"> </v>
      </c>
      <c r="E60" s="53" t="str">
        <f>IF(ISBLANK(แนบท้ายบันทึกStartHere!E60)," ",+แนบท้ายบันทึกStartHere!E60)</f>
        <v xml:space="preserve"> </v>
      </c>
      <c r="F60" s="58" t="str">
        <f>IF(ISBLANK(แนบท้ายบันทึกStartHere!F60)," ",+แนบท้ายบันทึกStartHere!F60)</f>
        <v/>
      </c>
      <c r="G60" s="59"/>
    </row>
    <row r="61" spans="1:7" x14ac:dyDescent="0.5">
      <c r="A61" s="49" t="str">
        <f>IF(ISBLANK(แนบท้ายบันทึกStartHere!A61)," ",+แนบท้ายบันทึกStartHere!A61)</f>
        <v/>
      </c>
      <c r="B61" s="66" t="str">
        <f>IF(ISBLANK(แนบท้ายบันทึกStartHere!B61)," ",+แนบท้ายบันทึกStartHere!B61)</f>
        <v xml:space="preserve"> </v>
      </c>
      <c r="C61" s="56" t="str">
        <f>IF(ISBLANK(แนบท้ายบันทึกStartHere!C61)," ",+แนบท้ายบันทึกStartHere!C61)</f>
        <v xml:space="preserve"> </v>
      </c>
      <c r="D61" s="57" t="str">
        <f>IF(ISBLANK(แนบท้ายบันทึกStartHere!D61)," ",+แนบท้ายบันทึกStartHere!D61)</f>
        <v xml:space="preserve"> </v>
      </c>
      <c r="E61" s="60" t="str">
        <f>IF(ISBLANK(แนบท้ายบันทึกStartHere!E61)," ",+แนบท้ายบันทึกStartHere!E61)</f>
        <v xml:space="preserve"> </v>
      </c>
      <c r="F61" s="58" t="str">
        <f>IF(ISBLANK(แนบท้ายบันทึกStartHere!F61)," ",+แนบท้ายบันทึกStartHere!F61)</f>
        <v/>
      </c>
      <c r="G61" s="59"/>
    </row>
    <row r="62" spans="1:7" x14ac:dyDescent="0.5">
      <c r="A62" s="49" t="str">
        <f>IF(ISBLANK(แนบท้ายบันทึกStartHere!A62)," ",+แนบท้ายบันทึกStartHere!A62)</f>
        <v/>
      </c>
      <c r="B62" s="66" t="str">
        <f>IF(ISBLANK(แนบท้ายบันทึกStartHere!B62)," ",+แนบท้ายบันทึกStartHere!B62)</f>
        <v xml:space="preserve"> </v>
      </c>
      <c r="C62" s="56" t="str">
        <f>IF(ISBLANK(แนบท้ายบันทึกStartHere!C62)," ",+แนบท้ายบันทึกStartHere!C62)</f>
        <v xml:space="preserve"> </v>
      </c>
      <c r="D62" s="57" t="str">
        <f>IF(ISBLANK(แนบท้ายบันทึกStartHere!D62)," ",+แนบท้ายบันทึกStartHere!D62)</f>
        <v xml:space="preserve"> </v>
      </c>
      <c r="E62" s="53" t="str">
        <f>IF(ISBLANK(แนบท้ายบันทึกStartHere!E62)," ",+แนบท้ายบันทึกStartHere!E62)</f>
        <v xml:space="preserve"> </v>
      </c>
      <c r="F62" s="58" t="str">
        <f>IF(ISBLANK(แนบท้ายบันทึกStartHere!F62)," ",+แนบท้ายบันทึกStartHere!F62)</f>
        <v/>
      </c>
      <c r="G62" s="59"/>
    </row>
    <row r="63" spans="1:7" x14ac:dyDescent="0.5">
      <c r="A63" s="49" t="str">
        <f>IF(ISBLANK(แนบท้ายบันทึกStartHere!A63)," ",+แนบท้ายบันทึกStartHere!A63)</f>
        <v/>
      </c>
      <c r="B63" s="66" t="str">
        <f>IF(ISBLANK(แนบท้ายบันทึกStartHere!B63)," ",+แนบท้ายบันทึกStartHere!B63)</f>
        <v xml:space="preserve"> </v>
      </c>
      <c r="C63" s="56" t="str">
        <f>IF(ISBLANK(แนบท้ายบันทึกStartHere!C63)," ",+แนบท้ายบันทึกStartHere!C63)</f>
        <v xml:space="preserve"> </v>
      </c>
      <c r="D63" s="57" t="str">
        <f>IF(ISBLANK(แนบท้ายบันทึกStartHere!D63)," ",+แนบท้ายบันทึกStartHere!D63)</f>
        <v xml:space="preserve"> </v>
      </c>
      <c r="E63" s="53" t="str">
        <f>IF(ISBLANK(แนบท้ายบันทึกStartHere!E63)," ",+แนบท้ายบันทึกStartHere!E63)</f>
        <v xml:space="preserve"> </v>
      </c>
      <c r="F63" s="58" t="str">
        <f>IF(ISBLANK(แนบท้ายบันทึกStartHere!F63)," ",+แนบท้ายบันทึกStartHere!F63)</f>
        <v/>
      </c>
      <c r="G63" s="59"/>
    </row>
    <row r="64" spans="1:7" x14ac:dyDescent="0.5">
      <c r="A64" s="49" t="str">
        <f>IF(ISBLANK(แนบท้ายบันทึกStartHere!A64)," ",+แนบท้ายบันทึกStartHere!A64)</f>
        <v/>
      </c>
      <c r="B64" s="66" t="str">
        <f>IF(ISBLANK(แนบท้ายบันทึกStartHere!B64)," ",+แนบท้ายบันทึกStartHere!B64)</f>
        <v xml:space="preserve"> </v>
      </c>
      <c r="C64" s="56" t="str">
        <f>IF(ISBLANK(แนบท้ายบันทึกStartHere!C64)," ",+แนบท้ายบันทึกStartHere!C64)</f>
        <v xml:space="preserve"> </v>
      </c>
      <c r="D64" s="57" t="str">
        <f>IF(ISBLANK(แนบท้ายบันทึกStartHere!D64)," ",+แนบท้ายบันทึกStartHere!D64)</f>
        <v xml:space="preserve"> </v>
      </c>
      <c r="E64" s="53" t="str">
        <f>IF(ISBLANK(แนบท้ายบันทึกStartHere!E64)," ",+แนบท้ายบันทึกStartHere!E64)</f>
        <v xml:space="preserve"> </v>
      </c>
      <c r="F64" s="58" t="str">
        <f>IF(ISBLANK(แนบท้ายบันทึกStartHere!F64)," ",+แนบท้ายบันทึกStartHere!F64)</f>
        <v/>
      </c>
      <c r="G64" s="59"/>
    </row>
    <row r="65" spans="1:7" x14ac:dyDescent="0.5">
      <c r="A65" s="49" t="str">
        <f>IF(ISBLANK(แนบท้ายบันทึกStartHere!A65)," ",+แนบท้ายบันทึกStartHere!A65)</f>
        <v/>
      </c>
      <c r="B65" s="66" t="str">
        <f>IF(ISBLANK(แนบท้ายบันทึกStartHere!B65)," ",+แนบท้ายบันทึกStartHere!B65)</f>
        <v xml:space="preserve"> </v>
      </c>
      <c r="C65" s="56" t="str">
        <f>IF(ISBLANK(แนบท้ายบันทึกStartHere!C65)," ",+แนบท้ายบันทึกStartHere!C65)</f>
        <v xml:space="preserve"> </v>
      </c>
      <c r="D65" s="57" t="str">
        <f>IF(ISBLANK(แนบท้ายบันทึกStartHere!D65)," ",+แนบท้ายบันทึกStartHere!D65)</f>
        <v xml:space="preserve"> </v>
      </c>
      <c r="E65" s="53" t="str">
        <f>IF(ISBLANK(แนบท้ายบันทึกStartHere!E65)," ",+แนบท้ายบันทึกStartHere!E65)</f>
        <v xml:space="preserve"> </v>
      </c>
      <c r="F65" s="58" t="str">
        <f>IF(ISBLANK(แนบท้ายบันทึกStartHere!F65)," ",+แนบท้ายบันทึกStartHere!F65)</f>
        <v/>
      </c>
      <c r="G65" s="59"/>
    </row>
    <row r="66" spans="1:7" x14ac:dyDescent="0.5">
      <c r="A66" s="49" t="str">
        <f>IF(ISBLANK(แนบท้ายบันทึกStartHere!A66)," ",+แนบท้ายบันทึกStartHere!A66)</f>
        <v/>
      </c>
      <c r="B66" s="66" t="str">
        <f>IF(ISBLANK(แนบท้ายบันทึกStartHere!B66)," ",+แนบท้ายบันทึกStartHere!B66)</f>
        <v xml:space="preserve"> </v>
      </c>
      <c r="C66" s="56" t="str">
        <f>IF(ISBLANK(แนบท้ายบันทึกStartHere!C66)," ",+แนบท้ายบันทึกStartHere!C66)</f>
        <v xml:space="preserve"> </v>
      </c>
      <c r="D66" s="57" t="str">
        <f>IF(ISBLANK(แนบท้ายบันทึกStartHere!D66)," ",+แนบท้ายบันทึกStartHere!D66)</f>
        <v xml:space="preserve"> </v>
      </c>
      <c r="E66" s="53" t="str">
        <f>IF(ISBLANK(แนบท้ายบันทึกStartHere!E66)," ",+แนบท้ายบันทึกStartHere!E66)</f>
        <v xml:space="preserve"> </v>
      </c>
      <c r="F66" s="58" t="str">
        <f>IF(ISBLANK(แนบท้ายบันทึกStartHere!F66)," ",+แนบท้ายบันทึกStartHere!F66)</f>
        <v/>
      </c>
      <c r="G66" s="59"/>
    </row>
    <row r="67" spans="1:7" x14ac:dyDescent="0.5">
      <c r="A67" s="49" t="str">
        <f>IF(ISBLANK(แนบท้ายบันทึกStartHere!A67)," ",+แนบท้ายบันทึกStartHere!A67)</f>
        <v/>
      </c>
      <c r="B67" s="66" t="str">
        <f>IF(ISBLANK(แนบท้ายบันทึกStartHere!B67)," ",+แนบท้ายบันทึกStartHere!B67)</f>
        <v xml:space="preserve"> </v>
      </c>
      <c r="C67" s="56" t="str">
        <f>IF(ISBLANK(แนบท้ายบันทึกStartHere!C67)," ",+แนบท้ายบันทึกStartHere!C67)</f>
        <v xml:space="preserve"> </v>
      </c>
      <c r="D67" s="57" t="str">
        <f>IF(ISBLANK(แนบท้ายบันทึกStartHere!D67)," ",+แนบท้ายบันทึกStartHere!D67)</f>
        <v xml:space="preserve"> </v>
      </c>
      <c r="E67" s="53" t="str">
        <f>IF(ISBLANK(แนบท้ายบันทึกStartHere!E67)," ",+แนบท้ายบันทึกStartHere!E67)</f>
        <v xml:space="preserve"> </v>
      </c>
      <c r="F67" s="58" t="str">
        <f>IF(ISBLANK(แนบท้ายบันทึกStartHere!F67)," ",+แนบท้ายบันทึกStartHere!F67)</f>
        <v/>
      </c>
      <c r="G67" s="59"/>
    </row>
    <row r="68" spans="1:7" x14ac:dyDescent="0.5">
      <c r="A68" s="49" t="str">
        <f>IF(ISBLANK(แนบท้ายบันทึกStartHere!A68)," ",+แนบท้ายบันทึกStartHere!A68)</f>
        <v/>
      </c>
      <c r="B68" s="66" t="str">
        <f>IF(ISBLANK(แนบท้ายบันทึกStartHere!B68)," ",+แนบท้ายบันทึกStartHere!B68)</f>
        <v xml:space="preserve"> </v>
      </c>
      <c r="C68" s="56" t="str">
        <f>IF(ISBLANK(แนบท้ายบันทึกStartHere!C68)," ",+แนบท้ายบันทึกStartHere!C68)</f>
        <v xml:space="preserve"> </v>
      </c>
      <c r="D68" s="57" t="str">
        <f>IF(ISBLANK(แนบท้ายบันทึกStartHere!D68)," ",+แนบท้ายบันทึกStartHere!D68)</f>
        <v xml:space="preserve"> </v>
      </c>
      <c r="E68" s="53" t="str">
        <f>IF(ISBLANK(แนบท้ายบันทึกStartHere!E68)," ",+แนบท้ายบันทึกStartHere!E68)</f>
        <v xml:space="preserve"> </v>
      </c>
      <c r="F68" s="58" t="str">
        <f>IF(ISBLANK(แนบท้ายบันทึกStartHere!F68)," ",+แนบท้ายบันทึกStartHere!F68)</f>
        <v/>
      </c>
      <c r="G68" s="59"/>
    </row>
    <row r="69" spans="1:7" x14ac:dyDescent="0.5">
      <c r="A69" s="49" t="str">
        <f>IF(ISBLANK(แนบท้ายบันทึกStartHere!A69)," ",+แนบท้ายบันทึกStartHere!A69)</f>
        <v/>
      </c>
      <c r="B69" s="66" t="str">
        <f>IF(ISBLANK(แนบท้ายบันทึกStartHere!B69)," ",+แนบท้ายบันทึกStartHere!B69)</f>
        <v xml:space="preserve"> </v>
      </c>
      <c r="C69" s="56" t="str">
        <f>IF(ISBLANK(แนบท้ายบันทึกStartHere!C69)," ",+แนบท้ายบันทึกStartHere!C69)</f>
        <v xml:space="preserve"> </v>
      </c>
      <c r="D69" s="57" t="str">
        <f>IF(ISBLANK(แนบท้ายบันทึกStartHere!D69)," ",+แนบท้ายบันทึกStartHere!D69)</f>
        <v xml:space="preserve"> </v>
      </c>
      <c r="E69" s="53" t="str">
        <f>IF(ISBLANK(แนบท้ายบันทึกStartHere!E69)," ",+แนบท้ายบันทึกStartHere!E69)</f>
        <v xml:space="preserve"> </v>
      </c>
      <c r="F69" s="58" t="str">
        <f>IF(ISBLANK(แนบท้ายบันทึกStartHere!F69)," ",+แนบท้ายบันทึกStartHere!F69)</f>
        <v/>
      </c>
      <c r="G69" s="59"/>
    </row>
    <row r="70" spans="1:7" x14ac:dyDescent="0.5">
      <c r="A70" s="49" t="str">
        <f>IF(ISBLANK(แนบท้ายบันทึกStartHere!A70)," ",+แนบท้ายบันทึกStartHere!A70)</f>
        <v/>
      </c>
      <c r="B70" s="66" t="str">
        <f>IF(ISBLANK(แนบท้ายบันทึกStartHere!B70)," ",+แนบท้ายบันทึกStartHere!B70)</f>
        <v xml:space="preserve"> </v>
      </c>
      <c r="C70" s="56" t="str">
        <f>IF(ISBLANK(แนบท้ายบันทึกStartHere!C70)," ",+แนบท้ายบันทึกStartHere!C70)</f>
        <v xml:space="preserve"> </v>
      </c>
      <c r="D70" s="57" t="str">
        <f>IF(ISBLANK(แนบท้ายบันทึกStartHere!D70)," ",+แนบท้ายบันทึกStartHere!D70)</f>
        <v xml:space="preserve"> </v>
      </c>
      <c r="E70" s="53" t="str">
        <f>IF(ISBLANK(แนบท้ายบันทึกStartHere!E70)," ",+แนบท้ายบันทึกStartHere!E70)</f>
        <v xml:space="preserve"> </v>
      </c>
      <c r="F70" s="58" t="str">
        <f>IF(ISBLANK(แนบท้ายบันทึกStartHere!F70)," ",+แนบท้ายบันทึกStartHere!F70)</f>
        <v/>
      </c>
      <c r="G70" s="59"/>
    </row>
    <row r="71" spans="1:7" x14ac:dyDescent="0.5">
      <c r="A71" s="49" t="str">
        <f>IF(ISBLANK(แนบท้ายบันทึกStartHere!A71)," ",+แนบท้ายบันทึกStartHere!A71)</f>
        <v/>
      </c>
      <c r="B71" s="66" t="str">
        <f>IF(ISBLANK(แนบท้ายบันทึกStartHere!B71)," ",+แนบท้ายบันทึกStartHere!B71)</f>
        <v xml:space="preserve"> </v>
      </c>
      <c r="C71" s="61" t="str">
        <f>IF(ISBLANK(แนบท้ายบันทึกStartHere!C71)," ",+แนบท้ายบันทึกStartHere!C71)</f>
        <v xml:space="preserve"> </v>
      </c>
      <c r="D71" s="62" t="str">
        <f>IF(ISBLANK(แนบท้ายบันทึกStartHere!D71)," ",+แนบท้ายบันทึกStartHere!D71)</f>
        <v xml:space="preserve"> </v>
      </c>
      <c r="E71" s="63" t="str">
        <f>IF(ISBLANK(แนบท้ายบันทึกStartHere!E71)," ",+แนบท้ายบันทึกStartHere!E71)</f>
        <v xml:space="preserve"> </v>
      </c>
      <c r="F71" s="58" t="str">
        <f>IF(ISBLANK(แนบท้ายบันทึกStartHere!F71)," ",+แนบท้ายบันทึกStartHere!F71)</f>
        <v/>
      </c>
      <c r="G71" s="59"/>
    </row>
    <row r="72" spans="1:7" x14ac:dyDescent="0.5">
      <c r="A72" s="64"/>
      <c r="B72" s="95" t="str">
        <f>"( "&amp;BAHTTEXT(F72)&amp;" )"</f>
        <v>( ศูนย์บาทถ้วน )</v>
      </c>
      <c r="C72" s="96"/>
      <c r="D72" s="97"/>
      <c r="E72" s="47" t="str">
        <f>+แนบท้ายบันทึกStartHere!E72</f>
        <v>ยอดยกไป</v>
      </c>
      <c r="F72" s="65">
        <f>SUM(F42:F71)</f>
        <v>0</v>
      </c>
      <c r="G72" s="64"/>
    </row>
    <row r="74" spans="1:7" x14ac:dyDescent="0.5">
      <c r="E74" s="46" t="str">
        <f>+E$36</f>
        <v>ลงชื่อ..............................................ผู้สั่งซื้อ</v>
      </c>
    </row>
    <row r="75" spans="1:7" x14ac:dyDescent="0.5">
      <c r="E75" s="46" t="str">
        <f>+E$37</f>
        <v xml:space="preserve">     ( BOSS )</v>
      </c>
    </row>
    <row r="76" spans="1:7" x14ac:dyDescent="0.5">
      <c r="E76" s="46" t="str">
        <f>+E$38</f>
        <v>วันที่.......................................................</v>
      </c>
    </row>
    <row r="77" spans="1:7" ht="23.25" x14ac:dyDescent="0.5">
      <c r="A77" s="98" t="s">
        <v>126</v>
      </c>
      <c r="B77" s="98"/>
      <c r="C77" s="98"/>
      <c r="D77" s="98"/>
      <c r="E77" s="98"/>
      <c r="F77" s="98"/>
      <c r="G77" s="98"/>
    </row>
    <row r="78" spans="1:7" x14ac:dyDescent="0.5">
      <c r="G78" s="46" t="str">
        <f>+แนบท้ายบันทึกStartHere!G78</f>
        <v>หน้า 3/7</v>
      </c>
    </row>
    <row r="79" spans="1:7" x14ac:dyDescent="0.5">
      <c r="A79" s="47" t="s">
        <v>13</v>
      </c>
      <c r="B79" s="47" t="s">
        <v>78</v>
      </c>
      <c r="C79" s="95" t="s">
        <v>118</v>
      </c>
      <c r="D79" s="97"/>
      <c r="E79" s="47" t="s">
        <v>16</v>
      </c>
      <c r="F79" s="48" t="s">
        <v>84</v>
      </c>
      <c r="G79" s="47" t="s">
        <v>119</v>
      </c>
    </row>
    <row r="80" spans="1:7" x14ac:dyDescent="0.5">
      <c r="A80" s="49"/>
      <c r="B80" s="66"/>
      <c r="C80" s="51"/>
      <c r="D80" s="52"/>
      <c r="E80" s="53" t="s">
        <v>122</v>
      </c>
      <c r="F80" s="54">
        <f>+F72</f>
        <v>0</v>
      </c>
      <c r="G80" s="55"/>
    </row>
    <row r="81" spans="1:7" x14ac:dyDescent="0.5">
      <c r="A81" s="49" t="str">
        <f>IF(ISBLANK(แนบท้ายบันทึกStartHere!A81)," ",+แนบท้ายบันทึกStartHere!A81)</f>
        <v/>
      </c>
      <c r="B81" s="66" t="str">
        <f>IF(ISBLANK(แนบท้ายบันทึกStartHere!B81)," ",+แนบท้ายบันทึกStartHere!B81)</f>
        <v xml:space="preserve"> </v>
      </c>
      <c r="C81" s="56" t="str">
        <f>IF(ISBLANK(แนบท้ายบันทึกStartHere!C81)," ",+แนบท้ายบันทึกStartHere!C81)</f>
        <v xml:space="preserve"> </v>
      </c>
      <c r="D81" s="57" t="str">
        <f>IF(ISBLANK(แนบท้ายบันทึกStartHere!D81)," ",+แนบท้ายบันทึกStartHere!D81)</f>
        <v xml:space="preserve"> </v>
      </c>
      <c r="E81" s="53" t="str">
        <f>IF(ISBLANK(แนบท้ายบันทึกStartHere!E81)," ",+แนบท้ายบันทึกStartHere!E81)</f>
        <v xml:space="preserve"> </v>
      </c>
      <c r="F81" s="58" t="str">
        <f>IF(ISBLANK(แนบท้ายบันทึกStartHere!F81)," ",+แนบท้ายบันทึกStartHere!F81)</f>
        <v/>
      </c>
      <c r="G81" s="59"/>
    </row>
    <row r="82" spans="1:7" x14ac:dyDescent="0.5">
      <c r="A82" s="49" t="str">
        <f>IF(ISBLANK(แนบท้ายบันทึกStartHere!A82)," ",+แนบท้ายบันทึกStartHere!A82)</f>
        <v/>
      </c>
      <c r="B82" s="66" t="str">
        <f>IF(ISBLANK(แนบท้ายบันทึกStartHere!B82)," ",+แนบท้ายบันทึกStartHere!B82)</f>
        <v xml:space="preserve"> </v>
      </c>
      <c r="C82" s="56" t="str">
        <f>IF(ISBLANK(แนบท้ายบันทึกStartHere!C82)," ",+แนบท้ายบันทึกStartHere!C82)</f>
        <v xml:space="preserve"> </v>
      </c>
      <c r="D82" s="57" t="str">
        <f>IF(ISBLANK(แนบท้ายบันทึกStartHere!D82)," ",+แนบท้ายบันทึกStartHere!D82)</f>
        <v xml:space="preserve"> </v>
      </c>
      <c r="E82" s="53" t="str">
        <f>IF(ISBLANK(แนบท้ายบันทึกStartHere!E82)," ",+แนบท้ายบันทึกStartHere!E82)</f>
        <v xml:space="preserve"> </v>
      </c>
      <c r="F82" s="58" t="str">
        <f>IF(ISBLANK(แนบท้ายบันทึกStartHere!F82)," ",+แนบท้ายบันทึกStartHere!F82)</f>
        <v/>
      </c>
      <c r="G82" s="59"/>
    </row>
    <row r="83" spans="1:7" x14ac:dyDescent="0.5">
      <c r="A83" s="49" t="str">
        <f>IF(ISBLANK(แนบท้ายบันทึกStartHere!A83)," ",+แนบท้ายบันทึกStartHere!A83)</f>
        <v/>
      </c>
      <c r="B83" s="66" t="str">
        <f>IF(ISBLANK(แนบท้ายบันทึกStartHere!B83)," ",+แนบท้ายบันทึกStartHere!B83)</f>
        <v xml:space="preserve"> </v>
      </c>
      <c r="C83" s="56" t="str">
        <f>IF(ISBLANK(แนบท้ายบันทึกStartHere!C83)," ",+แนบท้ายบันทึกStartHere!C83)</f>
        <v xml:space="preserve"> </v>
      </c>
      <c r="D83" s="57" t="str">
        <f>IF(ISBLANK(แนบท้ายบันทึกStartHere!D83)," ",+แนบท้ายบันทึกStartHere!D83)</f>
        <v xml:space="preserve"> </v>
      </c>
      <c r="E83" s="53" t="str">
        <f>IF(ISBLANK(แนบท้ายบันทึกStartHere!E83)," ",+แนบท้ายบันทึกStartHere!E83)</f>
        <v xml:space="preserve"> </v>
      </c>
      <c r="F83" s="58" t="str">
        <f>IF(ISBLANK(แนบท้ายบันทึกStartHere!F83)," ",+แนบท้ายบันทึกStartHere!F83)</f>
        <v/>
      </c>
      <c r="G83" s="59"/>
    </row>
    <row r="84" spans="1:7" x14ac:dyDescent="0.5">
      <c r="A84" s="49" t="str">
        <f>IF(ISBLANK(แนบท้ายบันทึกStartHere!A84)," ",+แนบท้ายบันทึกStartHere!A84)</f>
        <v/>
      </c>
      <c r="B84" s="66" t="str">
        <f>IF(ISBLANK(แนบท้ายบันทึกStartHere!B84)," ",+แนบท้ายบันทึกStartHere!B84)</f>
        <v xml:space="preserve"> </v>
      </c>
      <c r="C84" s="56" t="str">
        <f>IF(ISBLANK(แนบท้ายบันทึกStartHere!C84)," ",+แนบท้ายบันทึกStartHere!C84)</f>
        <v xml:space="preserve"> </v>
      </c>
      <c r="D84" s="57" t="str">
        <f>IF(ISBLANK(แนบท้ายบันทึกStartHere!D84)," ",+แนบท้ายบันทึกStartHere!D84)</f>
        <v xml:space="preserve"> </v>
      </c>
      <c r="E84" s="53" t="str">
        <f>IF(ISBLANK(แนบท้ายบันทึกStartHere!E84)," ",+แนบท้ายบันทึกStartHere!E84)</f>
        <v xml:space="preserve"> </v>
      </c>
      <c r="F84" s="58" t="str">
        <f>IF(ISBLANK(แนบท้ายบันทึกStartHere!F84)," ",+แนบท้ายบันทึกStartHere!F84)</f>
        <v/>
      </c>
      <c r="G84" s="59"/>
    </row>
    <row r="85" spans="1:7" x14ac:dyDescent="0.5">
      <c r="A85" s="49" t="str">
        <f>IF(ISBLANK(แนบท้ายบันทึกStartHere!A85)," ",+แนบท้ายบันทึกStartHere!A85)</f>
        <v/>
      </c>
      <c r="B85" s="66" t="str">
        <f>IF(ISBLANK(แนบท้ายบันทึกStartHere!B85)," ",+แนบท้ายบันทึกStartHere!B85)</f>
        <v xml:space="preserve"> </v>
      </c>
      <c r="C85" s="56" t="str">
        <f>IF(ISBLANK(แนบท้ายบันทึกStartHere!C85)," ",+แนบท้ายบันทึกStartHere!C85)</f>
        <v xml:space="preserve"> </v>
      </c>
      <c r="D85" s="57" t="str">
        <f>IF(ISBLANK(แนบท้ายบันทึกStartHere!D85)," ",+แนบท้ายบันทึกStartHere!D85)</f>
        <v xml:space="preserve"> </v>
      </c>
      <c r="E85" s="53" t="str">
        <f>IF(ISBLANK(แนบท้ายบันทึกStartHere!E85)," ",+แนบท้ายบันทึกStartHere!E85)</f>
        <v xml:space="preserve"> </v>
      </c>
      <c r="F85" s="58" t="str">
        <f>IF(ISBLANK(แนบท้ายบันทึกStartHere!F85)," ",+แนบท้ายบันทึกStartHere!F85)</f>
        <v/>
      </c>
      <c r="G85" s="59"/>
    </row>
    <row r="86" spans="1:7" x14ac:dyDescent="0.5">
      <c r="A86" s="49" t="str">
        <f>IF(ISBLANK(แนบท้ายบันทึกStartHere!A86)," ",+แนบท้ายบันทึกStartHere!A86)</f>
        <v/>
      </c>
      <c r="B86" s="66" t="str">
        <f>IF(ISBLANK(แนบท้ายบันทึกStartHere!B86)," ",+แนบท้ายบันทึกStartHere!B86)</f>
        <v xml:space="preserve"> </v>
      </c>
      <c r="C86" s="56" t="str">
        <f>IF(ISBLANK(แนบท้ายบันทึกStartHere!C86)," ",+แนบท้ายบันทึกStartHere!C86)</f>
        <v xml:space="preserve"> </v>
      </c>
      <c r="D86" s="57" t="str">
        <f>IF(ISBLANK(แนบท้ายบันทึกStartHere!D86)," ",+แนบท้ายบันทึกStartHere!D86)</f>
        <v xml:space="preserve"> </v>
      </c>
      <c r="E86" s="60" t="str">
        <f>IF(ISBLANK(แนบท้ายบันทึกStartHere!E86)," ",+แนบท้ายบันทึกStartHere!E86)</f>
        <v xml:space="preserve"> </v>
      </c>
      <c r="F86" s="58" t="str">
        <f>IF(ISBLANK(แนบท้ายบันทึกStartHere!F86)," ",+แนบท้ายบันทึกStartHere!F86)</f>
        <v/>
      </c>
      <c r="G86" s="59"/>
    </row>
    <row r="87" spans="1:7" x14ac:dyDescent="0.5">
      <c r="A87" s="49" t="str">
        <f>IF(ISBLANK(แนบท้ายบันทึกStartHere!A87)," ",+แนบท้ายบันทึกStartHere!A87)</f>
        <v/>
      </c>
      <c r="B87" s="66" t="str">
        <f>IF(ISBLANK(แนบท้ายบันทึกStartHere!B87)," ",+แนบท้ายบันทึกStartHere!B87)</f>
        <v xml:space="preserve"> </v>
      </c>
      <c r="C87" s="56" t="str">
        <f>IF(ISBLANK(แนบท้ายบันทึกStartHere!C87)," ",+แนบท้ายบันทึกStartHere!C87)</f>
        <v xml:space="preserve"> </v>
      </c>
      <c r="D87" s="57" t="str">
        <f>IF(ISBLANK(แนบท้ายบันทึกStartHere!D87)," ",+แนบท้ายบันทึกStartHere!D87)</f>
        <v xml:space="preserve"> </v>
      </c>
      <c r="E87" s="53" t="str">
        <f>IF(ISBLANK(แนบท้ายบันทึกStartHere!E87)," ",+แนบท้ายบันทึกStartHere!E87)</f>
        <v xml:space="preserve"> </v>
      </c>
      <c r="F87" s="58" t="str">
        <f>IF(ISBLANK(แนบท้ายบันทึกStartHere!F87)," ",+แนบท้ายบันทึกStartHere!F87)</f>
        <v/>
      </c>
      <c r="G87" s="59"/>
    </row>
    <row r="88" spans="1:7" x14ac:dyDescent="0.5">
      <c r="A88" s="49" t="str">
        <f>IF(ISBLANK(แนบท้ายบันทึกStartHere!A88)," ",+แนบท้ายบันทึกStartHere!A88)</f>
        <v/>
      </c>
      <c r="B88" s="66" t="str">
        <f>IF(ISBLANK(แนบท้ายบันทึกStartHere!B88)," ",+แนบท้ายบันทึกStartHere!B88)</f>
        <v xml:space="preserve"> </v>
      </c>
      <c r="C88" s="56" t="str">
        <f>IF(ISBLANK(แนบท้ายบันทึกStartHere!C88)," ",+แนบท้ายบันทึกStartHere!C88)</f>
        <v xml:space="preserve"> </v>
      </c>
      <c r="D88" s="57" t="str">
        <f>IF(ISBLANK(แนบท้ายบันทึกStartHere!D88)," ",+แนบท้ายบันทึกStartHere!D88)</f>
        <v xml:space="preserve"> </v>
      </c>
      <c r="E88" s="53" t="str">
        <f>IF(ISBLANK(แนบท้ายบันทึกStartHere!E88)," ",+แนบท้ายบันทึกStartHere!E88)</f>
        <v xml:space="preserve"> </v>
      </c>
      <c r="F88" s="58" t="str">
        <f>IF(ISBLANK(แนบท้ายบันทึกStartHere!F88)," ",+แนบท้ายบันทึกStartHere!F88)</f>
        <v/>
      </c>
      <c r="G88" s="59"/>
    </row>
    <row r="89" spans="1:7" x14ac:dyDescent="0.5">
      <c r="A89" s="49" t="str">
        <f>IF(ISBLANK(แนบท้ายบันทึกStartHere!A89)," ",+แนบท้ายบันทึกStartHere!A89)</f>
        <v/>
      </c>
      <c r="B89" s="66" t="str">
        <f>IF(ISBLANK(แนบท้ายบันทึกStartHere!B89)," ",+แนบท้ายบันทึกStartHere!B89)</f>
        <v xml:space="preserve"> </v>
      </c>
      <c r="C89" s="56" t="str">
        <f>IF(ISBLANK(แนบท้ายบันทึกStartHere!C89)," ",+แนบท้ายบันทึกStartHere!C89)</f>
        <v xml:space="preserve"> </v>
      </c>
      <c r="D89" s="57" t="str">
        <f>IF(ISBLANK(แนบท้ายบันทึกStartHere!D89)," ",+แนบท้ายบันทึกStartHere!D89)</f>
        <v xml:space="preserve"> </v>
      </c>
      <c r="E89" s="53" t="str">
        <f>IF(ISBLANK(แนบท้ายบันทึกStartHere!E89)," ",+แนบท้ายบันทึกStartHere!E89)</f>
        <v xml:space="preserve"> </v>
      </c>
      <c r="F89" s="58" t="str">
        <f>IF(ISBLANK(แนบท้ายบันทึกStartHere!F89)," ",+แนบท้ายบันทึกStartHere!F89)</f>
        <v/>
      </c>
      <c r="G89" s="59"/>
    </row>
    <row r="90" spans="1:7" x14ac:dyDescent="0.5">
      <c r="A90" s="49" t="str">
        <f>IF(ISBLANK(แนบท้ายบันทึกStartHere!A90)," ",+แนบท้ายบันทึกStartHere!A90)</f>
        <v/>
      </c>
      <c r="B90" s="66" t="str">
        <f>IF(ISBLANK(แนบท้ายบันทึกStartHere!B90)," ",+แนบท้ายบันทึกStartHere!B90)</f>
        <v xml:space="preserve"> </v>
      </c>
      <c r="C90" s="56" t="str">
        <f>IF(ISBLANK(แนบท้ายบันทึกStartHere!C90)," ",+แนบท้ายบันทึกStartHere!C90)</f>
        <v xml:space="preserve"> </v>
      </c>
      <c r="D90" s="57" t="str">
        <f>IF(ISBLANK(แนบท้ายบันทึกStartHere!D90)," ",+แนบท้ายบันทึกStartHere!D90)</f>
        <v xml:space="preserve"> </v>
      </c>
      <c r="E90" s="53" t="str">
        <f>IF(ISBLANK(แนบท้ายบันทึกStartHere!E90)," ",+แนบท้ายบันทึกStartHere!E90)</f>
        <v xml:space="preserve"> </v>
      </c>
      <c r="F90" s="58" t="str">
        <f>IF(ISBLANK(แนบท้ายบันทึกStartHere!F90)," ",+แนบท้ายบันทึกStartHere!F90)</f>
        <v/>
      </c>
      <c r="G90" s="59"/>
    </row>
    <row r="91" spans="1:7" x14ac:dyDescent="0.5">
      <c r="A91" s="49" t="str">
        <f>IF(ISBLANK(แนบท้ายบันทึกStartHere!A91)," ",+แนบท้ายบันทึกStartHere!A91)</f>
        <v/>
      </c>
      <c r="B91" s="66" t="str">
        <f>IF(ISBLANK(แนบท้ายบันทึกStartHere!B91)," ",+แนบท้ายบันทึกStartHere!B91)</f>
        <v xml:space="preserve"> </v>
      </c>
      <c r="C91" s="56" t="str">
        <f>IF(ISBLANK(แนบท้ายบันทึกStartHere!C91)," ",+แนบท้ายบันทึกStartHere!C91)</f>
        <v xml:space="preserve"> </v>
      </c>
      <c r="D91" s="57" t="str">
        <f>IF(ISBLANK(แนบท้ายบันทึกStartHere!D91)," ",+แนบท้ายบันทึกStartHere!D91)</f>
        <v xml:space="preserve"> </v>
      </c>
      <c r="E91" s="53" t="str">
        <f>IF(ISBLANK(แนบท้ายบันทึกStartHere!E91)," ",+แนบท้ายบันทึกStartHere!E91)</f>
        <v xml:space="preserve"> </v>
      </c>
      <c r="F91" s="58" t="str">
        <f>IF(ISBLANK(แนบท้ายบันทึกStartHere!F91)," ",+แนบท้ายบันทึกStartHere!F91)</f>
        <v/>
      </c>
      <c r="G91" s="59"/>
    </row>
    <row r="92" spans="1:7" x14ac:dyDescent="0.5">
      <c r="A92" s="49" t="str">
        <f>IF(ISBLANK(แนบท้ายบันทึกStartHere!A92)," ",+แนบท้ายบันทึกStartHere!A92)</f>
        <v/>
      </c>
      <c r="B92" s="66" t="str">
        <f>IF(ISBLANK(แนบท้ายบันทึกStartHere!B92)," ",+แนบท้ายบันทึกStartHere!B92)</f>
        <v xml:space="preserve"> </v>
      </c>
      <c r="C92" s="56" t="str">
        <f>IF(ISBLANK(แนบท้ายบันทึกStartHere!C92)," ",+แนบท้ายบันทึกStartHere!C92)</f>
        <v xml:space="preserve"> </v>
      </c>
      <c r="D92" s="57" t="str">
        <f>IF(ISBLANK(แนบท้ายบันทึกStartHere!D92)," ",+แนบท้ายบันทึกStartHere!D92)</f>
        <v xml:space="preserve"> </v>
      </c>
      <c r="E92" s="53" t="str">
        <f>IF(ISBLANK(แนบท้ายบันทึกStartHere!E92)," ",+แนบท้ายบันทึกStartHere!E92)</f>
        <v xml:space="preserve"> </v>
      </c>
      <c r="F92" s="58" t="str">
        <f>IF(ISBLANK(แนบท้ายบันทึกStartHere!F92)," ",+แนบท้ายบันทึกStartHere!F92)</f>
        <v/>
      </c>
      <c r="G92" s="59"/>
    </row>
    <row r="93" spans="1:7" x14ac:dyDescent="0.5">
      <c r="A93" s="49" t="str">
        <f>IF(ISBLANK(แนบท้ายบันทึกStartHere!A93)," ",+แนบท้ายบันทึกStartHere!A93)</f>
        <v/>
      </c>
      <c r="B93" s="66" t="str">
        <f>IF(ISBLANK(แนบท้ายบันทึกStartHere!B93)," ",+แนบท้ายบันทึกStartHere!B93)</f>
        <v xml:space="preserve"> </v>
      </c>
      <c r="C93" s="56" t="str">
        <f>IF(ISBLANK(แนบท้ายบันทึกStartHere!C93)," ",+แนบท้ายบันทึกStartHere!C93)</f>
        <v xml:space="preserve"> </v>
      </c>
      <c r="D93" s="57" t="str">
        <f>IF(ISBLANK(แนบท้ายบันทึกStartHere!D93)," ",+แนบท้ายบันทึกStartHere!D93)</f>
        <v xml:space="preserve"> </v>
      </c>
      <c r="E93" s="53" t="str">
        <f>IF(ISBLANK(แนบท้ายบันทึกStartHere!E93)," ",+แนบท้ายบันทึกStartHere!E93)</f>
        <v xml:space="preserve"> </v>
      </c>
      <c r="F93" s="58" t="str">
        <f>IF(ISBLANK(แนบท้ายบันทึกStartHere!F93)," ",+แนบท้ายบันทึกStartHere!F93)</f>
        <v/>
      </c>
      <c r="G93" s="59"/>
    </row>
    <row r="94" spans="1:7" x14ac:dyDescent="0.5">
      <c r="A94" s="49" t="str">
        <f>IF(ISBLANK(แนบท้ายบันทึกStartHere!A94)," ",+แนบท้ายบันทึกStartHere!A94)</f>
        <v/>
      </c>
      <c r="B94" s="66" t="str">
        <f>IF(ISBLANK(แนบท้ายบันทึกStartHere!B94)," ",+แนบท้ายบันทึกStartHere!B94)</f>
        <v xml:space="preserve"> </v>
      </c>
      <c r="C94" s="56" t="str">
        <f>IF(ISBLANK(แนบท้ายบันทึกStartHere!C94)," ",+แนบท้ายบันทึกStartHere!C94)</f>
        <v xml:space="preserve"> </v>
      </c>
      <c r="D94" s="57" t="str">
        <f>IF(ISBLANK(แนบท้ายบันทึกStartHere!D94)," ",+แนบท้ายบันทึกStartHere!D94)</f>
        <v xml:space="preserve"> </v>
      </c>
      <c r="E94" s="53" t="str">
        <f>IF(ISBLANK(แนบท้ายบันทึกStartHere!E94)," ",+แนบท้ายบันทึกStartHere!E94)</f>
        <v xml:space="preserve"> </v>
      </c>
      <c r="F94" s="58" t="str">
        <f>IF(ISBLANK(แนบท้ายบันทึกStartHere!F94)," ",+แนบท้ายบันทึกStartHere!F94)</f>
        <v/>
      </c>
      <c r="G94" s="59"/>
    </row>
    <row r="95" spans="1:7" x14ac:dyDescent="0.5">
      <c r="A95" s="49" t="str">
        <f>IF(ISBLANK(แนบท้ายบันทึกStartHere!A95)," ",+แนบท้ายบันทึกStartHere!A95)</f>
        <v/>
      </c>
      <c r="B95" s="66" t="str">
        <f>IF(ISBLANK(แนบท้ายบันทึกStartHere!B95)," ",+แนบท้ายบันทึกStartHere!B95)</f>
        <v xml:space="preserve"> </v>
      </c>
      <c r="C95" s="56" t="str">
        <f>IF(ISBLANK(แนบท้ายบันทึกStartHere!C95)," ",+แนบท้ายบันทึกStartHere!C95)</f>
        <v xml:space="preserve"> </v>
      </c>
      <c r="D95" s="57" t="str">
        <f>IF(ISBLANK(แนบท้ายบันทึกStartHere!D95)," ",+แนบท้ายบันทึกStartHere!D95)</f>
        <v xml:space="preserve"> </v>
      </c>
      <c r="E95" s="53" t="str">
        <f>IF(ISBLANK(แนบท้ายบันทึกStartHere!E95)," ",+แนบท้ายบันทึกStartHere!E95)</f>
        <v xml:space="preserve"> </v>
      </c>
      <c r="F95" s="58" t="str">
        <f>IF(ISBLANK(แนบท้ายบันทึกStartHere!F95)," ",+แนบท้ายบันทึกStartHere!F95)</f>
        <v/>
      </c>
      <c r="G95" s="59"/>
    </row>
    <row r="96" spans="1:7" x14ac:dyDescent="0.5">
      <c r="A96" s="49" t="str">
        <f>IF(ISBLANK(แนบท้ายบันทึกStartHere!A96)," ",+แนบท้ายบันทึกStartHere!A96)</f>
        <v/>
      </c>
      <c r="B96" s="66" t="str">
        <f>IF(ISBLANK(แนบท้ายบันทึกStartHere!B96)," ",+แนบท้ายบันทึกStartHere!B96)</f>
        <v xml:space="preserve"> </v>
      </c>
      <c r="C96" s="56" t="str">
        <f>IF(ISBLANK(แนบท้ายบันทึกStartHere!C96)," ",+แนบท้ายบันทึกStartHere!C96)</f>
        <v xml:space="preserve"> </v>
      </c>
      <c r="D96" s="57" t="str">
        <f>IF(ISBLANK(แนบท้ายบันทึกStartHere!D96)," ",+แนบท้ายบันทึกStartHere!D96)</f>
        <v xml:space="preserve"> </v>
      </c>
      <c r="E96" s="53" t="str">
        <f>IF(ISBLANK(แนบท้ายบันทึกStartHere!E96)," ",+แนบท้ายบันทึกStartHere!E96)</f>
        <v xml:space="preserve"> </v>
      </c>
      <c r="F96" s="58" t="str">
        <f>IF(ISBLANK(แนบท้ายบันทึกStartHere!F96)," ",+แนบท้ายบันทึกStartHere!F96)</f>
        <v/>
      </c>
      <c r="G96" s="59"/>
    </row>
    <row r="97" spans="1:7" x14ac:dyDescent="0.5">
      <c r="A97" s="49" t="str">
        <f>IF(ISBLANK(แนบท้ายบันทึกStartHere!A97)," ",+แนบท้ายบันทึกStartHere!A97)</f>
        <v/>
      </c>
      <c r="B97" s="66" t="str">
        <f>IF(ISBLANK(แนบท้ายบันทึกStartHere!B97)," ",+แนบท้ายบันทึกStartHere!B97)</f>
        <v xml:space="preserve"> </v>
      </c>
      <c r="C97" s="56" t="str">
        <f>IF(ISBLANK(แนบท้ายบันทึกStartHere!C97)," ",+แนบท้ายบันทึกStartHere!C97)</f>
        <v xml:space="preserve"> </v>
      </c>
      <c r="D97" s="57" t="str">
        <f>IF(ISBLANK(แนบท้ายบันทึกStartHere!D97)," ",+แนบท้ายบันทึกStartHere!D97)</f>
        <v xml:space="preserve"> </v>
      </c>
      <c r="E97" s="53" t="str">
        <f>IF(ISBLANK(แนบท้ายบันทึกStartHere!E97)," ",+แนบท้ายบันทึกStartHere!E97)</f>
        <v xml:space="preserve"> </v>
      </c>
      <c r="F97" s="58" t="str">
        <f>IF(ISBLANK(แนบท้ายบันทึกStartHere!F97)," ",+แนบท้ายบันทึกStartHere!F97)</f>
        <v/>
      </c>
      <c r="G97" s="59"/>
    </row>
    <row r="98" spans="1:7" x14ac:dyDescent="0.5">
      <c r="A98" s="49" t="str">
        <f>IF(ISBLANK(แนบท้ายบันทึกStartHere!A98)," ",+แนบท้ายบันทึกStartHere!A98)</f>
        <v/>
      </c>
      <c r="B98" s="66" t="str">
        <f>IF(ISBLANK(แนบท้ายบันทึกStartHere!B98)," ",+แนบท้ายบันทึกStartHere!B98)</f>
        <v xml:space="preserve"> </v>
      </c>
      <c r="C98" s="56" t="str">
        <f>IF(ISBLANK(แนบท้ายบันทึกStartHere!C98)," ",+แนบท้ายบันทึกStartHere!C98)</f>
        <v xml:space="preserve"> </v>
      </c>
      <c r="D98" s="57" t="str">
        <f>IF(ISBLANK(แนบท้ายบันทึกStartHere!D98)," ",+แนบท้ายบันทึกStartHere!D98)</f>
        <v xml:space="preserve"> </v>
      </c>
      <c r="E98" s="53" t="str">
        <f>IF(ISBLANK(แนบท้ายบันทึกStartHere!E98)," ",+แนบท้ายบันทึกStartHere!E98)</f>
        <v xml:space="preserve"> </v>
      </c>
      <c r="F98" s="58" t="str">
        <f>IF(ISBLANK(แนบท้ายบันทึกStartHere!F98)," ",+แนบท้ายบันทึกStartHere!F98)</f>
        <v/>
      </c>
      <c r="G98" s="59"/>
    </row>
    <row r="99" spans="1:7" x14ac:dyDescent="0.5">
      <c r="A99" s="49" t="str">
        <f>IF(ISBLANK(แนบท้ายบันทึกStartHere!A99)," ",+แนบท้ายบันทึกStartHere!A99)</f>
        <v/>
      </c>
      <c r="B99" s="66" t="str">
        <f>IF(ISBLANK(แนบท้ายบันทึกStartHere!B99)," ",+แนบท้ายบันทึกStartHere!B99)</f>
        <v xml:space="preserve"> </v>
      </c>
      <c r="C99" s="56" t="str">
        <f>IF(ISBLANK(แนบท้ายบันทึกStartHere!C99)," ",+แนบท้ายบันทึกStartHere!C99)</f>
        <v xml:space="preserve"> </v>
      </c>
      <c r="D99" s="57" t="str">
        <f>IF(ISBLANK(แนบท้ายบันทึกStartHere!D99)," ",+แนบท้ายบันทึกStartHere!D99)</f>
        <v xml:space="preserve"> </v>
      </c>
      <c r="E99" s="60" t="str">
        <f>IF(ISBLANK(แนบท้ายบันทึกStartHere!E99)," ",+แนบท้ายบันทึกStartHere!E99)</f>
        <v xml:space="preserve"> </v>
      </c>
      <c r="F99" s="58" t="str">
        <f>IF(ISBLANK(แนบท้ายบันทึกStartHere!F99)," ",+แนบท้ายบันทึกStartHere!F99)</f>
        <v/>
      </c>
      <c r="G99" s="59"/>
    </row>
    <row r="100" spans="1:7" x14ac:dyDescent="0.5">
      <c r="A100" s="49" t="str">
        <f>IF(ISBLANK(แนบท้ายบันทึกStartHere!A100)," ",+แนบท้ายบันทึกStartHere!A100)</f>
        <v/>
      </c>
      <c r="B100" s="66" t="str">
        <f>IF(ISBLANK(แนบท้ายบันทึกStartHere!B100)," ",+แนบท้ายบันทึกStartHere!B100)</f>
        <v xml:space="preserve"> </v>
      </c>
      <c r="C100" s="56" t="str">
        <f>IF(ISBLANK(แนบท้ายบันทึกStartHere!C100)," ",+แนบท้ายบันทึกStartHere!C100)</f>
        <v xml:space="preserve"> </v>
      </c>
      <c r="D100" s="57" t="str">
        <f>IF(ISBLANK(แนบท้ายบันทึกStartHere!D100)," ",+แนบท้ายบันทึกStartHere!D100)</f>
        <v xml:space="preserve"> </v>
      </c>
      <c r="E100" s="53" t="str">
        <f>IF(ISBLANK(แนบท้ายบันทึกStartHere!E100)," ",+แนบท้ายบันทึกStartHere!E100)</f>
        <v xml:space="preserve"> </v>
      </c>
      <c r="F100" s="58" t="str">
        <f>IF(ISBLANK(แนบท้ายบันทึกStartHere!F100)," ",+แนบท้ายบันทึกStartHere!F100)</f>
        <v/>
      </c>
      <c r="G100" s="59"/>
    </row>
    <row r="101" spans="1:7" x14ac:dyDescent="0.5">
      <c r="A101" s="49" t="str">
        <f>IF(ISBLANK(แนบท้ายบันทึกStartHere!A101)," ",+แนบท้ายบันทึกStartHere!A101)</f>
        <v/>
      </c>
      <c r="B101" s="66" t="str">
        <f>IF(ISBLANK(แนบท้ายบันทึกStartHere!B101)," ",+แนบท้ายบันทึกStartHere!B101)</f>
        <v xml:space="preserve"> </v>
      </c>
      <c r="C101" s="56" t="str">
        <f>IF(ISBLANK(แนบท้ายบันทึกStartHere!C101)," ",+แนบท้ายบันทึกStartHere!C101)</f>
        <v xml:space="preserve"> </v>
      </c>
      <c r="D101" s="57" t="str">
        <f>IF(ISBLANK(แนบท้ายบันทึกStartHere!D101)," ",+แนบท้ายบันทึกStartHere!D101)</f>
        <v xml:space="preserve"> </v>
      </c>
      <c r="E101" s="53" t="str">
        <f>IF(ISBLANK(แนบท้ายบันทึกStartHere!E101)," ",+แนบท้ายบันทึกStartHere!E101)</f>
        <v xml:space="preserve"> </v>
      </c>
      <c r="F101" s="58" t="str">
        <f>IF(ISBLANK(แนบท้ายบันทึกStartHere!F101)," ",+แนบท้ายบันทึกStartHere!F101)</f>
        <v/>
      </c>
      <c r="G101" s="59"/>
    </row>
    <row r="102" spans="1:7" x14ac:dyDescent="0.5">
      <c r="A102" s="49" t="str">
        <f>IF(ISBLANK(แนบท้ายบันทึกStartHere!A102)," ",+แนบท้ายบันทึกStartHere!A102)</f>
        <v/>
      </c>
      <c r="B102" s="66" t="str">
        <f>IF(ISBLANK(แนบท้ายบันทึกStartHere!B102)," ",+แนบท้ายบันทึกStartHere!B102)</f>
        <v xml:space="preserve"> </v>
      </c>
      <c r="C102" s="56" t="str">
        <f>IF(ISBLANK(แนบท้ายบันทึกStartHere!C102)," ",+แนบท้ายบันทึกStartHere!C102)</f>
        <v xml:space="preserve"> </v>
      </c>
      <c r="D102" s="57" t="str">
        <f>IF(ISBLANK(แนบท้ายบันทึกStartHere!D102)," ",+แนบท้ายบันทึกStartHere!D102)</f>
        <v xml:space="preserve"> </v>
      </c>
      <c r="E102" s="53" t="str">
        <f>IF(ISBLANK(แนบท้ายบันทึกStartHere!E102)," ",+แนบท้ายบันทึกStartHere!E102)</f>
        <v xml:space="preserve"> </v>
      </c>
      <c r="F102" s="58" t="str">
        <f>IF(ISBLANK(แนบท้ายบันทึกStartHere!F102)," ",+แนบท้ายบันทึกStartHere!F102)</f>
        <v/>
      </c>
      <c r="G102" s="59"/>
    </row>
    <row r="103" spans="1:7" x14ac:dyDescent="0.5">
      <c r="A103" s="49" t="str">
        <f>IF(ISBLANK(แนบท้ายบันทึกStartHere!A103)," ",+แนบท้ายบันทึกStartHere!A103)</f>
        <v/>
      </c>
      <c r="B103" s="66" t="str">
        <f>IF(ISBLANK(แนบท้ายบันทึกStartHere!B103)," ",+แนบท้ายบันทึกStartHere!B103)</f>
        <v xml:space="preserve"> </v>
      </c>
      <c r="C103" s="56" t="str">
        <f>IF(ISBLANK(แนบท้ายบันทึกStartHere!C103)," ",+แนบท้ายบันทึกStartHere!C103)</f>
        <v xml:space="preserve"> </v>
      </c>
      <c r="D103" s="57" t="str">
        <f>IF(ISBLANK(แนบท้ายบันทึกStartHere!D103)," ",+แนบท้ายบันทึกStartHere!D103)</f>
        <v xml:space="preserve"> </v>
      </c>
      <c r="E103" s="53" t="str">
        <f>IF(ISBLANK(แนบท้ายบันทึกStartHere!E103)," ",+แนบท้ายบันทึกStartHere!E103)</f>
        <v xml:space="preserve"> </v>
      </c>
      <c r="F103" s="58" t="str">
        <f>IF(ISBLANK(แนบท้ายบันทึกStartHere!F103)," ",+แนบท้ายบันทึกStartHere!F103)</f>
        <v/>
      </c>
      <c r="G103" s="59"/>
    </row>
    <row r="104" spans="1:7" x14ac:dyDescent="0.5">
      <c r="A104" s="49" t="str">
        <f>IF(ISBLANK(แนบท้ายบันทึกStartHere!A104)," ",+แนบท้ายบันทึกStartHere!A104)</f>
        <v/>
      </c>
      <c r="B104" s="66" t="str">
        <f>IF(ISBLANK(แนบท้ายบันทึกStartHere!B104)," ",+แนบท้ายบันทึกStartHere!B104)</f>
        <v xml:space="preserve"> </v>
      </c>
      <c r="C104" s="56" t="str">
        <f>IF(ISBLANK(แนบท้ายบันทึกStartHere!C104)," ",+แนบท้ายบันทึกStartHere!C104)</f>
        <v xml:space="preserve"> </v>
      </c>
      <c r="D104" s="57" t="str">
        <f>IF(ISBLANK(แนบท้ายบันทึกStartHere!D104)," ",+แนบท้ายบันทึกStartHere!D104)</f>
        <v xml:space="preserve"> </v>
      </c>
      <c r="E104" s="53" t="str">
        <f>IF(ISBLANK(แนบท้ายบันทึกStartHere!E104)," ",+แนบท้ายบันทึกStartHere!E104)</f>
        <v xml:space="preserve"> </v>
      </c>
      <c r="F104" s="58" t="str">
        <f>IF(ISBLANK(แนบท้ายบันทึกStartHere!F104)," ",+แนบท้ายบันทึกStartHere!F104)</f>
        <v/>
      </c>
      <c r="G104" s="59"/>
    </row>
    <row r="105" spans="1:7" x14ac:dyDescent="0.5">
      <c r="A105" s="49" t="str">
        <f>IF(ISBLANK(แนบท้ายบันทึกStartHere!A105)," ",+แนบท้ายบันทึกStartHere!A105)</f>
        <v/>
      </c>
      <c r="B105" s="66" t="str">
        <f>IF(ISBLANK(แนบท้ายบันทึกStartHere!B105)," ",+แนบท้ายบันทึกStartHere!B105)</f>
        <v xml:space="preserve"> </v>
      </c>
      <c r="C105" s="56" t="str">
        <f>IF(ISBLANK(แนบท้ายบันทึกStartHere!C105)," ",+แนบท้ายบันทึกStartHere!C105)</f>
        <v xml:space="preserve"> </v>
      </c>
      <c r="D105" s="57" t="str">
        <f>IF(ISBLANK(แนบท้ายบันทึกStartHere!D105)," ",+แนบท้ายบันทึกStartHere!D105)</f>
        <v xml:space="preserve"> </v>
      </c>
      <c r="E105" s="53" t="str">
        <f>IF(ISBLANK(แนบท้ายบันทึกStartHere!E105)," ",+แนบท้ายบันทึกStartHere!E105)</f>
        <v xml:space="preserve"> </v>
      </c>
      <c r="F105" s="58" t="str">
        <f>IF(ISBLANK(แนบท้ายบันทึกStartHere!F105)," ",+แนบท้ายบันทึกStartHere!F105)</f>
        <v/>
      </c>
      <c r="G105" s="59"/>
    </row>
    <row r="106" spans="1:7" x14ac:dyDescent="0.5">
      <c r="A106" s="49" t="str">
        <f>IF(ISBLANK(แนบท้ายบันทึกStartHere!A106)," ",+แนบท้ายบันทึกStartHere!A106)</f>
        <v/>
      </c>
      <c r="B106" s="66" t="str">
        <f>IF(ISBLANK(แนบท้ายบันทึกStartHere!B106)," ",+แนบท้ายบันทึกStartHere!B106)</f>
        <v xml:space="preserve"> </v>
      </c>
      <c r="C106" s="56" t="str">
        <f>IF(ISBLANK(แนบท้ายบันทึกStartHere!C106)," ",+แนบท้ายบันทึกStartHere!C106)</f>
        <v xml:space="preserve"> </v>
      </c>
      <c r="D106" s="57" t="str">
        <f>IF(ISBLANK(แนบท้ายบันทึกStartHere!D106)," ",+แนบท้ายบันทึกStartHere!D106)</f>
        <v xml:space="preserve"> </v>
      </c>
      <c r="E106" s="53" t="str">
        <f>IF(ISBLANK(แนบท้ายบันทึกStartHere!E106)," ",+แนบท้ายบันทึกStartHere!E106)</f>
        <v xml:space="preserve"> </v>
      </c>
      <c r="F106" s="58" t="str">
        <f>IF(ISBLANK(แนบท้ายบันทึกStartHere!F106)," ",+แนบท้ายบันทึกStartHere!F106)</f>
        <v/>
      </c>
      <c r="G106" s="59"/>
    </row>
    <row r="107" spans="1:7" x14ac:dyDescent="0.5">
      <c r="A107" s="49" t="str">
        <f>IF(ISBLANK(แนบท้ายบันทึกStartHere!A107)," ",+แนบท้ายบันทึกStartHere!A107)</f>
        <v/>
      </c>
      <c r="B107" s="66" t="str">
        <f>IF(ISBLANK(แนบท้ายบันทึกStartHere!B107)," ",+แนบท้ายบันทึกStartHere!B107)</f>
        <v xml:space="preserve"> </v>
      </c>
      <c r="C107" s="56" t="str">
        <f>IF(ISBLANK(แนบท้ายบันทึกStartHere!C107)," ",+แนบท้ายบันทึกStartHere!C107)</f>
        <v xml:space="preserve"> </v>
      </c>
      <c r="D107" s="57" t="str">
        <f>IF(ISBLANK(แนบท้ายบันทึกStartHere!D107)," ",+แนบท้ายบันทึกStartHere!D107)</f>
        <v xml:space="preserve"> </v>
      </c>
      <c r="E107" s="53" t="str">
        <f>IF(ISBLANK(แนบท้ายบันทึกStartHere!E107)," ",+แนบท้ายบันทึกStartHere!E107)</f>
        <v xml:space="preserve"> </v>
      </c>
      <c r="F107" s="58" t="str">
        <f>IF(ISBLANK(แนบท้ายบันทึกStartHere!F107)," ",+แนบท้ายบันทึกStartHere!F107)</f>
        <v/>
      </c>
      <c r="G107" s="59"/>
    </row>
    <row r="108" spans="1:7" x14ac:dyDescent="0.5">
      <c r="A108" s="49" t="str">
        <f>IF(ISBLANK(แนบท้ายบันทึกStartHere!A108)," ",+แนบท้ายบันทึกStartHere!A108)</f>
        <v/>
      </c>
      <c r="B108" s="66" t="str">
        <f>IF(ISBLANK(แนบท้ายบันทึกStartHere!B108)," ",+แนบท้ายบันทึกStartHere!B108)</f>
        <v xml:space="preserve"> </v>
      </c>
      <c r="C108" s="56" t="str">
        <f>IF(ISBLANK(แนบท้ายบันทึกStartHere!C108)," ",+แนบท้ายบันทึกStartHere!C108)</f>
        <v xml:space="preserve"> </v>
      </c>
      <c r="D108" s="57" t="str">
        <f>IF(ISBLANK(แนบท้ายบันทึกStartHere!D108)," ",+แนบท้ายบันทึกStartHere!D108)</f>
        <v xml:space="preserve"> </v>
      </c>
      <c r="E108" s="53" t="str">
        <f>IF(ISBLANK(แนบท้ายบันทึกStartHere!E108)," ",+แนบท้ายบันทึกStartHere!E108)</f>
        <v xml:space="preserve"> </v>
      </c>
      <c r="F108" s="58" t="str">
        <f>IF(ISBLANK(แนบท้ายบันทึกStartHere!F108)," ",+แนบท้ายบันทึกStartHere!F108)</f>
        <v/>
      </c>
      <c r="G108" s="59"/>
    </row>
    <row r="109" spans="1:7" x14ac:dyDescent="0.5">
      <c r="A109" s="49" t="str">
        <f>IF(ISBLANK(แนบท้ายบันทึกStartHere!A109)," ",+แนบท้ายบันทึกStartHere!A109)</f>
        <v/>
      </c>
      <c r="B109" s="66" t="str">
        <f>IF(ISBLANK(แนบท้ายบันทึกStartHere!B109)," ",+แนบท้ายบันทึกStartHere!B109)</f>
        <v xml:space="preserve"> </v>
      </c>
      <c r="C109" s="61" t="str">
        <f>IF(ISBLANK(แนบท้ายบันทึกStartHere!C109)," ",+แนบท้ายบันทึกStartHere!C109)</f>
        <v xml:space="preserve"> </v>
      </c>
      <c r="D109" s="62" t="str">
        <f>IF(ISBLANK(แนบท้ายบันทึกStartHere!D109)," ",+แนบท้ายบันทึกStartHere!D109)</f>
        <v xml:space="preserve"> </v>
      </c>
      <c r="E109" s="63" t="str">
        <f>IF(ISBLANK(แนบท้ายบันทึกStartHere!E109)," ",+แนบท้ายบันทึกStartHere!E109)</f>
        <v xml:space="preserve"> </v>
      </c>
      <c r="F109" s="58" t="str">
        <f>IF(ISBLANK(แนบท้ายบันทึกStartHere!F109)," ",+แนบท้ายบันทึกStartHere!F109)</f>
        <v/>
      </c>
      <c r="G109" s="59"/>
    </row>
    <row r="110" spans="1:7" x14ac:dyDescent="0.5">
      <c r="A110" s="64"/>
      <c r="B110" s="95" t="str">
        <f>"( "&amp;BAHTTEXT(F110)&amp;" )"</f>
        <v>( ศูนย์บาทถ้วน )</v>
      </c>
      <c r="C110" s="96"/>
      <c r="D110" s="97"/>
      <c r="E110" s="47" t="str">
        <f>+แนบท้ายบันทึกStartHere!E110</f>
        <v>ยอดยกไป</v>
      </c>
      <c r="F110" s="65">
        <f>SUM(F80:F109)</f>
        <v>0</v>
      </c>
      <c r="G110" s="64"/>
    </row>
    <row r="112" spans="1:7" x14ac:dyDescent="0.5">
      <c r="E112" s="46" t="str">
        <f>+E$36</f>
        <v>ลงชื่อ..............................................ผู้สั่งซื้อ</v>
      </c>
    </row>
    <row r="113" spans="1:7" x14ac:dyDescent="0.5">
      <c r="E113" s="46" t="str">
        <f>+E$37</f>
        <v xml:space="preserve">     ( BOSS )</v>
      </c>
    </row>
    <row r="114" spans="1:7" x14ac:dyDescent="0.5">
      <c r="E114" s="46" t="str">
        <f>+E$38</f>
        <v>วันที่.......................................................</v>
      </c>
    </row>
    <row r="115" spans="1:7" ht="23.25" x14ac:dyDescent="0.5">
      <c r="A115" s="98" t="s">
        <v>126</v>
      </c>
      <c r="B115" s="98"/>
      <c r="C115" s="98"/>
      <c r="D115" s="98"/>
      <c r="E115" s="98"/>
      <c r="F115" s="98"/>
      <c r="G115" s="98"/>
    </row>
    <row r="116" spans="1:7" x14ac:dyDescent="0.5">
      <c r="G116" s="46" t="str">
        <f>+แนบท้ายบันทึกStartHere!G116</f>
        <v>หน้า 4/7</v>
      </c>
    </row>
    <row r="117" spans="1:7" x14ac:dyDescent="0.5">
      <c r="A117" s="47" t="s">
        <v>13</v>
      </c>
      <c r="B117" s="47" t="s">
        <v>78</v>
      </c>
      <c r="C117" s="95" t="s">
        <v>118</v>
      </c>
      <c r="D117" s="97"/>
      <c r="E117" s="47" t="s">
        <v>16</v>
      </c>
      <c r="F117" s="48" t="s">
        <v>84</v>
      </c>
      <c r="G117" s="47" t="s">
        <v>119</v>
      </c>
    </row>
    <row r="118" spans="1:7" x14ac:dyDescent="0.5">
      <c r="A118" s="49"/>
      <c r="B118" s="66"/>
      <c r="C118" s="51"/>
      <c r="D118" s="52"/>
      <c r="E118" s="53" t="s">
        <v>122</v>
      </c>
      <c r="F118" s="54">
        <f>+F110</f>
        <v>0</v>
      </c>
      <c r="G118" s="55"/>
    </row>
    <row r="119" spans="1:7" x14ac:dyDescent="0.5">
      <c r="A119" s="49" t="str">
        <f>IF(ISBLANK(แนบท้ายบันทึกStartHere!A119)," ",+แนบท้ายบันทึกStartHere!A119)</f>
        <v/>
      </c>
      <c r="B119" s="66" t="str">
        <f>IF(ISBLANK(แนบท้ายบันทึกStartHere!B119)," ",+แนบท้ายบันทึกStartHere!B119)</f>
        <v xml:space="preserve"> </v>
      </c>
      <c r="C119" s="56" t="str">
        <f>IF(ISBLANK(แนบท้ายบันทึกStartHere!C119)," ",+แนบท้ายบันทึกStartHere!C119)</f>
        <v xml:space="preserve"> </v>
      </c>
      <c r="D119" s="57" t="str">
        <f>IF(ISBLANK(แนบท้ายบันทึกStartHere!D119)," ",+แนบท้ายบันทึกStartHere!D119)</f>
        <v xml:space="preserve"> </v>
      </c>
      <c r="E119" s="53" t="str">
        <f>IF(ISBLANK(แนบท้ายบันทึกStartHere!E119)," ",+แนบท้ายบันทึกStartHere!E119)</f>
        <v xml:space="preserve"> </v>
      </c>
      <c r="F119" s="58" t="str">
        <f>IF(ISBLANK(แนบท้ายบันทึกStartHere!F119)," ",+แนบท้ายบันทึกStartHere!F119)</f>
        <v/>
      </c>
      <c r="G119" s="59"/>
    </row>
    <row r="120" spans="1:7" x14ac:dyDescent="0.5">
      <c r="A120" s="49" t="str">
        <f>IF(ISBLANK(แนบท้ายบันทึกStartHere!A120)," ",+แนบท้ายบันทึกStartHere!A120)</f>
        <v/>
      </c>
      <c r="B120" s="66" t="str">
        <f>IF(ISBLANK(แนบท้ายบันทึกStartHere!B120)," ",+แนบท้ายบันทึกStartHere!B120)</f>
        <v xml:space="preserve"> </v>
      </c>
      <c r="C120" s="56" t="str">
        <f>IF(ISBLANK(แนบท้ายบันทึกStartHere!C120)," ",+แนบท้ายบันทึกStartHere!C120)</f>
        <v xml:space="preserve"> </v>
      </c>
      <c r="D120" s="57" t="str">
        <f>IF(ISBLANK(แนบท้ายบันทึกStartHere!D120)," ",+แนบท้ายบันทึกStartHere!D120)</f>
        <v xml:space="preserve"> </v>
      </c>
      <c r="E120" s="53" t="str">
        <f>IF(ISBLANK(แนบท้ายบันทึกStartHere!E120)," ",+แนบท้ายบันทึกStartHere!E120)</f>
        <v xml:space="preserve"> </v>
      </c>
      <c r="F120" s="58" t="str">
        <f>IF(ISBLANK(แนบท้ายบันทึกStartHere!F120)," ",+แนบท้ายบันทึกStartHere!F120)</f>
        <v/>
      </c>
      <c r="G120" s="59"/>
    </row>
    <row r="121" spans="1:7" x14ac:dyDescent="0.5">
      <c r="A121" s="49" t="str">
        <f>IF(ISBLANK(แนบท้ายบันทึกStartHere!A121)," ",+แนบท้ายบันทึกStartHere!A121)</f>
        <v/>
      </c>
      <c r="B121" s="66" t="str">
        <f>IF(ISBLANK(แนบท้ายบันทึกStartHere!B121)," ",+แนบท้ายบันทึกStartHere!B121)</f>
        <v xml:space="preserve"> </v>
      </c>
      <c r="C121" s="56" t="str">
        <f>IF(ISBLANK(แนบท้ายบันทึกStartHere!C121)," ",+แนบท้ายบันทึกStartHere!C121)</f>
        <v xml:space="preserve"> </v>
      </c>
      <c r="D121" s="57" t="str">
        <f>IF(ISBLANK(แนบท้ายบันทึกStartHere!D121)," ",+แนบท้ายบันทึกStartHere!D121)</f>
        <v xml:space="preserve"> </v>
      </c>
      <c r="E121" s="53" t="str">
        <f>IF(ISBLANK(แนบท้ายบันทึกStartHere!E121)," ",+แนบท้ายบันทึกStartHere!E121)</f>
        <v xml:space="preserve"> </v>
      </c>
      <c r="F121" s="58" t="str">
        <f>IF(ISBLANK(แนบท้ายบันทึกStartHere!F121)," ",+แนบท้ายบันทึกStartHere!F121)</f>
        <v/>
      </c>
      <c r="G121" s="59"/>
    </row>
    <row r="122" spans="1:7" x14ac:dyDescent="0.5">
      <c r="A122" s="49" t="str">
        <f>IF(ISBLANK(แนบท้ายบันทึกStartHere!A122)," ",+แนบท้ายบันทึกStartHere!A122)</f>
        <v/>
      </c>
      <c r="B122" s="66" t="str">
        <f>IF(ISBLANK(แนบท้ายบันทึกStartHere!B122)," ",+แนบท้ายบันทึกStartHere!B122)</f>
        <v xml:space="preserve"> </v>
      </c>
      <c r="C122" s="56" t="str">
        <f>IF(ISBLANK(แนบท้ายบันทึกStartHere!C122)," ",+แนบท้ายบันทึกStartHere!C122)</f>
        <v xml:space="preserve"> </v>
      </c>
      <c r="D122" s="57" t="str">
        <f>IF(ISBLANK(แนบท้ายบันทึกStartHere!D122)," ",+แนบท้ายบันทึกStartHere!D122)</f>
        <v xml:space="preserve"> </v>
      </c>
      <c r="E122" s="53" t="str">
        <f>IF(ISBLANK(แนบท้ายบันทึกStartHere!E122)," ",+แนบท้ายบันทึกStartHere!E122)</f>
        <v xml:space="preserve"> </v>
      </c>
      <c r="F122" s="58" t="str">
        <f>IF(ISBLANK(แนบท้ายบันทึกStartHere!F122)," ",+แนบท้ายบันทึกStartHere!F122)</f>
        <v/>
      </c>
      <c r="G122" s="59"/>
    </row>
    <row r="123" spans="1:7" x14ac:dyDescent="0.5">
      <c r="A123" s="49" t="str">
        <f>IF(ISBLANK(แนบท้ายบันทึกStartHere!A123)," ",+แนบท้ายบันทึกStartHere!A123)</f>
        <v/>
      </c>
      <c r="B123" s="66" t="str">
        <f>IF(ISBLANK(แนบท้ายบันทึกStartHere!B123)," ",+แนบท้ายบันทึกStartHere!B123)</f>
        <v xml:space="preserve"> </v>
      </c>
      <c r="C123" s="56" t="str">
        <f>IF(ISBLANK(แนบท้ายบันทึกStartHere!C123)," ",+แนบท้ายบันทึกStartHere!C123)</f>
        <v xml:space="preserve"> </v>
      </c>
      <c r="D123" s="57" t="str">
        <f>IF(ISBLANK(แนบท้ายบันทึกStartHere!D123)," ",+แนบท้ายบันทึกStartHere!D123)</f>
        <v xml:space="preserve"> </v>
      </c>
      <c r="E123" s="53" t="str">
        <f>IF(ISBLANK(แนบท้ายบันทึกStartHere!E123)," ",+แนบท้ายบันทึกStartHere!E123)</f>
        <v xml:space="preserve"> </v>
      </c>
      <c r="F123" s="58" t="str">
        <f>IF(ISBLANK(แนบท้ายบันทึกStartHere!F123)," ",+แนบท้ายบันทึกStartHere!F123)</f>
        <v/>
      </c>
      <c r="G123" s="59"/>
    </row>
    <row r="124" spans="1:7" x14ac:dyDescent="0.5">
      <c r="A124" s="49" t="str">
        <f>IF(ISBLANK(แนบท้ายบันทึกStartHere!A124)," ",+แนบท้ายบันทึกStartHere!A124)</f>
        <v/>
      </c>
      <c r="B124" s="66" t="str">
        <f>IF(ISBLANK(แนบท้ายบันทึกStartHere!B124)," ",+แนบท้ายบันทึกStartHere!B124)</f>
        <v xml:space="preserve"> </v>
      </c>
      <c r="C124" s="56" t="str">
        <f>IF(ISBLANK(แนบท้ายบันทึกStartHere!C124)," ",+แนบท้ายบันทึกStartHere!C124)</f>
        <v xml:space="preserve"> </v>
      </c>
      <c r="D124" s="57" t="str">
        <f>IF(ISBLANK(แนบท้ายบันทึกStartHere!D124)," ",+แนบท้ายบันทึกStartHere!D124)</f>
        <v xml:space="preserve"> </v>
      </c>
      <c r="E124" s="60" t="str">
        <f>IF(ISBLANK(แนบท้ายบันทึกStartHere!E124)," ",+แนบท้ายบันทึกStartHere!E124)</f>
        <v xml:space="preserve"> </v>
      </c>
      <c r="F124" s="58" t="str">
        <f>IF(ISBLANK(แนบท้ายบันทึกStartHere!F124)," ",+แนบท้ายบันทึกStartHere!F124)</f>
        <v/>
      </c>
      <c r="G124" s="59"/>
    </row>
    <row r="125" spans="1:7" x14ac:dyDescent="0.5">
      <c r="A125" s="49" t="str">
        <f>IF(ISBLANK(แนบท้ายบันทึกStartHere!A125)," ",+แนบท้ายบันทึกStartHere!A125)</f>
        <v/>
      </c>
      <c r="B125" s="66" t="str">
        <f>IF(ISBLANK(แนบท้ายบันทึกStartHere!B125)," ",+แนบท้ายบันทึกStartHere!B125)</f>
        <v xml:space="preserve"> </v>
      </c>
      <c r="C125" s="56" t="str">
        <f>IF(ISBLANK(แนบท้ายบันทึกStartHere!C125)," ",+แนบท้ายบันทึกStartHere!C125)</f>
        <v xml:space="preserve"> </v>
      </c>
      <c r="D125" s="57" t="str">
        <f>IF(ISBLANK(แนบท้ายบันทึกStartHere!D125)," ",+แนบท้ายบันทึกStartHere!D125)</f>
        <v xml:space="preserve"> </v>
      </c>
      <c r="E125" s="53" t="str">
        <f>IF(ISBLANK(แนบท้ายบันทึกStartHere!E125)," ",+แนบท้ายบันทึกStartHere!E125)</f>
        <v xml:space="preserve"> </v>
      </c>
      <c r="F125" s="58" t="str">
        <f>IF(ISBLANK(แนบท้ายบันทึกStartHere!F125)," ",+แนบท้ายบันทึกStartHere!F125)</f>
        <v/>
      </c>
      <c r="G125" s="59"/>
    </row>
    <row r="126" spans="1:7" x14ac:dyDescent="0.5">
      <c r="A126" s="49" t="str">
        <f>IF(ISBLANK(แนบท้ายบันทึกStartHere!A126)," ",+แนบท้ายบันทึกStartHere!A126)</f>
        <v/>
      </c>
      <c r="B126" s="66" t="str">
        <f>IF(ISBLANK(แนบท้ายบันทึกStartHere!B126)," ",+แนบท้ายบันทึกStartHere!B126)</f>
        <v xml:space="preserve"> </v>
      </c>
      <c r="C126" s="56" t="str">
        <f>IF(ISBLANK(แนบท้ายบันทึกStartHere!C126)," ",+แนบท้ายบันทึกStartHere!C126)</f>
        <v xml:space="preserve"> </v>
      </c>
      <c r="D126" s="57" t="str">
        <f>IF(ISBLANK(แนบท้ายบันทึกStartHere!D126)," ",+แนบท้ายบันทึกStartHere!D126)</f>
        <v xml:space="preserve"> </v>
      </c>
      <c r="E126" s="53" t="str">
        <f>IF(ISBLANK(แนบท้ายบันทึกStartHere!E126)," ",+แนบท้ายบันทึกStartHere!E126)</f>
        <v xml:space="preserve"> </v>
      </c>
      <c r="F126" s="58" t="str">
        <f>IF(ISBLANK(แนบท้ายบันทึกStartHere!F126)," ",+แนบท้ายบันทึกStartHere!F126)</f>
        <v/>
      </c>
      <c r="G126" s="59"/>
    </row>
    <row r="127" spans="1:7" x14ac:dyDescent="0.5">
      <c r="A127" s="49" t="str">
        <f>IF(ISBLANK(แนบท้ายบันทึกStartHere!A127)," ",+แนบท้ายบันทึกStartHere!A127)</f>
        <v/>
      </c>
      <c r="B127" s="66" t="str">
        <f>IF(ISBLANK(แนบท้ายบันทึกStartHere!B127)," ",+แนบท้ายบันทึกStartHere!B127)</f>
        <v xml:space="preserve"> </v>
      </c>
      <c r="C127" s="56" t="str">
        <f>IF(ISBLANK(แนบท้ายบันทึกStartHere!C127)," ",+แนบท้ายบันทึกStartHere!C127)</f>
        <v xml:space="preserve"> </v>
      </c>
      <c r="D127" s="57" t="str">
        <f>IF(ISBLANK(แนบท้ายบันทึกStartHere!D127)," ",+แนบท้ายบันทึกStartHere!D127)</f>
        <v xml:space="preserve"> </v>
      </c>
      <c r="E127" s="53" t="str">
        <f>IF(ISBLANK(แนบท้ายบันทึกStartHere!E127)," ",+แนบท้ายบันทึกStartHere!E127)</f>
        <v xml:space="preserve"> </v>
      </c>
      <c r="F127" s="58" t="str">
        <f>IF(ISBLANK(แนบท้ายบันทึกStartHere!F127)," ",+แนบท้ายบันทึกStartHere!F127)</f>
        <v/>
      </c>
      <c r="G127" s="59"/>
    </row>
    <row r="128" spans="1:7" x14ac:dyDescent="0.5">
      <c r="A128" s="49" t="str">
        <f>IF(ISBLANK(แนบท้ายบันทึกStartHere!A128)," ",+แนบท้ายบันทึกStartHere!A128)</f>
        <v/>
      </c>
      <c r="B128" s="66" t="str">
        <f>IF(ISBLANK(แนบท้ายบันทึกStartHere!B128)," ",+แนบท้ายบันทึกStartHere!B128)</f>
        <v xml:space="preserve"> </v>
      </c>
      <c r="C128" s="56" t="str">
        <f>IF(ISBLANK(แนบท้ายบันทึกStartHere!C128)," ",+แนบท้ายบันทึกStartHere!C128)</f>
        <v xml:space="preserve"> </v>
      </c>
      <c r="D128" s="57" t="str">
        <f>IF(ISBLANK(แนบท้ายบันทึกStartHere!D128)," ",+แนบท้ายบันทึกStartHere!D128)</f>
        <v xml:space="preserve"> </v>
      </c>
      <c r="E128" s="53" t="str">
        <f>IF(ISBLANK(แนบท้ายบันทึกStartHere!E128)," ",+แนบท้ายบันทึกStartHere!E128)</f>
        <v xml:space="preserve"> </v>
      </c>
      <c r="F128" s="58" t="str">
        <f>IF(ISBLANK(แนบท้ายบันทึกStartHere!F128)," ",+แนบท้ายบันทึกStartHere!F128)</f>
        <v/>
      </c>
      <c r="G128" s="59"/>
    </row>
    <row r="129" spans="1:7" x14ac:dyDescent="0.5">
      <c r="A129" s="49" t="str">
        <f>IF(ISBLANK(แนบท้ายบันทึกStartHere!A129)," ",+แนบท้ายบันทึกStartHere!A129)</f>
        <v/>
      </c>
      <c r="B129" s="66" t="str">
        <f>IF(ISBLANK(แนบท้ายบันทึกStartHere!B129)," ",+แนบท้ายบันทึกStartHere!B129)</f>
        <v xml:space="preserve"> </v>
      </c>
      <c r="C129" s="56" t="str">
        <f>IF(ISBLANK(แนบท้ายบันทึกStartHere!C129)," ",+แนบท้ายบันทึกStartHere!C129)</f>
        <v xml:space="preserve"> </v>
      </c>
      <c r="D129" s="57" t="str">
        <f>IF(ISBLANK(แนบท้ายบันทึกStartHere!D129)," ",+แนบท้ายบันทึกStartHere!D129)</f>
        <v xml:space="preserve"> </v>
      </c>
      <c r="E129" s="53" t="str">
        <f>IF(ISBLANK(แนบท้ายบันทึกStartHere!E129)," ",+แนบท้ายบันทึกStartHere!E129)</f>
        <v xml:space="preserve"> </v>
      </c>
      <c r="F129" s="58" t="str">
        <f>IF(ISBLANK(แนบท้ายบันทึกStartHere!F129)," ",+แนบท้ายบันทึกStartHere!F129)</f>
        <v/>
      </c>
      <c r="G129" s="59"/>
    </row>
    <row r="130" spans="1:7" x14ac:dyDescent="0.5">
      <c r="A130" s="49" t="str">
        <f>IF(ISBLANK(แนบท้ายบันทึกStartHere!A130)," ",+แนบท้ายบันทึกStartHere!A130)</f>
        <v/>
      </c>
      <c r="B130" s="66" t="str">
        <f>IF(ISBLANK(แนบท้ายบันทึกStartHere!B130)," ",+แนบท้ายบันทึกStartHere!B130)</f>
        <v xml:space="preserve"> </v>
      </c>
      <c r="C130" s="56" t="str">
        <f>IF(ISBLANK(แนบท้ายบันทึกStartHere!C130)," ",+แนบท้ายบันทึกStartHere!C130)</f>
        <v xml:space="preserve"> </v>
      </c>
      <c r="D130" s="57" t="str">
        <f>IF(ISBLANK(แนบท้ายบันทึกStartHere!D130)," ",+แนบท้ายบันทึกStartHere!D130)</f>
        <v xml:space="preserve"> </v>
      </c>
      <c r="E130" s="53" t="str">
        <f>IF(ISBLANK(แนบท้ายบันทึกStartHere!E130)," ",+แนบท้ายบันทึกStartHere!E130)</f>
        <v xml:space="preserve"> </v>
      </c>
      <c r="F130" s="58" t="str">
        <f>IF(ISBLANK(แนบท้ายบันทึกStartHere!F130)," ",+แนบท้ายบันทึกStartHere!F130)</f>
        <v/>
      </c>
      <c r="G130" s="59"/>
    </row>
    <row r="131" spans="1:7" x14ac:dyDescent="0.5">
      <c r="A131" s="49" t="str">
        <f>IF(ISBLANK(แนบท้ายบันทึกStartHere!A131)," ",+แนบท้ายบันทึกStartHere!A131)</f>
        <v/>
      </c>
      <c r="B131" s="66" t="str">
        <f>IF(ISBLANK(แนบท้ายบันทึกStartHere!B131)," ",+แนบท้ายบันทึกStartHere!B131)</f>
        <v xml:space="preserve"> </v>
      </c>
      <c r="C131" s="56" t="str">
        <f>IF(ISBLANK(แนบท้ายบันทึกStartHere!C131)," ",+แนบท้ายบันทึกStartHere!C131)</f>
        <v xml:space="preserve"> </v>
      </c>
      <c r="D131" s="57" t="str">
        <f>IF(ISBLANK(แนบท้ายบันทึกStartHere!D131)," ",+แนบท้ายบันทึกStartHere!D131)</f>
        <v xml:space="preserve"> </v>
      </c>
      <c r="E131" s="53" t="str">
        <f>IF(ISBLANK(แนบท้ายบันทึกStartHere!E131)," ",+แนบท้ายบันทึกStartHere!E131)</f>
        <v xml:space="preserve"> </v>
      </c>
      <c r="F131" s="58" t="str">
        <f>IF(ISBLANK(แนบท้ายบันทึกStartHere!F131)," ",+แนบท้ายบันทึกStartHere!F131)</f>
        <v/>
      </c>
      <c r="G131" s="59"/>
    </row>
    <row r="132" spans="1:7" x14ac:dyDescent="0.5">
      <c r="A132" s="49" t="str">
        <f>IF(ISBLANK(แนบท้ายบันทึกStartHere!A132)," ",+แนบท้ายบันทึกStartHere!A132)</f>
        <v/>
      </c>
      <c r="B132" s="66" t="str">
        <f>IF(ISBLANK(แนบท้ายบันทึกStartHere!B132)," ",+แนบท้ายบันทึกStartHere!B132)</f>
        <v xml:space="preserve"> </v>
      </c>
      <c r="C132" s="56" t="str">
        <f>IF(ISBLANK(แนบท้ายบันทึกStartHere!C132)," ",+แนบท้ายบันทึกStartHere!C132)</f>
        <v xml:space="preserve"> </v>
      </c>
      <c r="D132" s="57" t="str">
        <f>IF(ISBLANK(แนบท้ายบันทึกStartHere!D132)," ",+แนบท้ายบันทึกStartHere!D132)</f>
        <v xml:space="preserve"> </v>
      </c>
      <c r="E132" s="53" t="str">
        <f>IF(ISBLANK(แนบท้ายบันทึกStartHere!E132)," ",+แนบท้ายบันทึกStartHere!E132)</f>
        <v xml:space="preserve"> </v>
      </c>
      <c r="F132" s="58" t="str">
        <f>IF(ISBLANK(แนบท้ายบันทึกStartHere!F132)," ",+แนบท้ายบันทึกStartHere!F132)</f>
        <v/>
      </c>
      <c r="G132" s="59"/>
    </row>
    <row r="133" spans="1:7" x14ac:dyDescent="0.5">
      <c r="A133" s="49" t="str">
        <f>IF(ISBLANK(แนบท้ายบันทึกStartHere!A133)," ",+แนบท้ายบันทึกStartHere!A133)</f>
        <v/>
      </c>
      <c r="B133" s="66" t="str">
        <f>IF(ISBLANK(แนบท้ายบันทึกStartHere!B133)," ",+แนบท้ายบันทึกStartHere!B133)</f>
        <v xml:space="preserve"> </v>
      </c>
      <c r="C133" s="56" t="str">
        <f>IF(ISBLANK(แนบท้ายบันทึกStartHere!C133)," ",+แนบท้ายบันทึกStartHere!C133)</f>
        <v xml:space="preserve"> </v>
      </c>
      <c r="D133" s="57" t="str">
        <f>IF(ISBLANK(แนบท้ายบันทึกStartHere!D133)," ",+แนบท้ายบันทึกStartHere!D133)</f>
        <v xml:space="preserve"> </v>
      </c>
      <c r="E133" s="53" t="str">
        <f>IF(ISBLANK(แนบท้ายบันทึกStartHere!E133)," ",+แนบท้ายบันทึกStartHere!E133)</f>
        <v xml:space="preserve"> </v>
      </c>
      <c r="F133" s="58" t="str">
        <f>IF(ISBLANK(แนบท้ายบันทึกStartHere!F133)," ",+แนบท้ายบันทึกStartHere!F133)</f>
        <v/>
      </c>
      <c r="G133" s="59"/>
    </row>
    <row r="134" spans="1:7" x14ac:dyDescent="0.5">
      <c r="A134" s="49" t="str">
        <f>IF(ISBLANK(แนบท้ายบันทึกStartHere!A134)," ",+แนบท้ายบันทึกStartHere!A134)</f>
        <v/>
      </c>
      <c r="B134" s="66" t="str">
        <f>IF(ISBLANK(แนบท้ายบันทึกStartHere!B134)," ",+แนบท้ายบันทึกStartHere!B134)</f>
        <v xml:space="preserve"> </v>
      </c>
      <c r="C134" s="56" t="str">
        <f>IF(ISBLANK(แนบท้ายบันทึกStartHere!C134)," ",+แนบท้ายบันทึกStartHere!C134)</f>
        <v xml:space="preserve"> </v>
      </c>
      <c r="D134" s="57" t="str">
        <f>IF(ISBLANK(แนบท้ายบันทึกStartHere!D134)," ",+แนบท้ายบันทึกStartHere!D134)</f>
        <v xml:space="preserve"> </v>
      </c>
      <c r="E134" s="53" t="str">
        <f>IF(ISBLANK(แนบท้ายบันทึกStartHere!E134)," ",+แนบท้ายบันทึกStartHere!E134)</f>
        <v xml:space="preserve"> </v>
      </c>
      <c r="F134" s="58" t="str">
        <f>IF(ISBLANK(แนบท้ายบันทึกStartHere!F134)," ",+แนบท้ายบันทึกStartHere!F134)</f>
        <v/>
      </c>
      <c r="G134" s="59"/>
    </row>
    <row r="135" spans="1:7" x14ac:dyDescent="0.5">
      <c r="A135" s="49" t="str">
        <f>IF(ISBLANK(แนบท้ายบันทึกStartHere!A135)," ",+แนบท้ายบันทึกStartHere!A135)</f>
        <v/>
      </c>
      <c r="B135" s="66" t="str">
        <f>IF(ISBLANK(แนบท้ายบันทึกStartHere!B135)," ",+แนบท้ายบันทึกStartHere!B135)</f>
        <v xml:space="preserve"> </v>
      </c>
      <c r="C135" s="56" t="str">
        <f>IF(ISBLANK(แนบท้ายบันทึกStartHere!C135)," ",+แนบท้ายบันทึกStartHere!C135)</f>
        <v xml:space="preserve"> </v>
      </c>
      <c r="D135" s="57" t="str">
        <f>IF(ISBLANK(แนบท้ายบันทึกStartHere!D135)," ",+แนบท้ายบันทึกStartHere!D135)</f>
        <v xml:space="preserve"> </v>
      </c>
      <c r="E135" s="53" t="str">
        <f>IF(ISBLANK(แนบท้ายบันทึกStartHere!E135)," ",+แนบท้ายบันทึกStartHere!E135)</f>
        <v xml:space="preserve"> </v>
      </c>
      <c r="F135" s="58" t="str">
        <f>IF(ISBLANK(แนบท้ายบันทึกStartHere!F135)," ",+แนบท้ายบันทึกStartHere!F135)</f>
        <v/>
      </c>
      <c r="G135" s="59"/>
    </row>
    <row r="136" spans="1:7" x14ac:dyDescent="0.5">
      <c r="A136" s="49" t="str">
        <f>IF(ISBLANK(แนบท้ายบันทึกStartHere!A136)," ",+แนบท้ายบันทึกStartHere!A136)</f>
        <v/>
      </c>
      <c r="B136" s="66" t="str">
        <f>IF(ISBLANK(แนบท้ายบันทึกStartHere!B136)," ",+แนบท้ายบันทึกStartHere!B136)</f>
        <v xml:space="preserve"> </v>
      </c>
      <c r="C136" s="56" t="str">
        <f>IF(ISBLANK(แนบท้ายบันทึกStartHere!C136)," ",+แนบท้ายบันทึกStartHere!C136)</f>
        <v xml:space="preserve"> </v>
      </c>
      <c r="D136" s="57" t="str">
        <f>IF(ISBLANK(แนบท้ายบันทึกStartHere!D136)," ",+แนบท้ายบันทึกStartHere!D136)</f>
        <v xml:space="preserve"> </v>
      </c>
      <c r="E136" s="53" t="str">
        <f>IF(ISBLANK(แนบท้ายบันทึกStartHere!E136)," ",+แนบท้ายบันทึกStartHere!E136)</f>
        <v xml:space="preserve"> </v>
      </c>
      <c r="F136" s="58" t="str">
        <f>IF(ISBLANK(แนบท้ายบันทึกStartHere!F136)," ",+แนบท้ายบันทึกStartHere!F136)</f>
        <v/>
      </c>
      <c r="G136" s="59"/>
    </row>
    <row r="137" spans="1:7" x14ac:dyDescent="0.5">
      <c r="A137" s="49" t="str">
        <f>IF(ISBLANK(แนบท้ายบันทึกStartHere!A137)," ",+แนบท้ายบันทึกStartHere!A137)</f>
        <v/>
      </c>
      <c r="B137" s="66" t="str">
        <f>IF(ISBLANK(แนบท้ายบันทึกStartHere!B137)," ",+แนบท้ายบันทึกStartHere!B137)</f>
        <v xml:space="preserve"> </v>
      </c>
      <c r="C137" s="56" t="str">
        <f>IF(ISBLANK(แนบท้ายบันทึกStartHere!C137)," ",+แนบท้ายบันทึกStartHere!C137)</f>
        <v xml:space="preserve"> </v>
      </c>
      <c r="D137" s="57" t="str">
        <f>IF(ISBLANK(แนบท้ายบันทึกStartHere!D137)," ",+แนบท้ายบันทึกStartHere!D137)</f>
        <v xml:space="preserve"> </v>
      </c>
      <c r="E137" s="60" t="str">
        <f>IF(ISBLANK(แนบท้ายบันทึกStartHere!E137)," ",+แนบท้ายบันทึกStartHere!E137)</f>
        <v xml:space="preserve"> </v>
      </c>
      <c r="F137" s="58" t="str">
        <f>IF(ISBLANK(แนบท้ายบันทึกStartHere!F137)," ",+แนบท้ายบันทึกStartHere!F137)</f>
        <v/>
      </c>
      <c r="G137" s="59"/>
    </row>
    <row r="138" spans="1:7" x14ac:dyDescent="0.5">
      <c r="A138" s="49" t="str">
        <f>IF(ISBLANK(แนบท้ายบันทึกStartHere!A138)," ",+แนบท้ายบันทึกStartHere!A138)</f>
        <v/>
      </c>
      <c r="B138" s="66" t="str">
        <f>IF(ISBLANK(แนบท้ายบันทึกStartHere!B138)," ",+แนบท้ายบันทึกStartHere!B138)</f>
        <v xml:space="preserve"> </v>
      </c>
      <c r="C138" s="56" t="str">
        <f>IF(ISBLANK(แนบท้ายบันทึกStartHere!C138)," ",+แนบท้ายบันทึกStartHere!C138)</f>
        <v xml:space="preserve"> </v>
      </c>
      <c r="D138" s="57" t="str">
        <f>IF(ISBLANK(แนบท้ายบันทึกStartHere!D138)," ",+แนบท้ายบันทึกStartHere!D138)</f>
        <v xml:space="preserve"> </v>
      </c>
      <c r="E138" s="53" t="str">
        <f>IF(ISBLANK(แนบท้ายบันทึกStartHere!E138)," ",+แนบท้ายบันทึกStartHere!E138)</f>
        <v xml:space="preserve"> </v>
      </c>
      <c r="F138" s="58" t="str">
        <f>IF(ISBLANK(แนบท้ายบันทึกStartHere!F138)," ",+แนบท้ายบันทึกStartHere!F138)</f>
        <v/>
      </c>
      <c r="G138" s="59"/>
    </row>
    <row r="139" spans="1:7" x14ac:dyDescent="0.5">
      <c r="A139" s="49" t="str">
        <f>IF(ISBLANK(แนบท้ายบันทึกStartHere!A139)," ",+แนบท้ายบันทึกStartHere!A139)</f>
        <v/>
      </c>
      <c r="B139" s="66" t="str">
        <f>IF(ISBLANK(แนบท้ายบันทึกStartHere!B139)," ",+แนบท้ายบันทึกStartHere!B139)</f>
        <v xml:space="preserve"> </v>
      </c>
      <c r="C139" s="56" t="str">
        <f>IF(ISBLANK(แนบท้ายบันทึกStartHere!C139)," ",+แนบท้ายบันทึกStartHere!C139)</f>
        <v xml:space="preserve"> </v>
      </c>
      <c r="D139" s="57" t="str">
        <f>IF(ISBLANK(แนบท้ายบันทึกStartHere!D139)," ",+แนบท้ายบันทึกStartHere!D139)</f>
        <v xml:space="preserve"> </v>
      </c>
      <c r="E139" s="53" t="str">
        <f>IF(ISBLANK(แนบท้ายบันทึกStartHere!E139)," ",+แนบท้ายบันทึกStartHere!E139)</f>
        <v xml:space="preserve"> </v>
      </c>
      <c r="F139" s="58" t="str">
        <f>IF(ISBLANK(แนบท้ายบันทึกStartHere!F139)," ",+แนบท้ายบันทึกStartHere!F139)</f>
        <v/>
      </c>
      <c r="G139" s="59"/>
    </row>
    <row r="140" spans="1:7" x14ac:dyDescent="0.5">
      <c r="A140" s="49" t="str">
        <f>IF(ISBLANK(แนบท้ายบันทึกStartHere!A140)," ",+แนบท้ายบันทึกStartHere!A140)</f>
        <v/>
      </c>
      <c r="B140" s="66" t="str">
        <f>IF(ISBLANK(แนบท้ายบันทึกStartHere!B140)," ",+แนบท้ายบันทึกStartHere!B140)</f>
        <v xml:space="preserve"> </v>
      </c>
      <c r="C140" s="56" t="str">
        <f>IF(ISBLANK(แนบท้ายบันทึกStartHere!C140)," ",+แนบท้ายบันทึกStartHere!C140)</f>
        <v xml:space="preserve"> </v>
      </c>
      <c r="D140" s="57" t="str">
        <f>IF(ISBLANK(แนบท้ายบันทึกStartHere!D140)," ",+แนบท้ายบันทึกStartHere!D140)</f>
        <v xml:space="preserve"> </v>
      </c>
      <c r="E140" s="53" t="str">
        <f>IF(ISBLANK(แนบท้ายบันทึกStartHere!E140)," ",+แนบท้ายบันทึกStartHere!E140)</f>
        <v xml:space="preserve"> </v>
      </c>
      <c r="F140" s="58" t="str">
        <f>IF(ISBLANK(แนบท้ายบันทึกStartHere!F140)," ",+แนบท้ายบันทึกStartHere!F140)</f>
        <v/>
      </c>
      <c r="G140" s="59"/>
    </row>
    <row r="141" spans="1:7" x14ac:dyDescent="0.5">
      <c r="A141" s="49" t="str">
        <f>IF(ISBLANK(แนบท้ายบันทึกStartHere!A141)," ",+แนบท้ายบันทึกStartHere!A141)</f>
        <v/>
      </c>
      <c r="B141" s="66" t="str">
        <f>IF(ISBLANK(แนบท้ายบันทึกStartHere!B141)," ",+แนบท้ายบันทึกStartHere!B141)</f>
        <v xml:space="preserve"> </v>
      </c>
      <c r="C141" s="56" t="str">
        <f>IF(ISBLANK(แนบท้ายบันทึกStartHere!C141)," ",+แนบท้ายบันทึกStartHere!C141)</f>
        <v xml:space="preserve"> </v>
      </c>
      <c r="D141" s="57" t="str">
        <f>IF(ISBLANK(แนบท้ายบันทึกStartHere!D141)," ",+แนบท้ายบันทึกStartHere!D141)</f>
        <v xml:space="preserve"> </v>
      </c>
      <c r="E141" s="53" t="str">
        <f>IF(ISBLANK(แนบท้ายบันทึกStartHere!E141)," ",+แนบท้ายบันทึกStartHere!E141)</f>
        <v xml:space="preserve"> </v>
      </c>
      <c r="F141" s="58" t="str">
        <f>IF(ISBLANK(แนบท้ายบันทึกStartHere!F141)," ",+แนบท้ายบันทึกStartHere!F141)</f>
        <v/>
      </c>
      <c r="G141" s="59"/>
    </row>
    <row r="142" spans="1:7" x14ac:dyDescent="0.5">
      <c r="A142" s="49" t="str">
        <f>IF(ISBLANK(แนบท้ายบันทึกStartHere!A142)," ",+แนบท้ายบันทึกStartHere!A142)</f>
        <v/>
      </c>
      <c r="B142" s="66" t="str">
        <f>IF(ISBLANK(แนบท้ายบันทึกStartHere!B142)," ",+แนบท้ายบันทึกStartHere!B142)</f>
        <v xml:space="preserve"> </v>
      </c>
      <c r="C142" s="56" t="str">
        <f>IF(ISBLANK(แนบท้ายบันทึกStartHere!C142)," ",+แนบท้ายบันทึกStartHere!C142)</f>
        <v xml:space="preserve"> </v>
      </c>
      <c r="D142" s="57" t="str">
        <f>IF(ISBLANK(แนบท้ายบันทึกStartHere!D142)," ",+แนบท้ายบันทึกStartHere!D142)</f>
        <v xml:space="preserve"> </v>
      </c>
      <c r="E142" s="53" t="str">
        <f>IF(ISBLANK(แนบท้ายบันทึกStartHere!E142)," ",+แนบท้ายบันทึกStartHere!E142)</f>
        <v xml:space="preserve"> </v>
      </c>
      <c r="F142" s="58" t="str">
        <f>IF(ISBLANK(แนบท้ายบันทึกStartHere!F142)," ",+แนบท้ายบันทึกStartHere!F142)</f>
        <v/>
      </c>
      <c r="G142" s="59"/>
    </row>
    <row r="143" spans="1:7" x14ac:dyDescent="0.5">
      <c r="A143" s="49" t="str">
        <f>IF(ISBLANK(แนบท้ายบันทึกStartHere!A143)," ",+แนบท้ายบันทึกStartHere!A143)</f>
        <v/>
      </c>
      <c r="B143" s="66" t="str">
        <f>IF(ISBLANK(แนบท้ายบันทึกStartHere!B143)," ",+แนบท้ายบันทึกStartHere!B143)</f>
        <v xml:space="preserve"> </v>
      </c>
      <c r="C143" s="56" t="str">
        <f>IF(ISBLANK(แนบท้ายบันทึกStartHere!C143)," ",+แนบท้ายบันทึกStartHere!C143)</f>
        <v xml:space="preserve"> </v>
      </c>
      <c r="D143" s="57" t="str">
        <f>IF(ISBLANK(แนบท้ายบันทึกStartHere!D143)," ",+แนบท้ายบันทึกStartHere!D143)</f>
        <v xml:space="preserve"> </v>
      </c>
      <c r="E143" s="53" t="str">
        <f>IF(ISBLANK(แนบท้ายบันทึกStartHere!E143)," ",+แนบท้ายบันทึกStartHere!E143)</f>
        <v xml:space="preserve"> </v>
      </c>
      <c r="F143" s="58" t="str">
        <f>IF(ISBLANK(แนบท้ายบันทึกStartHere!F143)," ",+แนบท้ายบันทึกStartHere!F143)</f>
        <v/>
      </c>
      <c r="G143" s="59"/>
    </row>
    <row r="144" spans="1:7" x14ac:dyDescent="0.5">
      <c r="A144" s="49" t="str">
        <f>IF(ISBLANK(แนบท้ายบันทึกStartHere!A144)," ",+แนบท้ายบันทึกStartHere!A144)</f>
        <v/>
      </c>
      <c r="B144" s="66" t="str">
        <f>IF(ISBLANK(แนบท้ายบันทึกStartHere!B144)," ",+แนบท้ายบันทึกStartHere!B144)</f>
        <v xml:space="preserve"> </v>
      </c>
      <c r="C144" s="56" t="str">
        <f>IF(ISBLANK(แนบท้ายบันทึกStartHere!C144)," ",+แนบท้ายบันทึกStartHere!C144)</f>
        <v xml:space="preserve"> </v>
      </c>
      <c r="D144" s="57" t="str">
        <f>IF(ISBLANK(แนบท้ายบันทึกStartHere!D144)," ",+แนบท้ายบันทึกStartHere!D144)</f>
        <v xml:space="preserve"> </v>
      </c>
      <c r="E144" s="53" t="str">
        <f>IF(ISBLANK(แนบท้ายบันทึกStartHere!E144)," ",+แนบท้ายบันทึกStartHere!E144)</f>
        <v xml:space="preserve"> </v>
      </c>
      <c r="F144" s="58" t="str">
        <f>IF(ISBLANK(แนบท้ายบันทึกStartHere!F144)," ",+แนบท้ายบันทึกStartHere!F144)</f>
        <v/>
      </c>
      <c r="G144" s="59"/>
    </row>
    <row r="145" spans="1:7" x14ac:dyDescent="0.5">
      <c r="A145" s="49" t="str">
        <f>IF(ISBLANK(แนบท้ายบันทึกStartHere!A145)," ",+แนบท้ายบันทึกStartHere!A145)</f>
        <v/>
      </c>
      <c r="B145" s="66" t="str">
        <f>IF(ISBLANK(แนบท้ายบันทึกStartHere!B145)," ",+แนบท้ายบันทึกStartHere!B145)</f>
        <v xml:space="preserve"> </v>
      </c>
      <c r="C145" s="56" t="str">
        <f>IF(ISBLANK(แนบท้ายบันทึกStartHere!C145)," ",+แนบท้ายบันทึกStartHere!C145)</f>
        <v xml:space="preserve"> </v>
      </c>
      <c r="D145" s="57" t="str">
        <f>IF(ISBLANK(แนบท้ายบันทึกStartHere!D145)," ",+แนบท้ายบันทึกStartHere!D145)</f>
        <v xml:space="preserve"> </v>
      </c>
      <c r="E145" s="53" t="str">
        <f>IF(ISBLANK(แนบท้ายบันทึกStartHere!E145)," ",+แนบท้ายบันทึกStartHere!E145)</f>
        <v xml:space="preserve"> </v>
      </c>
      <c r="F145" s="58" t="str">
        <f>IF(ISBLANK(แนบท้ายบันทึกStartHere!F145)," ",+แนบท้ายบันทึกStartHere!F145)</f>
        <v/>
      </c>
      <c r="G145" s="59"/>
    </row>
    <row r="146" spans="1:7" x14ac:dyDescent="0.5">
      <c r="A146" s="49" t="str">
        <f>IF(ISBLANK(แนบท้ายบันทึกStartHere!A146)," ",+แนบท้ายบันทึกStartHere!A146)</f>
        <v/>
      </c>
      <c r="B146" s="66" t="str">
        <f>IF(ISBLANK(แนบท้ายบันทึกStartHere!B146)," ",+แนบท้ายบันทึกStartHere!B146)</f>
        <v xml:space="preserve"> </v>
      </c>
      <c r="C146" s="56" t="str">
        <f>IF(ISBLANK(แนบท้ายบันทึกStartHere!C146)," ",+แนบท้ายบันทึกStartHere!C146)</f>
        <v xml:space="preserve"> </v>
      </c>
      <c r="D146" s="57" t="str">
        <f>IF(ISBLANK(แนบท้ายบันทึกStartHere!D146)," ",+แนบท้ายบันทึกStartHere!D146)</f>
        <v xml:space="preserve"> </v>
      </c>
      <c r="E146" s="53" t="str">
        <f>IF(ISBLANK(แนบท้ายบันทึกStartHere!E146)," ",+แนบท้ายบันทึกStartHere!E146)</f>
        <v xml:space="preserve"> </v>
      </c>
      <c r="F146" s="58" t="str">
        <f>IF(ISBLANK(แนบท้ายบันทึกStartHere!F146)," ",+แนบท้ายบันทึกStartHere!F146)</f>
        <v/>
      </c>
      <c r="G146" s="59"/>
    </row>
    <row r="147" spans="1:7" x14ac:dyDescent="0.5">
      <c r="A147" s="49" t="str">
        <f>IF(ISBLANK(แนบท้ายบันทึกStartHere!A147)," ",+แนบท้ายบันทึกStartHere!A147)</f>
        <v/>
      </c>
      <c r="B147" s="66" t="str">
        <f>IF(ISBLANK(แนบท้ายบันทึกStartHere!B147)," ",+แนบท้ายบันทึกStartHere!B147)</f>
        <v xml:space="preserve"> </v>
      </c>
      <c r="C147" s="61" t="str">
        <f>IF(ISBLANK(แนบท้ายบันทึกStartHere!C147)," ",+แนบท้ายบันทึกStartHere!C147)</f>
        <v xml:space="preserve"> </v>
      </c>
      <c r="D147" s="62" t="str">
        <f>IF(ISBLANK(แนบท้ายบันทึกStartHere!D147)," ",+แนบท้ายบันทึกStartHere!D147)</f>
        <v xml:space="preserve"> </v>
      </c>
      <c r="E147" s="63" t="str">
        <f>IF(ISBLANK(แนบท้ายบันทึกStartHere!E147)," ",+แนบท้ายบันทึกStartHere!E147)</f>
        <v xml:space="preserve"> </v>
      </c>
      <c r="F147" s="58" t="str">
        <f>IF(ISBLANK(แนบท้ายบันทึกStartHere!F147)," ",+แนบท้ายบันทึกStartHere!F147)</f>
        <v/>
      </c>
      <c r="G147" s="59"/>
    </row>
    <row r="148" spans="1:7" x14ac:dyDescent="0.5">
      <c r="A148" s="64"/>
      <c r="B148" s="95" t="str">
        <f>"( "&amp;BAHTTEXT(F148)&amp;" )"</f>
        <v>( ศูนย์บาทถ้วน )</v>
      </c>
      <c r="C148" s="96"/>
      <c r="D148" s="97"/>
      <c r="E148" s="47" t="str">
        <f>+แนบท้ายบันทึกStartHere!E148</f>
        <v>ยอดยกไป</v>
      </c>
      <c r="F148" s="65">
        <f>SUM(F118:F147)</f>
        <v>0</v>
      </c>
      <c r="G148" s="64"/>
    </row>
    <row r="150" spans="1:7" x14ac:dyDescent="0.5">
      <c r="E150" s="46" t="str">
        <f>+E$36</f>
        <v>ลงชื่อ..............................................ผู้สั่งซื้อ</v>
      </c>
    </row>
    <row r="151" spans="1:7" x14ac:dyDescent="0.5">
      <c r="E151" s="46" t="str">
        <f>+E$37</f>
        <v xml:space="preserve">     ( BOSS )</v>
      </c>
    </row>
    <row r="152" spans="1:7" x14ac:dyDescent="0.5">
      <c r="E152" s="46" t="str">
        <f>+E$38</f>
        <v>วันที่.......................................................</v>
      </c>
    </row>
    <row r="153" spans="1:7" ht="23.25" x14ac:dyDescent="0.5">
      <c r="A153" s="98" t="s">
        <v>126</v>
      </c>
      <c r="B153" s="98"/>
      <c r="C153" s="98"/>
      <c r="D153" s="98"/>
      <c r="E153" s="98"/>
      <c r="F153" s="98"/>
      <c r="G153" s="98"/>
    </row>
    <row r="154" spans="1:7" x14ac:dyDescent="0.5">
      <c r="G154" s="46" t="str">
        <f>+แนบท้ายบันทึกStartHere!G154</f>
        <v>หน้า 5/7</v>
      </c>
    </row>
    <row r="155" spans="1:7" x14ac:dyDescent="0.5">
      <c r="A155" s="47" t="s">
        <v>13</v>
      </c>
      <c r="B155" s="47" t="s">
        <v>78</v>
      </c>
      <c r="C155" s="95" t="s">
        <v>118</v>
      </c>
      <c r="D155" s="97"/>
      <c r="E155" s="47" t="s">
        <v>16</v>
      </c>
      <c r="F155" s="48" t="s">
        <v>84</v>
      </c>
      <c r="G155" s="47" t="s">
        <v>119</v>
      </c>
    </row>
    <row r="156" spans="1:7" x14ac:dyDescent="0.5">
      <c r="A156" s="49"/>
      <c r="B156" s="66"/>
      <c r="C156" s="51"/>
      <c r="D156" s="52"/>
      <c r="E156" s="53" t="s">
        <v>122</v>
      </c>
      <c r="F156" s="54">
        <f>+F148</f>
        <v>0</v>
      </c>
      <c r="G156" s="55"/>
    </row>
    <row r="157" spans="1:7" x14ac:dyDescent="0.5">
      <c r="A157" s="49" t="str">
        <f>IF(ISBLANK(แนบท้ายบันทึกStartHere!A157)," ",+แนบท้ายบันทึกStartHere!A157)</f>
        <v/>
      </c>
      <c r="B157" s="66" t="str">
        <f>IF(ISBLANK(แนบท้ายบันทึกStartHere!B157)," ",+แนบท้ายบันทึกStartHere!B157)</f>
        <v xml:space="preserve"> </v>
      </c>
      <c r="C157" s="56" t="str">
        <f>IF(ISBLANK(แนบท้ายบันทึกStartHere!C157)," ",+แนบท้ายบันทึกStartHere!C157)</f>
        <v xml:space="preserve"> </v>
      </c>
      <c r="D157" s="57" t="str">
        <f>IF(ISBLANK(แนบท้ายบันทึกStartHere!D157)," ",+แนบท้ายบันทึกStartHere!D157)</f>
        <v xml:space="preserve"> </v>
      </c>
      <c r="E157" s="53" t="str">
        <f>IF(ISBLANK(แนบท้ายบันทึกStartHere!E157)," ",+แนบท้ายบันทึกStartHere!E157)</f>
        <v xml:space="preserve"> </v>
      </c>
      <c r="F157" s="58" t="str">
        <f>IF(ISBLANK(แนบท้ายบันทึกStartHere!F157)," ",+แนบท้ายบันทึกStartHere!F157)</f>
        <v/>
      </c>
      <c r="G157" s="59"/>
    </row>
    <row r="158" spans="1:7" x14ac:dyDescent="0.5">
      <c r="A158" s="49" t="str">
        <f>IF(ISBLANK(แนบท้ายบันทึกStartHere!A158)," ",+แนบท้ายบันทึกStartHere!A158)</f>
        <v/>
      </c>
      <c r="B158" s="66" t="str">
        <f>IF(ISBLANK(แนบท้ายบันทึกStartHere!B158)," ",+แนบท้ายบันทึกStartHere!B158)</f>
        <v xml:space="preserve"> </v>
      </c>
      <c r="C158" s="56" t="str">
        <f>IF(ISBLANK(แนบท้ายบันทึกStartHere!C158)," ",+แนบท้ายบันทึกStartHere!C158)</f>
        <v xml:space="preserve"> </v>
      </c>
      <c r="D158" s="57" t="str">
        <f>IF(ISBLANK(แนบท้ายบันทึกStartHere!D158)," ",+แนบท้ายบันทึกStartHere!D158)</f>
        <v xml:space="preserve"> </v>
      </c>
      <c r="E158" s="53" t="str">
        <f>IF(ISBLANK(แนบท้ายบันทึกStartHere!E158)," ",+แนบท้ายบันทึกStartHere!E158)</f>
        <v xml:space="preserve"> </v>
      </c>
      <c r="F158" s="58" t="str">
        <f>IF(ISBLANK(แนบท้ายบันทึกStartHere!F158)," ",+แนบท้ายบันทึกStartHere!F158)</f>
        <v/>
      </c>
      <c r="G158" s="59"/>
    </row>
    <row r="159" spans="1:7" x14ac:dyDescent="0.5">
      <c r="A159" s="49" t="str">
        <f>IF(ISBLANK(แนบท้ายบันทึกStartHere!A159)," ",+แนบท้ายบันทึกStartHere!A159)</f>
        <v/>
      </c>
      <c r="B159" s="66" t="str">
        <f>IF(ISBLANK(แนบท้ายบันทึกStartHere!B159)," ",+แนบท้ายบันทึกStartHere!B159)</f>
        <v xml:space="preserve"> </v>
      </c>
      <c r="C159" s="56" t="str">
        <f>IF(ISBLANK(แนบท้ายบันทึกStartHere!C159)," ",+แนบท้ายบันทึกStartHere!C159)</f>
        <v xml:space="preserve"> </v>
      </c>
      <c r="D159" s="57" t="str">
        <f>IF(ISBLANK(แนบท้ายบันทึกStartHere!D159)," ",+แนบท้ายบันทึกStartHere!D159)</f>
        <v xml:space="preserve"> </v>
      </c>
      <c r="E159" s="53" t="str">
        <f>IF(ISBLANK(แนบท้ายบันทึกStartHere!E159)," ",+แนบท้ายบันทึกStartHere!E159)</f>
        <v xml:space="preserve"> </v>
      </c>
      <c r="F159" s="58" t="str">
        <f>IF(ISBLANK(แนบท้ายบันทึกStartHere!F159)," ",+แนบท้ายบันทึกStartHere!F159)</f>
        <v/>
      </c>
      <c r="G159" s="59"/>
    </row>
    <row r="160" spans="1:7" x14ac:dyDescent="0.5">
      <c r="A160" s="49" t="str">
        <f>IF(ISBLANK(แนบท้ายบันทึกStartHere!A160)," ",+แนบท้ายบันทึกStartHere!A160)</f>
        <v/>
      </c>
      <c r="B160" s="66" t="str">
        <f>IF(ISBLANK(แนบท้ายบันทึกStartHere!B160)," ",+แนบท้ายบันทึกStartHere!B160)</f>
        <v xml:space="preserve"> </v>
      </c>
      <c r="C160" s="56" t="str">
        <f>IF(ISBLANK(แนบท้ายบันทึกStartHere!C160)," ",+แนบท้ายบันทึกStartHere!C160)</f>
        <v xml:space="preserve"> </v>
      </c>
      <c r="D160" s="57" t="str">
        <f>IF(ISBLANK(แนบท้ายบันทึกStartHere!D160)," ",+แนบท้ายบันทึกStartHere!D160)</f>
        <v xml:space="preserve"> </v>
      </c>
      <c r="E160" s="53" t="str">
        <f>IF(ISBLANK(แนบท้ายบันทึกStartHere!E160)," ",+แนบท้ายบันทึกStartHere!E160)</f>
        <v xml:space="preserve"> </v>
      </c>
      <c r="F160" s="58" t="str">
        <f>IF(ISBLANK(แนบท้ายบันทึกStartHere!F160)," ",+แนบท้ายบันทึกStartHere!F160)</f>
        <v/>
      </c>
      <c r="G160" s="59"/>
    </row>
    <row r="161" spans="1:7" x14ac:dyDescent="0.5">
      <c r="A161" s="49" t="str">
        <f>IF(ISBLANK(แนบท้ายบันทึกStartHere!A161)," ",+แนบท้ายบันทึกStartHere!A161)</f>
        <v/>
      </c>
      <c r="B161" s="66" t="str">
        <f>IF(ISBLANK(แนบท้ายบันทึกStartHere!B161)," ",+แนบท้ายบันทึกStartHere!B161)</f>
        <v xml:space="preserve"> </v>
      </c>
      <c r="C161" s="56" t="str">
        <f>IF(ISBLANK(แนบท้ายบันทึกStartHere!C161)," ",+แนบท้ายบันทึกStartHere!C161)</f>
        <v xml:space="preserve"> </v>
      </c>
      <c r="D161" s="57" t="str">
        <f>IF(ISBLANK(แนบท้ายบันทึกStartHere!D161)," ",+แนบท้ายบันทึกStartHere!D161)</f>
        <v xml:space="preserve"> </v>
      </c>
      <c r="E161" s="53" t="str">
        <f>IF(ISBLANK(แนบท้ายบันทึกStartHere!E161)," ",+แนบท้ายบันทึกStartHere!E161)</f>
        <v xml:space="preserve"> </v>
      </c>
      <c r="F161" s="58" t="str">
        <f>IF(ISBLANK(แนบท้ายบันทึกStartHere!F161)," ",+แนบท้ายบันทึกStartHere!F161)</f>
        <v/>
      </c>
      <c r="G161" s="59"/>
    </row>
    <row r="162" spans="1:7" x14ac:dyDescent="0.5">
      <c r="A162" s="49" t="str">
        <f>IF(ISBLANK(แนบท้ายบันทึกStartHere!A162)," ",+แนบท้ายบันทึกStartHere!A162)</f>
        <v/>
      </c>
      <c r="B162" s="66" t="str">
        <f>IF(ISBLANK(แนบท้ายบันทึกStartHere!B162)," ",+แนบท้ายบันทึกStartHere!B162)</f>
        <v xml:space="preserve"> </v>
      </c>
      <c r="C162" s="56" t="str">
        <f>IF(ISBLANK(แนบท้ายบันทึกStartHere!C162)," ",+แนบท้ายบันทึกStartHere!C162)</f>
        <v xml:space="preserve"> </v>
      </c>
      <c r="D162" s="57" t="str">
        <f>IF(ISBLANK(แนบท้ายบันทึกStartHere!D162)," ",+แนบท้ายบันทึกStartHere!D162)</f>
        <v xml:space="preserve"> </v>
      </c>
      <c r="E162" s="60" t="str">
        <f>IF(ISBLANK(แนบท้ายบันทึกStartHere!E162)," ",+แนบท้ายบันทึกStartHere!E162)</f>
        <v xml:space="preserve"> </v>
      </c>
      <c r="F162" s="58" t="str">
        <f>IF(ISBLANK(แนบท้ายบันทึกStartHere!F162)," ",+แนบท้ายบันทึกStartHere!F162)</f>
        <v/>
      </c>
      <c r="G162" s="59"/>
    </row>
    <row r="163" spans="1:7" x14ac:dyDescent="0.5">
      <c r="A163" s="49" t="str">
        <f>IF(ISBLANK(แนบท้ายบันทึกStartHere!A163)," ",+แนบท้ายบันทึกStartHere!A163)</f>
        <v/>
      </c>
      <c r="B163" s="66" t="str">
        <f>IF(ISBLANK(แนบท้ายบันทึกStartHere!B163)," ",+แนบท้ายบันทึกStartHere!B163)</f>
        <v xml:space="preserve"> </v>
      </c>
      <c r="C163" s="56" t="str">
        <f>IF(ISBLANK(แนบท้ายบันทึกStartHere!C163)," ",+แนบท้ายบันทึกStartHere!C163)</f>
        <v xml:space="preserve"> </v>
      </c>
      <c r="D163" s="57" t="str">
        <f>IF(ISBLANK(แนบท้ายบันทึกStartHere!D163)," ",+แนบท้ายบันทึกStartHere!D163)</f>
        <v xml:space="preserve"> </v>
      </c>
      <c r="E163" s="53" t="str">
        <f>IF(ISBLANK(แนบท้ายบันทึกStartHere!E163)," ",+แนบท้ายบันทึกStartHere!E163)</f>
        <v xml:space="preserve"> </v>
      </c>
      <c r="F163" s="58" t="str">
        <f>IF(ISBLANK(แนบท้ายบันทึกStartHere!F163)," ",+แนบท้ายบันทึกStartHere!F163)</f>
        <v/>
      </c>
      <c r="G163" s="59"/>
    </row>
    <row r="164" spans="1:7" x14ac:dyDescent="0.5">
      <c r="A164" s="49" t="str">
        <f>IF(ISBLANK(แนบท้ายบันทึกStartHere!A164)," ",+แนบท้ายบันทึกStartHere!A164)</f>
        <v/>
      </c>
      <c r="B164" s="66" t="str">
        <f>IF(ISBLANK(แนบท้ายบันทึกStartHere!B164)," ",+แนบท้ายบันทึกStartHere!B164)</f>
        <v xml:space="preserve"> </v>
      </c>
      <c r="C164" s="56" t="str">
        <f>IF(ISBLANK(แนบท้ายบันทึกStartHere!C164)," ",+แนบท้ายบันทึกStartHere!C164)</f>
        <v xml:space="preserve"> </v>
      </c>
      <c r="D164" s="57" t="str">
        <f>IF(ISBLANK(แนบท้ายบันทึกStartHere!D164)," ",+แนบท้ายบันทึกStartHere!D164)</f>
        <v xml:space="preserve"> </v>
      </c>
      <c r="E164" s="53" t="str">
        <f>IF(ISBLANK(แนบท้ายบันทึกStartHere!E164)," ",+แนบท้ายบันทึกStartHere!E164)</f>
        <v xml:space="preserve"> </v>
      </c>
      <c r="F164" s="58" t="str">
        <f>IF(ISBLANK(แนบท้ายบันทึกStartHere!F164)," ",+แนบท้ายบันทึกStartHere!F164)</f>
        <v/>
      </c>
      <c r="G164" s="59"/>
    </row>
    <row r="165" spans="1:7" x14ac:dyDescent="0.5">
      <c r="A165" s="49" t="str">
        <f>IF(ISBLANK(แนบท้ายบันทึกStartHere!A165)," ",+แนบท้ายบันทึกStartHere!A165)</f>
        <v/>
      </c>
      <c r="B165" s="66" t="str">
        <f>IF(ISBLANK(แนบท้ายบันทึกStartHere!B165)," ",+แนบท้ายบันทึกStartHere!B165)</f>
        <v xml:space="preserve"> </v>
      </c>
      <c r="C165" s="56" t="str">
        <f>IF(ISBLANK(แนบท้ายบันทึกStartHere!C165)," ",+แนบท้ายบันทึกStartHere!C165)</f>
        <v xml:space="preserve"> </v>
      </c>
      <c r="D165" s="57" t="str">
        <f>IF(ISBLANK(แนบท้ายบันทึกStartHere!D165)," ",+แนบท้ายบันทึกStartHere!D165)</f>
        <v xml:space="preserve"> </v>
      </c>
      <c r="E165" s="53" t="str">
        <f>IF(ISBLANK(แนบท้ายบันทึกStartHere!E165)," ",+แนบท้ายบันทึกStartHere!E165)</f>
        <v xml:space="preserve"> </v>
      </c>
      <c r="F165" s="58" t="str">
        <f>IF(ISBLANK(แนบท้ายบันทึกStartHere!F165)," ",+แนบท้ายบันทึกStartHere!F165)</f>
        <v/>
      </c>
      <c r="G165" s="59"/>
    </row>
    <row r="166" spans="1:7" x14ac:dyDescent="0.5">
      <c r="A166" s="49" t="str">
        <f>IF(ISBLANK(แนบท้ายบันทึกStartHere!A166)," ",+แนบท้ายบันทึกStartHere!A166)</f>
        <v/>
      </c>
      <c r="B166" s="66" t="str">
        <f>IF(ISBLANK(แนบท้ายบันทึกStartHere!B166)," ",+แนบท้ายบันทึกStartHere!B166)</f>
        <v xml:space="preserve"> </v>
      </c>
      <c r="C166" s="56" t="str">
        <f>IF(ISBLANK(แนบท้ายบันทึกStartHere!C166)," ",+แนบท้ายบันทึกStartHere!C166)</f>
        <v xml:space="preserve"> </v>
      </c>
      <c r="D166" s="57" t="str">
        <f>IF(ISBLANK(แนบท้ายบันทึกStartHere!D166)," ",+แนบท้ายบันทึกStartHere!D166)</f>
        <v xml:space="preserve"> </v>
      </c>
      <c r="E166" s="53" t="str">
        <f>IF(ISBLANK(แนบท้ายบันทึกStartHere!E166)," ",+แนบท้ายบันทึกStartHere!E166)</f>
        <v xml:space="preserve"> </v>
      </c>
      <c r="F166" s="58" t="str">
        <f>IF(ISBLANK(แนบท้ายบันทึกStartHere!F166)," ",+แนบท้ายบันทึกStartHere!F166)</f>
        <v/>
      </c>
      <c r="G166" s="59"/>
    </row>
    <row r="167" spans="1:7" x14ac:dyDescent="0.5">
      <c r="A167" s="49" t="str">
        <f>IF(ISBLANK(แนบท้ายบันทึกStartHere!A167)," ",+แนบท้ายบันทึกStartHere!A167)</f>
        <v/>
      </c>
      <c r="B167" s="66" t="str">
        <f>IF(ISBLANK(แนบท้ายบันทึกStartHere!B167)," ",+แนบท้ายบันทึกStartHere!B167)</f>
        <v xml:space="preserve"> </v>
      </c>
      <c r="C167" s="56" t="str">
        <f>IF(ISBLANK(แนบท้ายบันทึกStartHere!C167)," ",+แนบท้ายบันทึกStartHere!C167)</f>
        <v xml:space="preserve"> </v>
      </c>
      <c r="D167" s="57" t="str">
        <f>IF(ISBLANK(แนบท้ายบันทึกStartHere!D167)," ",+แนบท้ายบันทึกStartHere!D167)</f>
        <v xml:space="preserve"> </v>
      </c>
      <c r="E167" s="53" t="str">
        <f>IF(ISBLANK(แนบท้ายบันทึกStartHere!E167)," ",+แนบท้ายบันทึกStartHere!E167)</f>
        <v xml:space="preserve"> </v>
      </c>
      <c r="F167" s="58" t="str">
        <f>IF(ISBLANK(แนบท้ายบันทึกStartHere!F167)," ",+แนบท้ายบันทึกStartHere!F167)</f>
        <v/>
      </c>
      <c r="G167" s="59"/>
    </row>
    <row r="168" spans="1:7" x14ac:dyDescent="0.5">
      <c r="A168" s="49" t="str">
        <f>IF(ISBLANK(แนบท้ายบันทึกStartHere!A168)," ",+แนบท้ายบันทึกStartHere!A168)</f>
        <v/>
      </c>
      <c r="B168" s="66" t="str">
        <f>IF(ISBLANK(แนบท้ายบันทึกStartHere!B168)," ",+แนบท้ายบันทึกStartHere!B168)</f>
        <v xml:space="preserve"> </v>
      </c>
      <c r="C168" s="56" t="str">
        <f>IF(ISBLANK(แนบท้ายบันทึกStartHere!C168)," ",+แนบท้ายบันทึกStartHere!C168)</f>
        <v xml:space="preserve"> </v>
      </c>
      <c r="D168" s="57" t="str">
        <f>IF(ISBLANK(แนบท้ายบันทึกStartHere!D168)," ",+แนบท้ายบันทึกStartHere!D168)</f>
        <v xml:space="preserve"> </v>
      </c>
      <c r="E168" s="53" t="str">
        <f>IF(ISBLANK(แนบท้ายบันทึกStartHere!E168)," ",+แนบท้ายบันทึกStartHere!E168)</f>
        <v xml:space="preserve"> </v>
      </c>
      <c r="F168" s="58" t="str">
        <f>IF(ISBLANK(แนบท้ายบันทึกStartHere!F168)," ",+แนบท้ายบันทึกStartHere!F168)</f>
        <v/>
      </c>
      <c r="G168" s="59"/>
    </row>
    <row r="169" spans="1:7" x14ac:dyDescent="0.5">
      <c r="A169" s="49" t="str">
        <f>IF(ISBLANK(แนบท้ายบันทึกStartHere!A169)," ",+แนบท้ายบันทึกStartHere!A169)</f>
        <v/>
      </c>
      <c r="B169" s="66" t="str">
        <f>IF(ISBLANK(แนบท้ายบันทึกStartHere!B169)," ",+แนบท้ายบันทึกStartHere!B169)</f>
        <v xml:space="preserve"> </v>
      </c>
      <c r="C169" s="56" t="str">
        <f>IF(ISBLANK(แนบท้ายบันทึกStartHere!C169)," ",+แนบท้ายบันทึกStartHere!C169)</f>
        <v xml:space="preserve"> </v>
      </c>
      <c r="D169" s="57" t="str">
        <f>IF(ISBLANK(แนบท้ายบันทึกStartHere!D169)," ",+แนบท้ายบันทึกStartHere!D169)</f>
        <v xml:space="preserve"> </v>
      </c>
      <c r="E169" s="53" t="str">
        <f>IF(ISBLANK(แนบท้ายบันทึกStartHere!E169)," ",+แนบท้ายบันทึกStartHere!E169)</f>
        <v xml:space="preserve"> </v>
      </c>
      <c r="F169" s="58" t="str">
        <f>IF(ISBLANK(แนบท้ายบันทึกStartHere!F169)," ",+แนบท้ายบันทึกStartHere!F169)</f>
        <v/>
      </c>
      <c r="G169" s="59"/>
    </row>
    <row r="170" spans="1:7" x14ac:dyDescent="0.5">
      <c r="A170" s="49" t="str">
        <f>IF(ISBLANK(แนบท้ายบันทึกStartHere!A170)," ",+แนบท้ายบันทึกStartHere!A170)</f>
        <v/>
      </c>
      <c r="B170" s="66" t="str">
        <f>IF(ISBLANK(แนบท้ายบันทึกStartHere!B170)," ",+แนบท้ายบันทึกStartHere!B170)</f>
        <v xml:space="preserve"> </v>
      </c>
      <c r="C170" s="56" t="str">
        <f>IF(ISBLANK(แนบท้ายบันทึกStartHere!C170)," ",+แนบท้ายบันทึกStartHere!C170)</f>
        <v xml:space="preserve"> </v>
      </c>
      <c r="D170" s="57" t="str">
        <f>IF(ISBLANK(แนบท้ายบันทึกStartHere!D170)," ",+แนบท้ายบันทึกStartHere!D170)</f>
        <v xml:space="preserve"> </v>
      </c>
      <c r="E170" s="53" t="str">
        <f>IF(ISBLANK(แนบท้ายบันทึกStartHere!E170)," ",+แนบท้ายบันทึกStartHere!E170)</f>
        <v xml:space="preserve"> </v>
      </c>
      <c r="F170" s="58" t="str">
        <f>IF(ISBLANK(แนบท้ายบันทึกStartHere!F170)," ",+แนบท้ายบันทึกStartHere!F170)</f>
        <v/>
      </c>
      <c r="G170" s="59"/>
    </row>
    <row r="171" spans="1:7" x14ac:dyDescent="0.5">
      <c r="A171" s="49" t="str">
        <f>IF(ISBLANK(แนบท้ายบันทึกStartHere!A171)," ",+แนบท้ายบันทึกStartHere!A171)</f>
        <v/>
      </c>
      <c r="B171" s="66" t="str">
        <f>IF(ISBLANK(แนบท้ายบันทึกStartHere!B171)," ",+แนบท้ายบันทึกStartHere!B171)</f>
        <v xml:space="preserve"> </v>
      </c>
      <c r="C171" s="56" t="str">
        <f>IF(ISBLANK(แนบท้ายบันทึกStartHere!C171)," ",+แนบท้ายบันทึกStartHere!C171)</f>
        <v xml:space="preserve"> </v>
      </c>
      <c r="D171" s="57" t="str">
        <f>IF(ISBLANK(แนบท้ายบันทึกStartHere!D171)," ",+แนบท้ายบันทึกStartHere!D171)</f>
        <v xml:space="preserve"> </v>
      </c>
      <c r="E171" s="53" t="str">
        <f>IF(ISBLANK(แนบท้ายบันทึกStartHere!E171)," ",+แนบท้ายบันทึกStartHere!E171)</f>
        <v xml:space="preserve"> </v>
      </c>
      <c r="F171" s="58" t="str">
        <f>IF(ISBLANK(แนบท้ายบันทึกStartHere!F171)," ",+แนบท้ายบันทึกStartHere!F171)</f>
        <v/>
      </c>
      <c r="G171" s="59"/>
    </row>
    <row r="172" spans="1:7" x14ac:dyDescent="0.5">
      <c r="A172" s="49" t="str">
        <f>IF(ISBLANK(แนบท้ายบันทึกStartHere!A172)," ",+แนบท้ายบันทึกStartHere!A172)</f>
        <v/>
      </c>
      <c r="B172" s="66" t="str">
        <f>IF(ISBLANK(แนบท้ายบันทึกStartHere!B172)," ",+แนบท้ายบันทึกStartHere!B172)</f>
        <v xml:space="preserve"> </v>
      </c>
      <c r="C172" s="56" t="str">
        <f>IF(ISBLANK(แนบท้ายบันทึกStartHere!C172)," ",+แนบท้ายบันทึกStartHere!C172)</f>
        <v xml:space="preserve"> </v>
      </c>
      <c r="D172" s="57" t="str">
        <f>IF(ISBLANK(แนบท้ายบันทึกStartHere!D172)," ",+แนบท้ายบันทึกStartHere!D172)</f>
        <v xml:space="preserve"> </v>
      </c>
      <c r="E172" s="53" t="str">
        <f>IF(ISBLANK(แนบท้ายบันทึกStartHere!E172)," ",+แนบท้ายบันทึกStartHere!E172)</f>
        <v xml:space="preserve"> </v>
      </c>
      <c r="F172" s="58" t="str">
        <f>IF(ISBLANK(แนบท้ายบันทึกStartHere!F172)," ",+แนบท้ายบันทึกStartHere!F172)</f>
        <v/>
      </c>
      <c r="G172" s="59"/>
    </row>
    <row r="173" spans="1:7" x14ac:dyDescent="0.5">
      <c r="A173" s="49" t="str">
        <f>IF(ISBLANK(แนบท้ายบันทึกStartHere!A173)," ",+แนบท้ายบันทึกStartHere!A173)</f>
        <v/>
      </c>
      <c r="B173" s="66" t="str">
        <f>IF(ISBLANK(แนบท้ายบันทึกStartHere!B173)," ",+แนบท้ายบันทึกStartHere!B173)</f>
        <v xml:space="preserve"> </v>
      </c>
      <c r="C173" s="56" t="str">
        <f>IF(ISBLANK(แนบท้ายบันทึกStartHere!C173)," ",+แนบท้ายบันทึกStartHere!C173)</f>
        <v xml:space="preserve"> </v>
      </c>
      <c r="D173" s="57" t="str">
        <f>IF(ISBLANK(แนบท้ายบันทึกStartHere!D173)," ",+แนบท้ายบันทึกStartHere!D173)</f>
        <v xml:space="preserve"> </v>
      </c>
      <c r="E173" s="53" t="str">
        <f>IF(ISBLANK(แนบท้ายบันทึกStartHere!E173)," ",+แนบท้ายบันทึกStartHere!E173)</f>
        <v xml:space="preserve"> </v>
      </c>
      <c r="F173" s="58" t="str">
        <f>IF(ISBLANK(แนบท้ายบันทึกStartHere!F173)," ",+แนบท้ายบันทึกStartHere!F173)</f>
        <v/>
      </c>
      <c r="G173" s="59"/>
    </row>
    <row r="174" spans="1:7" x14ac:dyDescent="0.5">
      <c r="A174" s="49" t="str">
        <f>IF(ISBLANK(แนบท้ายบันทึกStartHere!A174)," ",+แนบท้ายบันทึกStartHere!A174)</f>
        <v/>
      </c>
      <c r="B174" s="66" t="str">
        <f>IF(ISBLANK(แนบท้ายบันทึกStartHere!B174)," ",+แนบท้ายบันทึกStartHere!B174)</f>
        <v xml:space="preserve"> </v>
      </c>
      <c r="C174" s="56" t="str">
        <f>IF(ISBLANK(แนบท้ายบันทึกStartHere!C174)," ",+แนบท้ายบันทึกStartHere!C174)</f>
        <v xml:space="preserve"> </v>
      </c>
      <c r="D174" s="57" t="str">
        <f>IF(ISBLANK(แนบท้ายบันทึกStartHere!D174)," ",+แนบท้ายบันทึกStartHere!D174)</f>
        <v xml:space="preserve"> </v>
      </c>
      <c r="E174" s="53" t="str">
        <f>IF(ISBLANK(แนบท้ายบันทึกStartHere!E174)," ",+แนบท้ายบันทึกStartHere!E174)</f>
        <v xml:space="preserve"> </v>
      </c>
      <c r="F174" s="58" t="str">
        <f>IF(ISBLANK(แนบท้ายบันทึกStartHere!F174)," ",+แนบท้ายบันทึกStartHere!F174)</f>
        <v/>
      </c>
      <c r="G174" s="59"/>
    </row>
    <row r="175" spans="1:7" x14ac:dyDescent="0.5">
      <c r="A175" s="49" t="str">
        <f>IF(ISBLANK(แนบท้ายบันทึกStartHere!A175)," ",+แนบท้ายบันทึกStartHere!A175)</f>
        <v/>
      </c>
      <c r="B175" s="66" t="str">
        <f>IF(ISBLANK(แนบท้ายบันทึกStartHere!B175)," ",+แนบท้ายบันทึกStartHere!B175)</f>
        <v xml:space="preserve"> </v>
      </c>
      <c r="C175" s="56" t="str">
        <f>IF(ISBLANK(แนบท้ายบันทึกStartHere!C175)," ",+แนบท้ายบันทึกStartHere!C175)</f>
        <v xml:space="preserve"> </v>
      </c>
      <c r="D175" s="57" t="str">
        <f>IF(ISBLANK(แนบท้ายบันทึกStartHere!D175)," ",+แนบท้ายบันทึกStartHere!D175)</f>
        <v xml:space="preserve"> </v>
      </c>
      <c r="E175" s="60" t="str">
        <f>IF(ISBLANK(แนบท้ายบันทึกStartHere!E175)," ",+แนบท้ายบันทึกStartHere!E175)</f>
        <v xml:space="preserve"> </v>
      </c>
      <c r="F175" s="58" t="str">
        <f>IF(ISBLANK(แนบท้ายบันทึกStartHere!F175)," ",+แนบท้ายบันทึกStartHere!F175)</f>
        <v/>
      </c>
      <c r="G175" s="59"/>
    </row>
    <row r="176" spans="1:7" x14ac:dyDescent="0.5">
      <c r="A176" s="49" t="str">
        <f>IF(ISBLANK(แนบท้ายบันทึกStartHere!A176)," ",+แนบท้ายบันทึกStartHere!A176)</f>
        <v/>
      </c>
      <c r="B176" s="66" t="str">
        <f>IF(ISBLANK(แนบท้ายบันทึกStartHere!B176)," ",+แนบท้ายบันทึกStartHere!B176)</f>
        <v xml:space="preserve"> </v>
      </c>
      <c r="C176" s="56" t="str">
        <f>IF(ISBLANK(แนบท้ายบันทึกStartHere!C176)," ",+แนบท้ายบันทึกStartHere!C176)</f>
        <v xml:space="preserve"> </v>
      </c>
      <c r="D176" s="57" t="str">
        <f>IF(ISBLANK(แนบท้ายบันทึกStartHere!D176)," ",+แนบท้ายบันทึกStartHere!D176)</f>
        <v xml:space="preserve"> </v>
      </c>
      <c r="E176" s="53" t="str">
        <f>IF(ISBLANK(แนบท้ายบันทึกStartHere!E176)," ",+แนบท้ายบันทึกStartHere!E176)</f>
        <v xml:space="preserve"> </v>
      </c>
      <c r="F176" s="58" t="str">
        <f>IF(ISBLANK(แนบท้ายบันทึกStartHere!F176)," ",+แนบท้ายบันทึกStartHere!F176)</f>
        <v/>
      </c>
      <c r="G176" s="59"/>
    </row>
    <row r="177" spans="1:7" x14ac:dyDescent="0.5">
      <c r="A177" s="49" t="str">
        <f>IF(ISBLANK(แนบท้ายบันทึกStartHere!A177)," ",+แนบท้ายบันทึกStartHere!A177)</f>
        <v/>
      </c>
      <c r="B177" s="66" t="str">
        <f>IF(ISBLANK(แนบท้ายบันทึกStartHere!B177)," ",+แนบท้ายบันทึกStartHere!B177)</f>
        <v xml:space="preserve"> </v>
      </c>
      <c r="C177" s="56" t="str">
        <f>IF(ISBLANK(แนบท้ายบันทึกStartHere!C177)," ",+แนบท้ายบันทึกStartHere!C177)</f>
        <v xml:space="preserve"> </v>
      </c>
      <c r="D177" s="57" t="str">
        <f>IF(ISBLANK(แนบท้ายบันทึกStartHere!D177)," ",+แนบท้ายบันทึกStartHere!D177)</f>
        <v xml:space="preserve"> </v>
      </c>
      <c r="E177" s="53" t="str">
        <f>IF(ISBLANK(แนบท้ายบันทึกStartHere!E177)," ",+แนบท้ายบันทึกStartHere!E177)</f>
        <v xml:space="preserve"> </v>
      </c>
      <c r="F177" s="58" t="str">
        <f>IF(ISBLANK(แนบท้ายบันทึกStartHere!F177)," ",+แนบท้ายบันทึกStartHere!F177)</f>
        <v/>
      </c>
      <c r="G177" s="59"/>
    </row>
    <row r="178" spans="1:7" x14ac:dyDescent="0.5">
      <c r="A178" s="49" t="str">
        <f>IF(ISBLANK(แนบท้ายบันทึกStartHere!A178)," ",+แนบท้ายบันทึกStartHere!A178)</f>
        <v/>
      </c>
      <c r="B178" s="66" t="str">
        <f>IF(ISBLANK(แนบท้ายบันทึกStartHere!B178)," ",+แนบท้ายบันทึกStartHere!B178)</f>
        <v xml:space="preserve"> </v>
      </c>
      <c r="C178" s="56" t="str">
        <f>IF(ISBLANK(แนบท้ายบันทึกStartHere!C178)," ",+แนบท้ายบันทึกStartHere!C178)</f>
        <v xml:space="preserve"> </v>
      </c>
      <c r="D178" s="57" t="str">
        <f>IF(ISBLANK(แนบท้ายบันทึกStartHere!D178)," ",+แนบท้ายบันทึกStartHere!D178)</f>
        <v xml:space="preserve"> </v>
      </c>
      <c r="E178" s="53" t="str">
        <f>IF(ISBLANK(แนบท้ายบันทึกStartHere!E178)," ",+แนบท้ายบันทึกStartHere!E178)</f>
        <v xml:space="preserve"> </v>
      </c>
      <c r="F178" s="58" t="str">
        <f>IF(ISBLANK(แนบท้ายบันทึกStartHere!F178)," ",+แนบท้ายบันทึกStartHere!F178)</f>
        <v/>
      </c>
      <c r="G178" s="59"/>
    </row>
    <row r="179" spans="1:7" x14ac:dyDescent="0.5">
      <c r="A179" s="49" t="str">
        <f>IF(ISBLANK(แนบท้ายบันทึกStartHere!A179)," ",+แนบท้ายบันทึกStartHere!A179)</f>
        <v/>
      </c>
      <c r="B179" s="66" t="str">
        <f>IF(ISBLANK(แนบท้ายบันทึกStartHere!B179)," ",+แนบท้ายบันทึกStartHere!B179)</f>
        <v xml:space="preserve"> </v>
      </c>
      <c r="C179" s="56" t="str">
        <f>IF(ISBLANK(แนบท้ายบันทึกStartHere!C179)," ",+แนบท้ายบันทึกStartHere!C179)</f>
        <v xml:space="preserve"> </v>
      </c>
      <c r="D179" s="57" t="str">
        <f>IF(ISBLANK(แนบท้ายบันทึกStartHere!D179)," ",+แนบท้ายบันทึกStartHere!D179)</f>
        <v xml:space="preserve"> </v>
      </c>
      <c r="E179" s="53" t="str">
        <f>IF(ISBLANK(แนบท้ายบันทึกStartHere!E179)," ",+แนบท้ายบันทึกStartHere!E179)</f>
        <v xml:space="preserve"> </v>
      </c>
      <c r="F179" s="58" t="str">
        <f>IF(ISBLANK(แนบท้ายบันทึกStartHere!F179)," ",+แนบท้ายบันทึกStartHere!F179)</f>
        <v/>
      </c>
      <c r="G179" s="59"/>
    </row>
    <row r="180" spans="1:7" x14ac:dyDescent="0.5">
      <c r="A180" s="49" t="str">
        <f>IF(ISBLANK(แนบท้ายบันทึกStartHere!A180)," ",+แนบท้ายบันทึกStartHere!A180)</f>
        <v/>
      </c>
      <c r="B180" s="66" t="str">
        <f>IF(ISBLANK(แนบท้ายบันทึกStartHere!B180)," ",+แนบท้ายบันทึกStartHere!B180)</f>
        <v xml:space="preserve"> </v>
      </c>
      <c r="C180" s="56" t="str">
        <f>IF(ISBLANK(แนบท้ายบันทึกStartHere!C180)," ",+แนบท้ายบันทึกStartHere!C180)</f>
        <v xml:space="preserve"> </v>
      </c>
      <c r="D180" s="57" t="str">
        <f>IF(ISBLANK(แนบท้ายบันทึกStartHere!D180)," ",+แนบท้ายบันทึกStartHere!D180)</f>
        <v xml:space="preserve"> </v>
      </c>
      <c r="E180" s="53" t="str">
        <f>IF(ISBLANK(แนบท้ายบันทึกStartHere!E180)," ",+แนบท้ายบันทึกStartHere!E180)</f>
        <v xml:space="preserve"> </v>
      </c>
      <c r="F180" s="58" t="str">
        <f>IF(ISBLANK(แนบท้ายบันทึกStartHere!F180)," ",+แนบท้ายบันทึกStartHere!F180)</f>
        <v/>
      </c>
      <c r="G180" s="59"/>
    </row>
    <row r="181" spans="1:7" x14ac:dyDescent="0.5">
      <c r="A181" s="49" t="str">
        <f>IF(ISBLANK(แนบท้ายบันทึกStartHere!A181)," ",+แนบท้ายบันทึกStartHere!A181)</f>
        <v/>
      </c>
      <c r="B181" s="66" t="str">
        <f>IF(ISBLANK(แนบท้ายบันทึกStartHere!B181)," ",+แนบท้ายบันทึกStartHere!B181)</f>
        <v xml:space="preserve"> </v>
      </c>
      <c r="C181" s="56" t="str">
        <f>IF(ISBLANK(แนบท้ายบันทึกStartHere!C181)," ",+แนบท้ายบันทึกStartHere!C181)</f>
        <v xml:space="preserve"> </v>
      </c>
      <c r="D181" s="57" t="str">
        <f>IF(ISBLANK(แนบท้ายบันทึกStartHere!D181)," ",+แนบท้ายบันทึกStartHere!D181)</f>
        <v xml:space="preserve"> </v>
      </c>
      <c r="E181" s="53" t="str">
        <f>IF(ISBLANK(แนบท้ายบันทึกStartHere!E181)," ",+แนบท้ายบันทึกStartHere!E181)</f>
        <v xml:space="preserve"> </v>
      </c>
      <c r="F181" s="58" t="str">
        <f>IF(ISBLANK(แนบท้ายบันทึกStartHere!F181)," ",+แนบท้ายบันทึกStartHere!F181)</f>
        <v/>
      </c>
      <c r="G181" s="59"/>
    </row>
    <row r="182" spans="1:7" x14ac:dyDescent="0.5">
      <c r="A182" s="49" t="str">
        <f>IF(ISBLANK(แนบท้ายบันทึกStartHere!A182)," ",+แนบท้ายบันทึกStartHere!A182)</f>
        <v/>
      </c>
      <c r="B182" s="66" t="str">
        <f>IF(ISBLANK(แนบท้ายบันทึกStartHere!B182)," ",+แนบท้ายบันทึกStartHere!B182)</f>
        <v xml:space="preserve"> </v>
      </c>
      <c r="C182" s="56" t="str">
        <f>IF(ISBLANK(แนบท้ายบันทึกStartHere!C182)," ",+แนบท้ายบันทึกStartHere!C182)</f>
        <v xml:space="preserve"> </v>
      </c>
      <c r="D182" s="57" t="str">
        <f>IF(ISBLANK(แนบท้ายบันทึกStartHere!D182)," ",+แนบท้ายบันทึกStartHere!D182)</f>
        <v xml:space="preserve"> </v>
      </c>
      <c r="E182" s="53" t="str">
        <f>IF(ISBLANK(แนบท้ายบันทึกStartHere!E182)," ",+แนบท้ายบันทึกStartHere!E182)</f>
        <v xml:space="preserve"> </v>
      </c>
      <c r="F182" s="58" t="str">
        <f>IF(ISBLANK(แนบท้ายบันทึกStartHere!F182)," ",+แนบท้ายบันทึกStartHere!F182)</f>
        <v/>
      </c>
      <c r="G182" s="59"/>
    </row>
    <row r="183" spans="1:7" x14ac:dyDescent="0.5">
      <c r="A183" s="49" t="str">
        <f>IF(ISBLANK(แนบท้ายบันทึกStartHere!A183)," ",+แนบท้ายบันทึกStartHere!A183)</f>
        <v/>
      </c>
      <c r="B183" s="66" t="str">
        <f>IF(ISBLANK(แนบท้ายบันทึกStartHere!B183)," ",+แนบท้ายบันทึกStartHere!B183)</f>
        <v xml:space="preserve"> </v>
      </c>
      <c r="C183" s="56" t="str">
        <f>IF(ISBLANK(แนบท้ายบันทึกStartHere!C183)," ",+แนบท้ายบันทึกStartHere!C183)</f>
        <v xml:space="preserve"> </v>
      </c>
      <c r="D183" s="57" t="str">
        <f>IF(ISBLANK(แนบท้ายบันทึกStartHere!D183)," ",+แนบท้ายบันทึกStartHere!D183)</f>
        <v xml:space="preserve"> </v>
      </c>
      <c r="E183" s="53" t="str">
        <f>IF(ISBLANK(แนบท้ายบันทึกStartHere!E183)," ",+แนบท้ายบันทึกStartHere!E183)</f>
        <v xml:space="preserve"> </v>
      </c>
      <c r="F183" s="58" t="str">
        <f>IF(ISBLANK(แนบท้ายบันทึกStartHere!F183)," ",+แนบท้ายบันทึกStartHere!F183)</f>
        <v/>
      </c>
      <c r="G183" s="59"/>
    </row>
    <row r="184" spans="1:7" x14ac:dyDescent="0.5">
      <c r="A184" s="49" t="str">
        <f>IF(ISBLANK(แนบท้ายบันทึกStartHere!A184)," ",+แนบท้ายบันทึกStartHere!A184)</f>
        <v/>
      </c>
      <c r="B184" s="66" t="str">
        <f>IF(ISBLANK(แนบท้ายบันทึกStartHere!B184)," ",+แนบท้ายบันทึกStartHere!B184)</f>
        <v xml:space="preserve"> </v>
      </c>
      <c r="C184" s="56" t="str">
        <f>IF(ISBLANK(แนบท้ายบันทึกStartHere!C184)," ",+แนบท้ายบันทึกStartHere!C184)</f>
        <v xml:space="preserve"> </v>
      </c>
      <c r="D184" s="57" t="str">
        <f>IF(ISBLANK(แนบท้ายบันทึกStartHere!D184)," ",+แนบท้ายบันทึกStartHere!D184)</f>
        <v xml:space="preserve"> </v>
      </c>
      <c r="E184" s="53" t="str">
        <f>IF(ISBLANK(แนบท้ายบันทึกStartHere!E184)," ",+แนบท้ายบันทึกStartHere!E184)</f>
        <v xml:space="preserve"> </v>
      </c>
      <c r="F184" s="58" t="str">
        <f>IF(ISBLANK(แนบท้ายบันทึกStartHere!F184)," ",+แนบท้ายบันทึกStartHere!F184)</f>
        <v/>
      </c>
      <c r="G184" s="59"/>
    </row>
    <row r="185" spans="1:7" x14ac:dyDescent="0.5">
      <c r="A185" s="49" t="str">
        <f>IF(ISBLANK(แนบท้ายบันทึกStartHere!A185)," ",+แนบท้ายบันทึกStartHere!A185)</f>
        <v/>
      </c>
      <c r="B185" s="66" t="str">
        <f>IF(ISBLANK(แนบท้ายบันทึกStartHere!B185)," ",+แนบท้ายบันทึกStartHere!B185)</f>
        <v xml:space="preserve"> </v>
      </c>
      <c r="C185" s="56" t="str">
        <f>IF(ISBLANK(แนบท้ายบันทึกStartHere!C185)," ",+แนบท้ายบันทึกStartHere!C185)</f>
        <v xml:space="preserve"> </v>
      </c>
      <c r="D185" s="57" t="str">
        <f>IF(ISBLANK(แนบท้ายบันทึกStartHere!D185)," ",+แนบท้ายบันทึกStartHere!D185)</f>
        <v xml:space="preserve"> </v>
      </c>
      <c r="E185" s="53" t="str">
        <f>IF(ISBLANK(แนบท้ายบันทึกStartHere!E185)," ",+แนบท้ายบันทึกStartHere!E185)</f>
        <v xml:space="preserve"> </v>
      </c>
      <c r="F185" s="58" t="str">
        <f>IF(ISBLANK(แนบท้ายบันทึกStartHere!F185)," ",+แนบท้ายบันทึกStartHere!F185)</f>
        <v/>
      </c>
      <c r="G185" s="59"/>
    </row>
    <row r="186" spans="1:7" x14ac:dyDescent="0.5">
      <c r="A186" s="64"/>
      <c r="B186" s="95" t="str">
        <f>"( "&amp;BAHTTEXT(F186)&amp;" )"</f>
        <v>( ศูนย์บาทถ้วน )</v>
      </c>
      <c r="C186" s="96"/>
      <c r="D186" s="97"/>
      <c r="E186" s="47" t="str">
        <f>+แนบท้ายบันทึกStartHere!E186</f>
        <v>ยอดยกไป</v>
      </c>
      <c r="F186" s="65">
        <f>SUM(F156:F185)</f>
        <v>0</v>
      </c>
      <c r="G186" s="64"/>
    </row>
    <row r="188" spans="1:7" x14ac:dyDescent="0.5">
      <c r="E188" s="46" t="str">
        <f>+E$36</f>
        <v>ลงชื่อ..............................................ผู้สั่งซื้อ</v>
      </c>
    </row>
    <row r="189" spans="1:7" x14ac:dyDescent="0.5">
      <c r="E189" s="46" t="str">
        <f>+E$37</f>
        <v xml:space="preserve">     ( BOSS )</v>
      </c>
    </row>
    <row r="190" spans="1:7" x14ac:dyDescent="0.5">
      <c r="E190" s="46" t="str">
        <f>+E$38</f>
        <v>วันที่.......................................................</v>
      </c>
    </row>
    <row r="191" spans="1:7" ht="23.25" x14ac:dyDescent="0.5">
      <c r="A191" s="98" t="s">
        <v>126</v>
      </c>
      <c r="B191" s="98"/>
      <c r="C191" s="98"/>
      <c r="D191" s="98"/>
      <c r="E191" s="98"/>
      <c r="F191" s="98"/>
      <c r="G191" s="98"/>
    </row>
    <row r="192" spans="1:7" x14ac:dyDescent="0.5">
      <c r="G192" s="46" t="str">
        <f>+แนบท้ายบันทึกStartHere!G192</f>
        <v>หน้า 6/7</v>
      </c>
    </row>
    <row r="193" spans="1:7" x14ac:dyDescent="0.5">
      <c r="A193" s="47" t="s">
        <v>13</v>
      </c>
      <c r="B193" s="47" t="s">
        <v>78</v>
      </c>
      <c r="C193" s="95" t="s">
        <v>118</v>
      </c>
      <c r="D193" s="97"/>
      <c r="E193" s="47" t="s">
        <v>16</v>
      </c>
      <c r="F193" s="48" t="s">
        <v>84</v>
      </c>
      <c r="G193" s="47" t="s">
        <v>119</v>
      </c>
    </row>
    <row r="194" spans="1:7" x14ac:dyDescent="0.5">
      <c r="A194" s="49"/>
      <c r="B194" s="66"/>
      <c r="C194" s="51"/>
      <c r="D194" s="52"/>
      <c r="E194" s="53" t="s">
        <v>122</v>
      </c>
      <c r="F194" s="54">
        <f>+F186</f>
        <v>0</v>
      </c>
      <c r="G194" s="55"/>
    </row>
    <row r="195" spans="1:7" x14ac:dyDescent="0.5">
      <c r="A195" s="49" t="str">
        <f>IF(ISBLANK(แนบท้ายบันทึกStartHere!A195)," ",+แนบท้ายบันทึกStartHere!A195)</f>
        <v/>
      </c>
      <c r="B195" s="66" t="str">
        <f>IF(ISBLANK(แนบท้ายบันทึกStartHere!B195)," ",+แนบท้ายบันทึกStartHere!B195)</f>
        <v xml:space="preserve"> </v>
      </c>
      <c r="C195" s="56" t="str">
        <f>IF(ISBLANK(แนบท้ายบันทึกStartHere!C195)," ",+แนบท้ายบันทึกStartHere!C195)</f>
        <v xml:space="preserve"> </v>
      </c>
      <c r="D195" s="57" t="str">
        <f>IF(ISBLANK(แนบท้ายบันทึกStartHere!D195)," ",+แนบท้ายบันทึกStartHere!D195)</f>
        <v xml:space="preserve"> </v>
      </c>
      <c r="E195" s="53" t="str">
        <f>IF(ISBLANK(แนบท้ายบันทึกStartHere!E195)," ",+แนบท้ายบันทึกStartHere!E195)</f>
        <v xml:space="preserve"> </v>
      </c>
      <c r="F195" s="58" t="str">
        <f>IF(ISBLANK(แนบท้ายบันทึกStartHere!F195)," ",+แนบท้ายบันทึกStartHere!F195)</f>
        <v/>
      </c>
      <c r="G195" s="59"/>
    </row>
    <row r="196" spans="1:7" x14ac:dyDescent="0.5">
      <c r="A196" s="49" t="str">
        <f>IF(ISBLANK(แนบท้ายบันทึกStartHere!A196)," ",+แนบท้ายบันทึกStartHere!A196)</f>
        <v/>
      </c>
      <c r="B196" s="66" t="str">
        <f>IF(ISBLANK(แนบท้ายบันทึกStartHere!B196)," ",+แนบท้ายบันทึกStartHere!B196)</f>
        <v xml:space="preserve"> </v>
      </c>
      <c r="C196" s="56" t="str">
        <f>IF(ISBLANK(แนบท้ายบันทึกStartHere!C196)," ",+แนบท้ายบันทึกStartHere!C196)</f>
        <v xml:space="preserve"> </v>
      </c>
      <c r="D196" s="57" t="str">
        <f>IF(ISBLANK(แนบท้ายบันทึกStartHere!D196)," ",+แนบท้ายบันทึกStartHere!D196)</f>
        <v xml:space="preserve"> </v>
      </c>
      <c r="E196" s="53" t="str">
        <f>IF(ISBLANK(แนบท้ายบันทึกStartHere!E196)," ",+แนบท้ายบันทึกStartHere!E196)</f>
        <v xml:space="preserve"> </v>
      </c>
      <c r="F196" s="58" t="str">
        <f>IF(ISBLANK(แนบท้ายบันทึกStartHere!F196)," ",+แนบท้ายบันทึกStartHere!F196)</f>
        <v/>
      </c>
      <c r="G196" s="59"/>
    </row>
    <row r="197" spans="1:7" x14ac:dyDescent="0.5">
      <c r="A197" s="49" t="str">
        <f>IF(ISBLANK(แนบท้ายบันทึกStartHere!A197)," ",+แนบท้ายบันทึกStartHere!A197)</f>
        <v/>
      </c>
      <c r="B197" s="66" t="str">
        <f>IF(ISBLANK(แนบท้ายบันทึกStartHere!B197)," ",+แนบท้ายบันทึกStartHere!B197)</f>
        <v xml:space="preserve"> </v>
      </c>
      <c r="C197" s="56" t="str">
        <f>IF(ISBLANK(แนบท้ายบันทึกStartHere!C197)," ",+แนบท้ายบันทึกStartHere!C197)</f>
        <v xml:space="preserve"> </v>
      </c>
      <c r="D197" s="57" t="str">
        <f>IF(ISBLANK(แนบท้ายบันทึกStartHere!D197)," ",+แนบท้ายบันทึกStartHere!D197)</f>
        <v xml:space="preserve"> </v>
      </c>
      <c r="E197" s="53" t="str">
        <f>IF(ISBLANK(แนบท้ายบันทึกStartHere!E197)," ",+แนบท้ายบันทึกStartHere!E197)</f>
        <v xml:space="preserve"> </v>
      </c>
      <c r="F197" s="58" t="str">
        <f>IF(ISBLANK(แนบท้ายบันทึกStartHere!F197)," ",+แนบท้ายบันทึกStartHere!F197)</f>
        <v/>
      </c>
      <c r="G197" s="59"/>
    </row>
    <row r="198" spans="1:7" x14ac:dyDescent="0.5">
      <c r="A198" s="49" t="str">
        <f>IF(ISBLANK(แนบท้ายบันทึกStartHere!A198)," ",+แนบท้ายบันทึกStartHere!A198)</f>
        <v/>
      </c>
      <c r="B198" s="66" t="str">
        <f>IF(ISBLANK(แนบท้ายบันทึกStartHere!B198)," ",+แนบท้ายบันทึกStartHere!B198)</f>
        <v xml:space="preserve"> </v>
      </c>
      <c r="C198" s="56" t="str">
        <f>IF(ISBLANK(แนบท้ายบันทึกStartHere!C198)," ",+แนบท้ายบันทึกStartHere!C198)</f>
        <v xml:space="preserve"> </v>
      </c>
      <c r="D198" s="57" t="str">
        <f>IF(ISBLANK(แนบท้ายบันทึกStartHere!D198)," ",+แนบท้ายบันทึกStartHere!D198)</f>
        <v xml:space="preserve"> </v>
      </c>
      <c r="E198" s="53" t="str">
        <f>IF(ISBLANK(แนบท้ายบันทึกStartHere!E198)," ",+แนบท้ายบันทึกStartHere!E198)</f>
        <v xml:space="preserve"> </v>
      </c>
      <c r="F198" s="58" t="str">
        <f>IF(ISBLANK(แนบท้ายบันทึกStartHere!F198)," ",+แนบท้ายบันทึกStartHere!F198)</f>
        <v/>
      </c>
      <c r="G198" s="59"/>
    </row>
    <row r="199" spans="1:7" x14ac:dyDescent="0.5">
      <c r="A199" s="49" t="str">
        <f>IF(ISBLANK(แนบท้ายบันทึกStartHere!A199)," ",+แนบท้ายบันทึกStartHere!A199)</f>
        <v/>
      </c>
      <c r="B199" s="66" t="str">
        <f>IF(ISBLANK(แนบท้ายบันทึกStartHere!B199)," ",+แนบท้ายบันทึกStartHere!B199)</f>
        <v xml:space="preserve"> </v>
      </c>
      <c r="C199" s="56" t="str">
        <f>IF(ISBLANK(แนบท้ายบันทึกStartHere!C199)," ",+แนบท้ายบันทึกStartHere!C199)</f>
        <v xml:space="preserve"> </v>
      </c>
      <c r="D199" s="57" t="str">
        <f>IF(ISBLANK(แนบท้ายบันทึกStartHere!D199)," ",+แนบท้ายบันทึกStartHere!D199)</f>
        <v xml:space="preserve"> </v>
      </c>
      <c r="E199" s="53" t="str">
        <f>IF(ISBLANK(แนบท้ายบันทึกStartHere!E199)," ",+แนบท้ายบันทึกStartHere!E199)</f>
        <v xml:space="preserve"> </v>
      </c>
      <c r="F199" s="58" t="str">
        <f>IF(ISBLANK(แนบท้ายบันทึกStartHere!F199)," ",+แนบท้ายบันทึกStartHere!F199)</f>
        <v/>
      </c>
      <c r="G199" s="59"/>
    </row>
    <row r="200" spans="1:7" x14ac:dyDescent="0.5">
      <c r="A200" s="49" t="str">
        <f>IF(ISBLANK(แนบท้ายบันทึกStartHere!A200)," ",+แนบท้ายบันทึกStartHere!A200)</f>
        <v/>
      </c>
      <c r="B200" s="66" t="str">
        <f>IF(ISBLANK(แนบท้ายบันทึกStartHere!B200)," ",+แนบท้ายบันทึกStartHere!B200)</f>
        <v xml:space="preserve"> </v>
      </c>
      <c r="C200" s="56" t="str">
        <f>IF(ISBLANK(แนบท้ายบันทึกStartHere!C200)," ",+แนบท้ายบันทึกStartHere!C200)</f>
        <v xml:space="preserve"> </v>
      </c>
      <c r="D200" s="57" t="str">
        <f>IF(ISBLANK(แนบท้ายบันทึกStartHere!D200)," ",+แนบท้ายบันทึกStartHere!D200)</f>
        <v xml:space="preserve"> </v>
      </c>
      <c r="E200" s="60" t="str">
        <f>IF(ISBLANK(แนบท้ายบันทึกStartHere!E200)," ",+แนบท้ายบันทึกStartHere!E200)</f>
        <v xml:space="preserve"> </v>
      </c>
      <c r="F200" s="58" t="str">
        <f>IF(ISBLANK(แนบท้ายบันทึกStartHere!F200)," ",+แนบท้ายบันทึกStartHere!F200)</f>
        <v/>
      </c>
      <c r="G200" s="59"/>
    </row>
    <row r="201" spans="1:7" x14ac:dyDescent="0.5">
      <c r="A201" s="49" t="str">
        <f>IF(ISBLANK(แนบท้ายบันทึกStartHere!A201)," ",+แนบท้ายบันทึกStartHere!A201)</f>
        <v/>
      </c>
      <c r="B201" s="66" t="str">
        <f>IF(ISBLANK(แนบท้ายบันทึกStartHere!B201)," ",+แนบท้ายบันทึกStartHere!B201)</f>
        <v xml:space="preserve"> </v>
      </c>
      <c r="C201" s="56" t="str">
        <f>IF(ISBLANK(แนบท้ายบันทึกStartHere!C201)," ",+แนบท้ายบันทึกStartHere!C201)</f>
        <v xml:space="preserve"> </v>
      </c>
      <c r="D201" s="57" t="str">
        <f>IF(ISBLANK(แนบท้ายบันทึกStartHere!D201)," ",+แนบท้ายบันทึกStartHere!D201)</f>
        <v xml:space="preserve"> </v>
      </c>
      <c r="E201" s="53" t="str">
        <f>IF(ISBLANK(แนบท้ายบันทึกStartHere!E201)," ",+แนบท้ายบันทึกStartHere!E201)</f>
        <v xml:space="preserve"> </v>
      </c>
      <c r="F201" s="58" t="str">
        <f>IF(ISBLANK(แนบท้ายบันทึกStartHere!F201)," ",+แนบท้ายบันทึกStartHere!F201)</f>
        <v/>
      </c>
      <c r="G201" s="59"/>
    </row>
    <row r="202" spans="1:7" x14ac:dyDescent="0.5">
      <c r="A202" s="49" t="str">
        <f>IF(ISBLANK(แนบท้ายบันทึกStartHere!A202)," ",+แนบท้ายบันทึกStartHere!A202)</f>
        <v/>
      </c>
      <c r="B202" s="66" t="str">
        <f>IF(ISBLANK(แนบท้ายบันทึกStartHere!B202)," ",+แนบท้ายบันทึกStartHere!B202)</f>
        <v xml:space="preserve"> </v>
      </c>
      <c r="C202" s="56" t="str">
        <f>IF(ISBLANK(แนบท้ายบันทึกStartHere!C202)," ",+แนบท้ายบันทึกStartHere!C202)</f>
        <v xml:space="preserve"> </v>
      </c>
      <c r="D202" s="57" t="str">
        <f>IF(ISBLANK(แนบท้ายบันทึกStartHere!D202)," ",+แนบท้ายบันทึกStartHere!D202)</f>
        <v xml:space="preserve"> </v>
      </c>
      <c r="E202" s="53" t="str">
        <f>IF(ISBLANK(แนบท้ายบันทึกStartHere!E202)," ",+แนบท้ายบันทึกStartHere!E202)</f>
        <v xml:space="preserve"> </v>
      </c>
      <c r="F202" s="58" t="str">
        <f>IF(ISBLANK(แนบท้ายบันทึกStartHere!F202)," ",+แนบท้ายบันทึกStartHere!F202)</f>
        <v/>
      </c>
      <c r="G202" s="59"/>
    </row>
    <row r="203" spans="1:7" x14ac:dyDescent="0.5">
      <c r="A203" s="49" t="str">
        <f>IF(ISBLANK(แนบท้ายบันทึกStartHere!A203)," ",+แนบท้ายบันทึกStartHere!A203)</f>
        <v/>
      </c>
      <c r="B203" s="66" t="str">
        <f>IF(ISBLANK(แนบท้ายบันทึกStartHere!B203)," ",+แนบท้ายบันทึกStartHere!B203)</f>
        <v xml:space="preserve"> </v>
      </c>
      <c r="C203" s="56" t="str">
        <f>IF(ISBLANK(แนบท้ายบันทึกStartHere!C203)," ",+แนบท้ายบันทึกStartHere!C203)</f>
        <v xml:space="preserve"> </v>
      </c>
      <c r="D203" s="57" t="str">
        <f>IF(ISBLANK(แนบท้ายบันทึกStartHere!D203)," ",+แนบท้ายบันทึกStartHere!D203)</f>
        <v xml:space="preserve"> </v>
      </c>
      <c r="E203" s="53" t="str">
        <f>IF(ISBLANK(แนบท้ายบันทึกStartHere!E203)," ",+แนบท้ายบันทึกStartHere!E203)</f>
        <v xml:space="preserve"> </v>
      </c>
      <c r="F203" s="58" t="str">
        <f>IF(ISBLANK(แนบท้ายบันทึกStartHere!F203)," ",+แนบท้ายบันทึกStartHere!F203)</f>
        <v/>
      </c>
      <c r="G203" s="59"/>
    </row>
    <row r="204" spans="1:7" x14ac:dyDescent="0.5">
      <c r="A204" s="49" t="str">
        <f>IF(ISBLANK(แนบท้ายบันทึกStartHere!A204)," ",+แนบท้ายบันทึกStartHere!A204)</f>
        <v/>
      </c>
      <c r="B204" s="66" t="str">
        <f>IF(ISBLANK(แนบท้ายบันทึกStartHere!B204)," ",+แนบท้ายบันทึกStartHere!B204)</f>
        <v xml:space="preserve"> </v>
      </c>
      <c r="C204" s="56" t="str">
        <f>IF(ISBLANK(แนบท้ายบันทึกStartHere!C204)," ",+แนบท้ายบันทึกStartHere!C204)</f>
        <v xml:space="preserve"> </v>
      </c>
      <c r="D204" s="57" t="str">
        <f>IF(ISBLANK(แนบท้ายบันทึกStartHere!D204)," ",+แนบท้ายบันทึกStartHere!D204)</f>
        <v xml:space="preserve"> </v>
      </c>
      <c r="E204" s="53" t="str">
        <f>IF(ISBLANK(แนบท้ายบันทึกStartHere!E204)," ",+แนบท้ายบันทึกStartHere!E204)</f>
        <v xml:space="preserve"> </v>
      </c>
      <c r="F204" s="58" t="str">
        <f>IF(ISBLANK(แนบท้ายบันทึกStartHere!F204)," ",+แนบท้ายบันทึกStartHere!F204)</f>
        <v/>
      </c>
      <c r="G204" s="59"/>
    </row>
    <row r="205" spans="1:7" x14ac:dyDescent="0.5">
      <c r="A205" s="49" t="str">
        <f>IF(ISBLANK(แนบท้ายบันทึกStartHere!A205)," ",+แนบท้ายบันทึกStartHere!A205)</f>
        <v/>
      </c>
      <c r="B205" s="66" t="str">
        <f>IF(ISBLANK(แนบท้ายบันทึกStartHere!B205)," ",+แนบท้ายบันทึกStartHere!B205)</f>
        <v xml:space="preserve"> </v>
      </c>
      <c r="C205" s="56" t="str">
        <f>IF(ISBLANK(แนบท้ายบันทึกStartHere!C205)," ",+แนบท้ายบันทึกStartHere!C205)</f>
        <v xml:space="preserve"> </v>
      </c>
      <c r="D205" s="57" t="str">
        <f>IF(ISBLANK(แนบท้ายบันทึกStartHere!D205)," ",+แนบท้ายบันทึกStartHere!D205)</f>
        <v xml:space="preserve"> </v>
      </c>
      <c r="E205" s="53" t="str">
        <f>IF(ISBLANK(แนบท้ายบันทึกStartHere!E205)," ",+แนบท้ายบันทึกStartHere!E205)</f>
        <v xml:space="preserve"> </v>
      </c>
      <c r="F205" s="58" t="str">
        <f>IF(ISBLANK(แนบท้ายบันทึกStartHere!F205)," ",+แนบท้ายบันทึกStartHere!F205)</f>
        <v/>
      </c>
      <c r="G205" s="59"/>
    </row>
    <row r="206" spans="1:7" x14ac:dyDescent="0.5">
      <c r="A206" s="49" t="str">
        <f>IF(ISBLANK(แนบท้ายบันทึกStartHere!A206)," ",+แนบท้ายบันทึกStartHere!A206)</f>
        <v/>
      </c>
      <c r="B206" s="66" t="str">
        <f>IF(ISBLANK(แนบท้ายบันทึกStartHere!B206)," ",+แนบท้ายบันทึกStartHere!B206)</f>
        <v xml:space="preserve"> </v>
      </c>
      <c r="C206" s="56" t="str">
        <f>IF(ISBLANK(แนบท้ายบันทึกStartHere!C206)," ",+แนบท้ายบันทึกStartHere!C206)</f>
        <v xml:space="preserve"> </v>
      </c>
      <c r="D206" s="57" t="str">
        <f>IF(ISBLANK(แนบท้ายบันทึกStartHere!D206)," ",+แนบท้ายบันทึกStartHere!D206)</f>
        <v xml:space="preserve"> </v>
      </c>
      <c r="E206" s="53" t="str">
        <f>IF(ISBLANK(แนบท้ายบันทึกStartHere!E206)," ",+แนบท้ายบันทึกStartHere!E206)</f>
        <v xml:space="preserve"> </v>
      </c>
      <c r="F206" s="58" t="str">
        <f>IF(ISBLANK(แนบท้ายบันทึกStartHere!F206)," ",+แนบท้ายบันทึกStartHere!F206)</f>
        <v/>
      </c>
      <c r="G206" s="59"/>
    </row>
    <row r="207" spans="1:7" x14ac:dyDescent="0.5">
      <c r="A207" s="49" t="str">
        <f>IF(ISBLANK(แนบท้ายบันทึกStartHere!A207)," ",+แนบท้ายบันทึกStartHere!A207)</f>
        <v/>
      </c>
      <c r="B207" s="66" t="str">
        <f>IF(ISBLANK(แนบท้ายบันทึกStartHere!B207)," ",+แนบท้ายบันทึกStartHere!B207)</f>
        <v xml:space="preserve"> </v>
      </c>
      <c r="C207" s="56" t="str">
        <f>IF(ISBLANK(แนบท้ายบันทึกStartHere!C207)," ",+แนบท้ายบันทึกStartHere!C207)</f>
        <v xml:space="preserve"> </v>
      </c>
      <c r="D207" s="57" t="str">
        <f>IF(ISBLANK(แนบท้ายบันทึกStartHere!D207)," ",+แนบท้ายบันทึกStartHere!D207)</f>
        <v xml:space="preserve"> </v>
      </c>
      <c r="E207" s="53" t="str">
        <f>IF(ISBLANK(แนบท้ายบันทึกStartHere!E207)," ",+แนบท้ายบันทึกStartHere!E207)</f>
        <v xml:space="preserve"> </v>
      </c>
      <c r="F207" s="58" t="str">
        <f>IF(ISBLANK(แนบท้ายบันทึกStartHere!F207)," ",+แนบท้ายบันทึกStartHere!F207)</f>
        <v/>
      </c>
      <c r="G207" s="59"/>
    </row>
    <row r="208" spans="1:7" x14ac:dyDescent="0.5">
      <c r="A208" s="49" t="str">
        <f>IF(ISBLANK(แนบท้ายบันทึกStartHere!A208)," ",+แนบท้ายบันทึกStartHere!A208)</f>
        <v/>
      </c>
      <c r="B208" s="66" t="str">
        <f>IF(ISBLANK(แนบท้ายบันทึกStartHere!B208)," ",+แนบท้ายบันทึกStartHere!B208)</f>
        <v xml:space="preserve"> </v>
      </c>
      <c r="C208" s="56" t="str">
        <f>IF(ISBLANK(แนบท้ายบันทึกStartHere!C208)," ",+แนบท้ายบันทึกStartHere!C208)</f>
        <v xml:space="preserve"> </v>
      </c>
      <c r="D208" s="57" t="str">
        <f>IF(ISBLANK(แนบท้ายบันทึกStartHere!D208)," ",+แนบท้ายบันทึกStartHere!D208)</f>
        <v xml:space="preserve"> </v>
      </c>
      <c r="E208" s="53" t="str">
        <f>IF(ISBLANK(แนบท้ายบันทึกStartHere!E208)," ",+แนบท้ายบันทึกStartHere!E208)</f>
        <v xml:space="preserve"> </v>
      </c>
      <c r="F208" s="58" t="str">
        <f>IF(ISBLANK(แนบท้ายบันทึกStartHere!F208)," ",+แนบท้ายบันทึกStartHere!F208)</f>
        <v/>
      </c>
      <c r="G208" s="59"/>
    </row>
    <row r="209" spans="1:7" x14ac:dyDescent="0.5">
      <c r="A209" s="49" t="str">
        <f>IF(ISBLANK(แนบท้ายบันทึกStartHere!A209)," ",+แนบท้ายบันทึกStartHere!A209)</f>
        <v/>
      </c>
      <c r="B209" s="66" t="str">
        <f>IF(ISBLANK(แนบท้ายบันทึกStartHere!B209)," ",+แนบท้ายบันทึกStartHere!B209)</f>
        <v xml:space="preserve"> </v>
      </c>
      <c r="C209" s="56" t="str">
        <f>IF(ISBLANK(แนบท้ายบันทึกStartHere!C209)," ",+แนบท้ายบันทึกStartHere!C209)</f>
        <v xml:space="preserve"> </v>
      </c>
      <c r="D209" s="57" t="str">
        <f>IF(ISBLANK(แนบท้ายบันทึกStartHere!D209)," ",+แนบท้ายบันทึกStartHere!D209)</f>
        <v xml:space="preserve"> </v>
      </c>
      <c r="E209" s="53" t="str">
        <f>IF(ISBLANK(แนบท้ายบันทึกStartHere!E209)," ",+แนบท้ายบันทึกStartHere!E209)</f>
        <v xml:space="preserve"> </v>
      </c>
      <c r="F209" s="58" t="str">
        <f>IF(ISBLANK(แนบท้ายบันทึกStartHere!F209)," ",+แนบท้ายบันทึกStartHere!F209)</f>
        <v/>
      </c>
      <c r="G209" s="59"/>
    </row>
    <row r="210" spans="1:7" x14ac:dyDescent="0.5">
      <c r="A210" s="49" t="str">
        <f>IF(ISBLANK(แนบท้ายบันทึกStartHere!A210)," ",+แนบท้ายบันทึกStartHere!A210)</f>
        <v/>
      </c>
      <c r="B210" s="66" t="str">
        <f>IF(ISBLANK(แนบท้ายบันทึกStartHere!B210)," ",+แนบท้ายบันทึกStartHere!B210)</f>
        <v xml:space="preserve"> </v>
      </c>
      <c r="C210" s="56" t="str">
        <f>IF(ISBLANK(แนบท้ายบันทึกStartHere!C210)," ",+แนบท้ายบันทึกStartHere!C210)</f>
        <v xml:space="preserve"> </v>
      </c>
      <c r="D210" s="57" t="str">
        <f>IF(ISBLANK(แนบท้ายบันทึกStartHere!D210)," ",+แนบท้ายบันทึกStartHere!D210)</f>
        <v xml:space="preserve"> </v>
      </c>
      <c r="E210" s="53" t="str">
        <f>IF(ISBLANK(แนบท้ายบันทึกStartHere!E210)," ",+แนบท้ายบันทึกStartHere!E210)</f>
        <v xml:space="preserve"> </v>
      </c>
      <c r="F210" s="58" t="str">
        <f>IF(ISBLANK(แนบท้ายบันทึกStartHere!F210)," ",+แนบท้ายบันทึกStartHere!F210)</f>
        <v/>
      </c>
      <c r="G210" s="59"/>
    </row>
    <row r="211" spans="1:7" x14ac:dyDescent="0.5">
      <c r="A211" s="49" t="str">
        <f>IF(ISBLANK(แนบท้ายบันทึกStartHere!A211)," ",+แนบท้ายบันทึกStartHere!A211)</f>
        <v/>
      </c>
      <c r="B211" s="66" t="str">
        <f>IF(ISBLANK(แนบท้ายบันทึกStartHere!B211)," ",+แนบท้ายบันทึกStartHere!B211)</f>
        <v xml:space="preserve"> </v>
      </c>
      <c r="C211" s="56" t="str">
        <f>IF(ISBLANK(แนบท้ายบันทึกStartHere!C211)," ",+แนบท้ายบันทึกStartHere!C211)</f>
        <v xml:space="preserve"> </v>
      </c>
      <c r="D211" s="57" t="str">
        <f>IF(ISBLANK(แนบท้ายบันทึกStartHere!D211)," ",+แนบท้ายบันทึกStartHere!D211)</f>
        <v xml:space="preserve"> </v>
      </c>
      <c r="E211" s="53" t="str">
        <f>IF(ISBLANK(แนบท้ายบันทึกStartHere!E211)," ",+แนบท้ายบันทึกStartHere!E211)</f>
        <v xml:space="preserve"> </v>
      </c>
      <c r="F211" s="58" t="str">
        <f>IF(ISBLANK(แนบท้ายบันทึกStartHere!F211)," ",+แนบท้ายบันทึกStartHere!F211)</f>
        <v/>
      </c>
      <c r="G211" s="59"/>
    </row>
    <row r="212" spans="1:7" x14ac:dyDescent="0.5">
      <c r="A212" s="49" t="str">
        <f>IF(ISBLANK(แนบท้ายบันทึกStartHere!A212)," ",+แนบท้ายบันทึกStartHere!A212)</f>
        <v/>
      </c>
      <c r="B212" s="66" t="str">
        <f>IF(ISBLANK(แนบท้ายบันทึกStartHere!B212)," ",+แนบท้ายบันทึกStartHere!B212)</f>
        <v xml:space="preserve"> </v>
      </c>
      <c r="C212" s="56" t="str">
        <f>IF(ISBLANK(แนบท้ายบันทึกStartHere!C212)," ",+แนบท้ายบันทึกStartHere!C212)</f>
        <v xml:space="preserve"> </v>
      </c>
      <c r="D212" s="57" t="str">
        <f>IF(ISBLANK(แนบท้ายบันทึกStartHere!D212)," ",+แนบท้ายบันทึกStartHere!D212)</f>
        <v xml:space="preserve"> </v>
      </c>
      <c r="E212" s="53" t="str">
        <f>IF(ISBLANK(แนบท้ายบันทึกStartHere!E212)," ",+แนบท้ายบันทึกStartHere!E212)</f>
        <v xml:space="preserve"> </v>
      </c>
      <c r="F212" s="58" t="str">
        <f>IF(ISBLANK(แนบท้ายบันทึกStartHere!F212)," ",+แนบท้ายบันทึกStartHere!F212)</f>
        <v/>
      </c>
      <c r="G212" s="59"/>
    </row>
    <row r="213" spans="1:7" x14ac:dyDescent="0.5">
      <c r="A213" s="49" t="str">
        <f>IF(ISBLANK(แนบท้ายบันทึกStartHere!A213)," ",+แนบท้ายบันทึกStartHere!A213)</f>
        <v/>
      </c>
      <c r="B213" s="66" t="str">
        <f>IF(ISBLANK(แนบท้ายบันทึกStartHere!B213)," ",+แนบท้ายบันทึกStartHere!B213)</f>
        <v xml:space="preserve"> </v>
      </c>
      <c r="C213" s="56" t="str">
        <f>IF(ISBLANK(แนบท้ายบันทึกStartHere!C213)," ",+แนบท้ายบันทึกStartHere!C213)</f>
        <v xml:space="preserve"> </v>
      </c>
      <c r="D213" s="57" t="str">
        <f>IF(ISBLANK(แนบท้ายบันทึกStartHere!D213)," ",+แนบท้ายบันทึกStartHere!D213)</f>
        <v xml:space="preserve"> </v>
      </c>
      <c r="E213" s="60" t="str">
        <f>IF(ISBLANK(แนบท้ายบันทึกStartHere!E213)," ",+แนบท้ายบันทึกStartHere!E213)</f>
        <v xml:space="preserve"> </v>
      </c>
      <c r="F213" s="58" t="str">
        <f>IF(ISBLANK(แนบท้ายบันทึกStartHere!F213)," ",+แนบท้ายบันทึกStartHere!F213)</f>
        <v/>
      </c>
      <c r="G213" s="59"/>
    </row>
    <row r="214" spans="1:7" x14ac:dyDescent="0.5">
      <c r="A214" s="49" t="str">
        <f>IF(ISBLANK(แนบท้ายบันทึกStartHere!A214)," ",+แนบท้ายบันทึกStartHere!A214)</f>
        <v/>
      </c>
      <c r="B214" s="66" t="str">
        <f>IF(ISBLANK(แนบท้ายบันทึกStartHere!B214)," ",+แนบท้ายบันทึกStartHere!B214)</f>
        <v xml:space="preserve"> </v>
      </c>
      <c r="C214" s="56" t="str">
        <f>IF(ISBLANK(แนบท้ายบันทึกStartHere!C214)," ",+แนบท้ายบันทึกStartHere!C214)</f>
        <v xml:space="preserve"> </v>
      </c>
      <c r="D214" s="57" t="str">
        <f>IF(ISBLANK(แนบท้ายบันทึกStartHere!D214)," ",+แนบท้ายบันทึกStartHere!D214)</f>
        <v xml:space="preserve"> </v>
      </c>
      <c r="E214" s="53" t="str">
        <f>IF(ISBLANK(แนบท้ายบันทึกStartHere!E214)," ",+แนบท้ายบันทึกStartHere!E214)</f>
        <v xml:space="preserve"> </v>
      </c>
      <c r="F214" s="58" t="str">
        <f>IF(ISBLANK(แนบท้ายบันทึกStartHere!F214)," ",+แนบท้ายบันทึกStartHere!F214)</f>
        <v/>
      </c>
      <c r="G214" s="59"/>
    </row>
    <row r="215" spans="1:7" x14ac:dyDescent="0.5">
      <c r="A215" s="49" t="str">
        <f>IF(ISBLANK(แนบท้ายบันทึกStartHere!A215)," ",+แนบท้ายบันทึกStartHere!A215)</f>
        <v/>
      </c>
      <c r="B215" s="66" t="str">
        <f>IF(ISBLANK(แนบท้ายบันทึกStartHere!B215)," ",+แนบท้ายบันทึกStartHere!B215)</f>
        <v xml:space="preserve"> </v>
      </c>
      <c r="C215" s="56" t="str">
        <f>IF(ISBLANK(แนบท้ายบันทึกStartHere!C215)," ",+แนบท้ายบันทึกStartHere!C215)</f>
        <v xml:space="preserve"> </v>
      </c>
      <c r="D215" s="57" t="str">
        <f>IF(ISBLANK(แนบท้ายบันทึกStartHere!D215)," ",+แนบท้ายบันทึกStartHere!D215)</f>
        <v xml:space="preserve"> </v>
      </c>
      <c r="E215" s="53" t="str">
        <f>IF(ISBLANK(แนบท้ายบันทึกStartHere!E215)," ",+แนบท้ายบันทึกStartHere!E215)</f>
        <v xml:space="preserve"> </v>
      </c>
      <c r="F215" s="58" t="str">
        <f>IF(ISBLANK(แนบท้ายบันทึกStartHere!F215)," ",+แนบท้ายบันทึกStartHere!F215)</f>
        <v/>
      </c>
      <c r="G215" s="59"/>
    </row>
    <row r="216" spans="1:7" x14ac:dyDescent="0.5">
      <c r="A216" s="49" t="str">
        <f>IF(ISBLANK(แนบท้ายบันทึกStartHere!A216)," ",+แนบท้ายบันทึกStartHere!A216)</f>
        <v/>
      </c>
      <c r="B216" s="66" t="str">
        <f>IF(ISBLANK(แนบท้ายบันทึกStartHere!B216)," ",+แนบท้ายบันทึกStartHere!B216)</f>
        <v xml:space="preserve"> </v>
      </c>
      <c r="C216" s="56" t="str">
        <f>IF(ISBLANK(แนบท้ายบันทึกStartHere!C216)," ",+แนบท้ายบันทึกStartHere!C216)</f>
        <v xml:space="preserve"> </v>
      </c>
      <c r="D216" s="57" t="str">
        <f>IF(ISBLANK(แนบท้ายบันทึกStartHere!D216)," ",+แนบท้ายบันทึกStartHere!D216)</f>
        <v xml:space="preserve"> </v>
      </c>
      <c r="E216" s="53" t="str">
        <f>IF(ISBLANK(แนบท้ายบันทึกStartHere!E216)," ",+แนบท้ายบันทึกStartHere!E216)</f>
        <v xml:space="preserve"> </v>
      </c>
      <c r="F216" s="58" t="str">
        <f>IF(ISBLANK(แนบท้ายบันทึกStartHere!F216)," ",+แนบท้ายบันทึกStartHere!F216)</f>
        <v/>
      </c>
      <c r="G216" s="59"/>
    </row>
    <row r="217" spans="1:7" x14ac:dyDescent="0.5">
      <c r="A217" s="49" t="str">
        <f>IF(ISBLANK(แนบท้ายบันทึกStartHere!A217)," ",+แนบท้ายบันทึกStartHere!A217)</f>
        <v/>
      </c>
      <c r="B217" s="66" t="str">
        <f>IF(ISBLANK(แนบท้ายบันทึกStartHere!B217)," ",+แนบท้ายบันทึกStartHere!B217)</f>
        <v xml:space="preserve"> </v>
      </c>
      <c r="C217" s="56" t="str">
        <f>IF(ISBLANK(แนบท้ายบันทึกStartHere!C217)," ",+แนบท้ายบันทึกStartHere!C217)</f>
        <v xml:space="preserve"> </v>
      </c>
      <c r="D217" s="57" t="str">
        <f>IF(ISBLANK(แนบท้ายบันทึกStartHere!D217)," ",+แนบท้ายบันทึกStartHere!D217)</f>
        <v xml:space="preserve"> </v>
      </c>
      <c r="E217" s="53" t="str">
        <f>IF(ISBLANK(แนบท้ายบันทึกStartHere!E217)," ",+แนบท้ายบันทึกStartHere!E217)</f>
        <v xml:space="preserve"> </v>
      </c>
      <c r="F217" s="58" t="str">
        <f>IF(ISBLANK(แนบท้ายบันทึกStartHere!F217)," ",+แนบท้ายบันทึกStartHere!F217)</f>
        <v/>
      </c>
      <c r="G217" s="59"/>
    </row>
    <row r="218" spans="1:7" x14ac:dyDescent="0.5">
      <c r="A218" s="49" t="str">
        <f>IF(ISBLANK(แนบท้ายบันทึกStartHere!A218)," ",+แนบท้ายบันทึกStartHere!A218)</f>
        <v/>
      </c>
      <c r="B218" s="66" t="str">
        <f>IF(ISBLANK(แนบท้ายบันทึกStartHere!B218)," ",+แนบท้ายบันทึกStartHere!B218)</f>
        <v xml:space="preserve"> </v>
      </c>
      <c r="C218" s="56" t="str">
        <f>IF(ISBLANK(แนบท้ายบันทึกStartHere!C218)," ",+แนบท้ายบันทึกStartHere!C218)</f>
        <v xml:space="preserve"> </v>
      </c>
      <c r="D218" s="57" t="str">
        <f>IF(ISBLANK(แนบท้ายบันทึกStartHere!D218)," ",+แนบท้ายบันทึกStartHere!D218)</f>
        <v xml:space="preserve"> </v>
      </c>
      <c r="E218" s="53" t="str">
        <f>IF(ISBLANK(แนบท้ายบันทึกStartHere!E218)," ",+แนบท้ายบันทึกStartHere!E218)</f>
        <v xml:space="preserve"> </v>
      </c>
      <c r="F218" s="58" t="str">
        <f>IF(ISBLANK(แนบท้ายบันทึกStartHere!F218)," ",+แนบท้ายบันทึกStartHere!F218)</f>
        <v/>
      </c>
      <c r="G218" s="59"/>
    </row>
    <row r="219" spans="1:7" x14ac:dyDescent="0.5">
      <c r="A219" s="49" t="str">
        <f>IF(ISBLANK(แนบท้ายบันทึกStartHere!A219)," ",+แนบท้ายบันทึกStartHere!A219)</f>
        <v/>
      </c>
      <c r="B219" s="66" t="str">
        <f>IF(ISBLANK(แนบท้ายบันทึกStartHere!B219)," ",+แนบท้ายบันทึกStartHere!B219)</f>
        <v xml:space="preserve"> </v>
      </c>
      <c r="C219" s="56" t="str">
        <f>IF(ISBLANK(แนบท้ายบันทึกStartHere!C219)," ",+แนบท้ายบันทึกStartHere!C219)</f>
        <v xml:space="preserve"> </v>
      </c>
      <c r="D219" s="57" t="str">
        <f>IF(ISBLANK(แนบท้ายบันทึกStartHere!D219)," ",+แนบท้ายบันทึกStartHere!D219)</f>
        <v xml:space="preserve"> </v>
      </c>
      <c r="E219" s="53" t="str">
        <f>IF(ISBLANK(แนบท้ายบันทึกStartHere!E219)," ",+แนบท้ายบันทึกStartHere!E219)</f>
        <v xml:space="preserve"> </v>
      </c>
      <c r="F219" s="58" t="str">
        <f>IF(ISBLANK(แนบท้ายบันทึกStartHere!F219)," ",+แนบท้ายบันทึกStartHere!F219)</f>
        <v/>
      </c>
      <c r="G219" s="59"/>
    </row>
    <row r="220" spans="1:7" x14ac:dyDescent="0.5">
      <c r="A220" s="49" t="str">
        <f>IF(ISBLANK(แนบท้ายบันทึกStartHere!A220)," ",+แนบท้ายบันทึกStartHere!A220)</f>
        <v/>
      </c>
      <c r="B220" s="66" t="str">
        <f>IF(ISBLANK(แนบท้ายบันทึกStartHere!B220)," ",+แนบท้ายบันทึกStartHere!B220)</f>
        <v xml:space="preserve"> </v>
      </c>
      <c r="C220" s="56" t="str">
        <f>IF(ISBLANK(แนบท้ายบันทึกStartHere!C220)," ",+แนบท้ายบันทึกStartHere!C220)</f>
        <v xml:space="preserve"> </v>
      </c>
      <c r="D220" s="57" t="str">
        <f>IF(ISBLANK(แนบท้ายบันทึกStartHere!D220)," ",+แนบท้ายบันทึกStartHere!D220)</f>
        <v xml:space="preserve"> </v>
      </c>
      <c r="E220" s="53" t="str">
        <f>IF(ISBLANK(แนบท้ายบันทึกStartHere!E220)," ",+แนบท้ายบันทึกStartHere!E220)</f>
        <v xml:space="preserve"> </v>
      </c>
      <c r="F220" s="58" t="str">
        <f>IF(ISBLANK(แนบท้ายบันทึกStartHere!F220)," ",+แนบท้ายบันทึกStartHere!F220)</f>
        <v/>
      </c>
      <c r="G220" s="59"/>
    </row>
    <row r="221" spans="1:7" x14ac:dyDescent="0.5">
      <c r="A221" s="49" t="str">
        <f>IF(ISBLANK(แนบท้ายบันทึกStartHere!A221)," ",+แนบท้ายบันทึกStartHere!A221)</f>
        <v/>
      </c>
      <c r="B221" s="66" t="str">
        <f>IF(ISBLANK(แนบท้ายบันทึกStartHere!B221)," ",+แนบท้ายบันทึกStartHere!B221)</f>
        <v xml:space="preserve"> </v>
      </c>
      <c r="C221" s="56" t="str">
        <f>IF(ISBLANK(แนบท้ายบันทึกStartHere!C221)," ",+แนบท้ายบันทึกStartHere!C221)</f>
        <v xml:space="preserve"> </v>
      </c>
      <c r="D221" s="57" t="str">
        <f>IF(ISBLANK(แนบท้ายบันทึกStartHere!D221)," ",+แนบท้ายบันทึกStartHere!D221)</f>
        <v xml:space="preserve"> </v>
      </c>
      <c r="E221" s="53" t="str">
        <f>IF(ISBLANK(แนบท้ายบันทึกStartHere!E221)," ",+แนบท้ายบันทึกStartHere!E221)</f>
        <v xml:space="preserve"> </v>
      </c>
      <c r="F221" s="58" t="str">
        <f>IF(ISBLANK(แนบท้ายบันทึกStartHere!F221)," ",+แนบท้ายบันทึกStartHere!F221)</f>
        <v/>
      </c>
      <c r="G221" s="59"/>
    </row>
    <row r="222" spans="1:7" x14ac:dyDescent="0.5">
      <c r="A222" s="49" t="str">
        <f>IF(ISBLANK(แนบท้ายบันทึกStartHere!A222)," ",+แนบท้ายบันทึกStartHere!A222)</f>
        <v/>
      </c>
      <c r="B222" s="66" t="str">
        <f>IF(ISBLANK(แนบท้ายบันทึกStartHere!B222)," ",+แนบท้ายบันทึกStartHere!B222)</f>
        <v xml:space="preserve"> </v>
      </c>
      <c r="C222" s="56" t="str">
        <f>IF(ISBLANK(แนบท้ายบันทึกStartHere!C222)," ",+แนบท้ายบันทึกStartHere!C222)</f>
        <v xml:space="preserve"> </v>
      </c>
      <c r="D222" s="57" t="str">
        <f>IF(ISBLANK(แนบท้ายบันทึกStartHere!D222)," ",+แนบท้ายบันทึกStartHere!D222)</f>
        <v xml:space="preserve"> </v>
      </c>
      <c r="E222" s="53" t="str">
        <f>IF(ISBLANK(แนบท้ายบันทึกStartHere!E222)," ",+แนบท้ายบันทึกStartHere!E222)</f>
        <v xml:space="preserve"> </v>
      </c>
      <c r="F222" s="58" t="str">
        <f>IF(ISBLANK(แนบท้ายบันทึกStartHere!F222)," ",+แนบท้ายบันทึกStartHere!F222)</f>
        <v/>
      </c>
      <c r="G222" s="59"/>
    </row>
    <row r="223" spans="1:7" x14ac:dyDescent="0.5">
      <c r="A223" s="49" t="str">
        <f>IF(ISBLANK(แนบท้ายบันทึกStartHere!A223)," ",+แนบท้ายบันทึกStartHere!A223)</f>
        <v/>
      </c>
      <c r="B223" s="66" t="str">
        <f>IF(ISBLANK(แนบท้ายบันทึกStartHere!B223)," ",+แนบท้ายบันทึกStartHere!B223)</f>
        <v xml:space="preserve"> </v>
      </c>
      <c r="C223" s="56" t="str">
        <f>IF(ISBLANK(แนบท้ายบันทึกStartHere!C223)," ",+แนบท้ายบันทึกStartHere!C223)</f>
        <v xml:space="preserve"> </v>
      </c>
      <c r="D223" s="57" t="str">
        <f>IF(ISBLANK(แนบท้ายบันทึกStartHere!D223)," ",+แนบท้ายบันทึกStartHere!D223)</f>
        <v xml:space="preserve"> </v>
      </c>
      <c r="E223" s="53" t="str">
        <f>IF(ISBLANK(แนบท้ายบันทึกStartHere!E223)," ",+แนบท้ายบันทึกStartHere!E223)</f>
        <v xml:space="preserve"> </v>
      </c>
      <c r="F223" s="58" t="str">
        <f>IF(ISBLANK(แนบท้ายบันทึกStartHere!F223)," ",+แนบท้ายบันทึกStartHere!F223)</f>
        <v/>
      </c>
      <c r="G223" s="59"/>
    </row>
    <row r="224" spans="1:7" x14ac:dyDescent="0.5">
      <c r="A224" s="64"/>
      <c r="B224" s="95" t="str">
        <f>"( "&amp;BAHTTEXT(F224)&amp;" )"</f>
        <v>( ศูนย์บาทถ้วน )</v>
      </c>
      <c r="C224" s="96"/>
      <c r="D224" s="97"/>
      <c r="E224" s="47" t="str">
        <f>+แนบท้ายบันทึกStartHere!E224</f>
        <v>ยอดยกไป</v>
      </c>
      <c r="F224" s="65">
        <f>SUM(F194:F223)</f>
        <v>0</v>
      </c>
      <c r="G224" s="64"/>
    </row>
    <row r="226" spans="1:7" x14ac:dyDescent="0.5">
      <c r="E226" s="46" t="str">
        <f>+E$36</f>
        <v>ลงชื่อ..............................................ผู้สั่งซื้อ</v>
      </c>
    </row>
    <row r="227" spans="1:7" x14ac:dyDescent="0.5">
      <c r="E227" s="46" t="str">
        <f>+E$37</f>
        <v xml:space="preserve">     ( BOSS )</v>
      </c>
    </row>
    <row r="228" spans="1:7" x14ac:dyDescent="0.5">
      <c r="E228" s="46" t="str">
        <f>+E$38</f>
        <v>วันที่.......................................................</v>
      </c>
    </row>
    <row r="229" spans="1:7" ht="23.25" x14ac:dyDescent="0.5">
      <c r="A229" s="98" t="s">
        <v>126</v>
      </c>
      <c r="B229" s="98"/>
      <c r="C229" s="98"/>
      <c r="D229" s="98"/>
      <c r="E229" s="98"/>
      <c r="F229" s="98"/>
      <c r="G229" s="98"/>
    </row>
    <row r="230" spans="1:7" x14ac:dyDescent="0.5">
      <c r="G230" s="46" t="str">
        <f>+แนบท้ายบันทึกStartHere!G230</f>
        <v>หน้า 7/7</v>
      </c>
    </row>
    <row r="231" spans="1:7" x14ac:dyDescent="0.5">
      <c r="A231" s="47" t="s">
        <v>13</v>
      </c>
      <c r="B231" s="47" t="s">
        <v>78</v>
      </c>
      <c r="C231" s="95" t="s">
        <v>118</v>
      </c>
      <c r="D231" s="97"/>
      <c r="E231" s="47" t="s">
        <v>16</v>
      </c>
      <c r="F231" s="48" t="s">
        <v>84</v>
      </c>
      <c r="G231" s="47" t="s">
        <v>119</v>
      </c>
    </row>
    <row r="232" spans="1:7" x14ac:dyDescent="0.5">
      <c r="A232" s="49"/>
      <c r="B232" s="66"/>
      <c r="C232" s="51"/>
      <c r="D232" s="52"/>
      <c r="E232" s="53" t="s">
        <v>122</v>
      </c>
      <c r="F232" s="54">
        <f>+F224</f>
        <v>0</v>
      </c>
      <c r="G232" s="55"/>
    </row>
    <row r="233" spans="1:7" x14ac:dyDescent="0.5">
      <c r="A233" s="49" t="str">
        <f>IF(ISBLANK(แนบท้ายบันทึกStartHere!A233)," ",+แนบท้ายบันทึกStartHere!A233)</f>
        <v/>
      </c>
      <c r="B233" s="66" t="str">
        <f>IF(ISBLANK(แนบท้ายบันทึกStartHere!B233)," ",+แนบท้ายบันทึกStartHere!B233)</f>
        <v xml:space="preserve"> </v>
      </c>
      <c r="C233" s="56" t="str">
        <f>IF(ISBLANK(แนบท้ายบันทึกStartHere!C233)," ",+แนบท้ายบันทึกStartHere!C233)</f>
        <v xml:space="preserve"> </v>
      </c>
      <c r="D233" s="57" t="str">
        <f>IF(ISBLANK(แนบท้ายบันทึกStartHere!D233)," ",+แนบท้ายบันทึกStartHere!D233)</f>
        <v xml:space="preserve"> </v>
      </c>
      <c r="E233" s="53" t="str">
        <f>IF(ISBLANK(แนบท้ายบันทึกStartHere!E233)," ",+แนบท้ายบันทึกStartHere!E233)</f>
        <v xml:space="preserve"> </v>
      </c>
      <c r="F233" s="58" t="str">
        <f>IF(ISBLANK(แนบท้ายบันทึกStartHere!F233)," ",+แนบท้ายบันทึกStartHere!F233)</f>
        <v/>
      </c>
      <c r="G233" s="59"/>
    </row>
    <row r="234" spans="1:7" x14ac:dyDescent="0.5">
      <c r="A234" s="49" t="str">
        <f>IF(ISBLANK(แนบท้ายบันทึกStartHere!A234)," ",+แนบท้ายบันทึกStartHere!A234)</f>
        <v/>
      </c>
      <c r="B234" s="66" t="str">
        <f>IF(ISBLANK(แนบท้ายบันทึกStartHere!B234)," ",+แนบท้ายบันทึกStartHere!B234)</f>
        <v xml:space="preserve"> </v>
      </c>
      <c r="C234" s="56" t="str">
        <f>IF(ISBLANK(แนบท้ายบันทึกStartHere!C234)," ",+แนบท้ายบันทึกStartHere!C234)</f>
        <v xml:space="preserve"> </v>
      </c>
      <c r="D234" s="57" t="str">
        <f>IF(ISBLANK(แนบท้ายบันทึกStartHere!D234)," ",+แนบท้ายบันทึกStartHere!D234)</f>
        <v xml:space="preserve"> </v>
      </c>
      <c r="E234" s="53" t="str">
        <f>IF(ISBLANK(แนบท้ายบันทึกStartHere!E234)," ",+แนบท้ายบันทึกStartHere!E234)</f>
        <v xml:space="preserve"> </v>
      </c>
      <c r="F234" s="58" t="str">
        <f>IF(ISBLANK(แนบท้ายบันทึกStartHere!F234)," ",+แนบท้ายบันทึกStartHere!F234)</f>
        <v/>
      </c>
      <c r="G234" s="59"/>
    </row>
    <row r="235" spans="1:7" x14ac:dyDescent="0.5">
      <c r="A235" s="49" t="str">
        <f>IF(ISBLANK(แนบท้ายบันทึกStartHere!A235)," ",+แนบท้ายบันทึกStartHere!A235)</f>
        <v/>
      </c>
      <c r="B235" s="66" t="str">
        <f>IF(ISBLANK(แนบท้ายบันทึกStartHere!B235)," ",+แนบท้ายบันทึกStartHere!B235)</f>
        <v xml:space="preserve"> </v>
      </c>
      <c r="C235" s="56" t="str">
        <f>IF(ISBLANK(แนบท้ายบันทึกStartHere!C235)," ",+แนบท้ายบันทึกStartHere!C235)</f>
        <v xml:space="preserve"> </v>
      </c>
      <c r="D235" s="57" t="str">
        <f>IF(ISBLANK(แนบท้ายบันทึกStartHere!D235)," ",+แนบท้ายบันทึกStartHere!D235)</f>
        <v xml:space="preserve"> </v>
      </c>
      <c r="E235" s="53" t="str">
        <f>IF(ISBLANK(แนบท้ายบันทึกStartHere!E235)," ",+แนบท้ายบันทึกStartHere!E235)</f>
        <v xml:space="preserve"> </v>
      </c>
      <c r="F235" s="58" t="str">
        <f>IF(ISBLANK(แนบท้ายบันทึกStartHere!F235)," ",+แนบท้ายบันทึกStartHere!F235)</f>
        <v/>
      </c>
      <c r="G235" s="59"/>
    </row>
    <row r="236" spans="1:7" x14ac:dyDescent="0.5">
      <c r="A236" s="49" t="str">
        <f>IF(ISBLANK(แนบท้ายบันทึกStartHere!A236)," ",+แนบท้ายบันทึกStartHere!A236)</f>
        <v/>
      </c>
      <c r="B236" s="66" t="str">
        <f>IF(ISBLANK(แนบท้ายบันทึกStartHere!B236)," ",+แนบท้ายบันทึกStartHere!B236)</f>
        <v xml:space="preserve"> </v>
      </c>
      <c r="C236" s="56" t="str">
        <f>IF(ISBLANK(แนบท้ายบันทึกStartHere!C236)," ",+แนบท้ายบันทึกStartHere!C236)</f>
        <v xml:space="preserve"> </v>
      </c>
      <c r="D236" s="57" t="str">
        <f>IF(ISBLANK(แนบท้ายบันทึกStartHere!D236)," ",+แนบท้ายบันทึกStartHere!D236)</f>
        <v xml:space="preserve"> </v>
      </c>
      <c r="E236" s="53" t="str">
        <f>IF(ISBLANK(แนบท้ายบันทึกStartHere!E236)," ",+แนบท้ายบันทึกStartHere!E236)</f>
        <v xml:space="preserve"> </v>
      </c>
      <c r="F236" s="58" t="str">
        <f>IF(ISBLANK(แนบท้ายบันทึกStartHere!F236)," ",+แนบท้ายบันทึกStartHere!F236)</f>
        <v/>
      </c>
      <c r="G236" s="59"/>
    </row>
    <row r="237" spans="1:7" x14ac:dyDescent="0.5">
      <c r="A237" s="49" t="str">
        <f>IF(ISBLANK(แนบท้ายบันทึกStartHere!A237)," ",+แนบท้ายบันทึกStartHere!A237)</f>
        <v/>
      </c>
      <c r="B237" s="66" t="str">
        <f>IF(ISBLANK(แนบท้ายบันทึกStartHere!B237)," ",+แนบท้ายบันทึกStartHere!B237)</f>
        <v xml:space="preserve"> </v>
      </c>
      <c r="C237" s="56" t="str">
        <f>IF(ISBLANK(แนบท้ายบันทึกStartHere!C237)," ",+แนบท้ายบันทึกStartHere!C237)</f>
        <v xml:space="preserve"> </v>
      </c>
      <c r="D237" s="57" t="str">
        <f>IF(ISBLANK(แนบท้ายบันทึกStartHere!D237)," ",+แนบท้ายบันทึกStartHere!D237)</f>
        <v xml:space="preserve"> </v>
      </c>
      <c r="E237" s="53" t="str">
        <f>IF(ISBLANK(แนบท้ายบันทึกStartHere!E237)," ",+แนบท้ายบันทึกStartHere!E237)</f>
        <v xml:space="preserve"> </v>
      </c>
      <c r="F237" s="58" t="str">
        <f>IF(ISBLANK(แนบท้ายบันทึกStartHere!F237)," ",+แนบท้ายบันทึกStartHere!F237)</f>
        <v/>
      </c>
      <c r="G237" s="59"/>
    </row>
    <row r="238" spans="1:7" x14ac:dyDescent="0.5">
      <c r="A238" s="49" t="str">
        <f>IF(ISBLANK(แนบท้ายบันทึกStartHere!A238)," ",+แนบท้ายบันทึกStartHere!A238)</f>
        <v/>
      </c>
      <c r="B238" s="66" t="str">
        <f>IF(ISBLANK(แนบท้ายบันทึกStartHere!B238)," ",+แนบท้ายบันทึกStartHere!B238)</f>
        <v xml:space="preserve"> </v>
      </c>
      <c r="C238" s="56" t="str">
        <f>IF(ISBLANK(แนบท้ายบันทึกStartHere!C238)," ",+แนบท้ายบันทึกStartHere!C238)</f>
        <v xml:space="preserve"> </v>
      </c>
      <c r="D238" s="57" t="str">
        <f>IF(ISBLANK(แนบท้ายบันทึกStartHere!D238)," ",+แนบท้ายบันทึกStartHere!D238)</f>
        <v xml:space="preserve"> </v>
      </c>
      <c r="E238" s="60" t="str">
        <f>IF(ISBLANK(แนบท้ายบันทึกStartHere!E238)," ",+แนบท้ายบันทึกStartHere!E238)</f>
        <v xml:space="preserve"> </v>
      </c>
      <c r="F238" s="58" t="str">
        <f>IF(ISBLANK(แนบท้ายบันทึกStartHere!F238)," ",+แนบท้ายบันทึกStartHere!F238)</f>
        <v/>
      </c>
      <c r="G238" s="59"/>
    </row>
    <row r="239" spans="1:7" x14ac:dyDescent="0.5">
      <c r="A239" s="49" t="str">
        <f>IF(ISBLANK(แนบท้ายบันทึกStartHere!A239)," ",+แนบท้ายบันทึกStartHere!A239)</f>
        <v/>
      </c>
      <c r="B239" s="66" t="str">
        <f>IF(ISBLANK(แนบท้ายบันทึกStartHere!B239)," ",+แนบท้ายบันทึกStartHere!B239)</f>
        <v xml:space="preserve"> </v>
      </c>
      <c r="C239" s="56" t="str">
        <f>IF(ISBLANK(แนบท้ายบันทึกStartHere!C239)," ",+แนบท้ายบันทึกStartHere!C239)</f>
        <v xml:space="preserve"> </v>
      </c>
      <c r="D239" s="57" t="str">
        <f>IF(ISBLANK(แนบท้ายบันทึกStartHere!D239)," ",+แนบท้ายบันทึกStartHere!D239)</f>
        <v xml:space="preserve"> </v>
      </c>
      <c r="E239" s="53" t="str">
        <f>IF(ISBLANK(แนบท้ายบันทึกStartHere!E239)," ",+แนบท้ายบันทึกStartHere!E239)</f>
        <v xml:space="preserve"> </v>
      </c>
      <c r="F239" s="58" t="str">
        <f>IF(ISBLANK(แนบท้ายบันทึกStartHere!F239)," ",+แนบท้ายบันทึกStartHere!F239)</f>
        <v/>
      </c>
      <c r="G239" s="59"/>
    </row>
    <row r="240" spans="1:7" x14ac:dyDescent="0.5">
      <c r="A240" s="49" t="str">
        <f>IF(ISBLANK(แนบท้ายบันทึกStartHere!A240)," ",+แนบท้ายบันทึกStartHere!A240)</f>
        <v/>
      </c>
      <c r="B240" s="66" t="str">
        <f>IF(ISBLANK(แนบท้ายบันทึกStartHere!B240)," ",+แนบท้ายบันทึกStartHere!B240)</f>
        <v xml:space="preserve"> </v>
      </c>
      <c r="C240" s="56" t="str">
        <f>IF(ISBLANK(แนบท้ายบันทึกStartHere!C240)," ",+แนบท้ายบันทึกStartHere!C240)</f>
        <v xml:space="preserve"> </v>
      </c>
      <c r="D240" s="57" t="str">
        <f>IF(ISBLANK(แนบท้ายบันทึกStartHere!D240)," ",+แนบท้ายบันทึกStartHere!D240)</f>
        <v xml:space="preserve"> </v>
      </c>
      <c r="E240" s="53" t="str">
        <f>IF(ISBLANK(แนบท้ายบันทึกStartHere!E240)," ",+แนบท้ายบันทึกStartHere!E240)</f>
        <v xml:space="preserve"> </v>
      </c>
      <c r="F240" s="58" t="str">
        <f>IF(ISBLANK(แนบท้ายบันทึกStartHere!F240)," ",+แนบท้ายบันทึกStartHere!F240)</f>
        <v/>
      </c>
      <c r="G240" s="59"/>
    </row>
    <row r="241" spans="1:7" x14ac:dyDescent="0.5">
      <c r="A241" s="49" t="str">
        <f>IF(ISBLANK(แนบท้ายบันทึกStartHere!A241)," ",+แนบท้ายบันทึกStartHere!A241)</f>
        <v/>
      </c>
      <c r="B241" s="66" t="str">
        <f>IF(ISBLANK(แนบท้ายบันทึกStartHere!B241)," ",+แนบท้ายบันทึกStartHere!B241)</f>
        <v xml:space="preserve"> </v>
      </c>
      <c r="C241" s="56" t="str">
        <f>IF(ISBLANK(แนบท้ายบันทึกStartHere!C241)," ",+แนบท้ายบันทึกStartHere!C241)</f>
        <v xml:space="preserve"> </v>
      </c>
      <c r="D241" s="57" t="str">
        <f>IF(ISBLANK(แนบท้ายบันทึกStartHere!D241)," ",+แนบท้ายบันทึกStartHere!D241)</f>
        <v xml:space="preserve"> </v>
      </c>
      <c r="E241" s="53" t="str">
        <f>IF(ISBLANK(แนบท้ายบันทึกStartHere!E241)," ",+แนบท้ายบันทึกStartHere!E241)</f>
        <v xml:space="preserve"> </v>
      </c>
      <c r="F241" s="58" t="str">
        <f>IF(ISBLANK(แนบท้ายบันทึกStartHere!F241)," ",+แนบท้ายบันทึกStartHere!F241)</f>
        <v/>
      </c>
      <c r="G241" s="59"/>
    </row>
    <row r="242" spans="1:7" x14ac:dyDescent="0.5">
      <c r="A242" s="49" t="str">
        <f>IF(ISBLANK(แนบท้ายบันทึกStartHere!A242)," ",+แนบท้ายบันทึกStartHere!A242)</f>
        <v/>
      </c>
      <c r="B242" s="66" t="str">
        <f>IF(ISBLANK(แนบท้ายบันทึกStartHere!B242)," ",+แนบท้ายบันทึกStartHere!B242)</f>
        <v xml:space="preserve"> </v>
      </c>
      <c r="C242" s="56" t="str">
        <f>IF(ISBLANK(แนบท้ายบันทึกStartHere!C242)," ",+แนบท้ายบันทึกStartHere!C242)</f>
        <v xml:space="preserve"> </v>
      </c>
      <c r="D242" s="57" t="str">
        <f>IF(ISBLANK(แนบท้ายบันทึกStartHere!D242)," ",+แนบท้ายบันทึกStartHere!D242)</f>
        <v xml:space="preserve"> </v>
      </c>
      <c r="E242" s="53" t="str">
        <f>IF(ISBLANK(แนบท้ายบันทึกStartHere!E242)," ",+แนบท้ายบันทึกStartHere!E242)</f>
        <v xml:space="preserve"> </v>
      </c>
      <c r="F242" s="58" t="str">
        <f>IF(ISBLANK(แนบท้ายบันทึกStartHere!F242)," ",+แนบท้ายบันทึกStartHere!F242)</f>
        <v/>
      </c>
      <c r="G242" s="59"/>
    </row>
    <row r="243" spans="1:7" x14ac:dyDescent="0.5">
      <c r="A243" s="49" t="str">
        <f>IF(ISBLANK(แนบท้ายบันทึกStartHere!A243)," ",+แนบท้ายบันทึกStartHere!A243)</f>
        <v/>
      </c>
      <c r="B243" s="66" t="str">
        <f>IF(ISBLANK(แนบท้ายบันทึกStartHere!B243)," ",+แนบท้ายบันทึกStartHere!B243)</f>
        <v xml:space="preserve"> </v>
      </c>
      <c r="C243" s="56" t="str">
        <f>IF(ISBLANK(แนบท้ายบันทึกStartHere!C243)," ",+แนบท้ายบันทึกStartHere!C243)</f>
        <v xml:space="preserve"> </v>
      </c>
      <c r="D243" s="57" t="str">
        <f>IF(ISBLANK(แนบท้ายบันทึกStartHere!D243)," ",+แนบท้ายบันทึกStartHere!D243)</f>
        <v xml:space="preserve"> </v>
      </c>
      <c r="E243" s="53" t="str">
        <f>IF(ISBLANK(แนบท้ายบันทึกStartHere!E243)," ",+แนบท้ายบันทึกStartHere!E243)</f>
        <v xml:space="preserve"> </v>
      </c>
      <c r="F243" s="58" t="str">
        <f>IF(ISBLANK(แนบท้ายบันทึกStartHere!F243)," ",+แนบท้ายบันทึกStartHere!F243)</f>
        <v/>
      </c>
      <c r="G243" s="59"/>
    </row>
    <row r="244" spans="1:7" x14ac:dyDescent="0.5">
      <c r="A244" s="49" t="str">
        <f>IF(ISBLANK(แนบท้ายบันทึกStartHere!A244)," ",+แนบท้ายบันทึกStartHere!A244)</f>
        <v/>
      </c>
      <c r="B244" s="66" t="str">
        <f>IF(ISBLANK(แนบท้ายบันทึกStartHere!B244)," ",+แนบท้ายบันทึกStartHere!B244)</f>
        <v xml:space="preserve"> </v>
      </c>
      <c r="C244" s="56" t="str">
        <f>IF(ISBLANK(แนบท้ายบันทึกStartHere!C244)," ",+แนบท้ายบันทึกStartHere!C244)</f>
        <v xml:space="preserve"> </v>
      </c>
      <c r="D244" s="57" t="str">
        <f>IF(ISBLANK(แนบท้ายบันทึกStartHere!D244)," ",+แนบท้ายบันทึกStartHere!D244)</f>
        <v xml:space="preserve"> </v>
      </c>
      <c r="E244" s="53" t="str">
        <f>IF(ISBLANK(แนบท้ายบันทึกStartHere!E244)," ",+แนบท้ายบันทึกStartHere!E244)</f>
        <v xml:space="preserve"> </v>
      </c>
      <c r="F244" s="58" t="str">
        <f>IF(ISBLANK(แนบท้ายบันทึกStartHere!F244)," ",+แนบท้ายบันทึกStartHere!F244)</f>
        <v/>
      </c>
      <c r="G244" s="59"/>
    </row>
    <row r="245" spans="1:7" x14ac:dyDescent="0.5">
      <c r="A245" s="49" t="str">
        <f>IF(ISBLANK(แนบท้ายบันทึกStartHere!A245)," ",+แนบท้ายบันทึกStartHere!A245)</f>
        <v/>
      </c>
      <c r="B245" s="66" t="str">
        <f>IF(ISBLANK(แนบท้ายบันทึกStartHere!B245)," ",+แนบท้ายบันทึกStartHere!B245)</f>
        <v xml:space="preserve"> </v>
      </c>
      <c r="C245" s="56" t="str">
        <f>IF(ISBLANK(แนบท้ายบันทึกStartHere!C245)," ",+แนบท้ายบันทึกStartHere!C245)</f>
        <v xml:space="preserve"> </v>
      </c>
      <c r="D245" s="57" t="str">
        <f>IF(ISBLANK(แนบท้ายบันทึกStartHere!D245)," ",+แนบท้ายบันทึกStartHere!D245)</f>
        <v xml:space="preserve"> </v>
      </c>
      <c r="E245" s="53" t="str">
        <f>IF(ISBLANK(แนบท้ายบันทึกStartHere!E245)," ",+แนบท้ายบันทึกStartHere!E245)</f>
        <v xml:space="preserve"> </v>
      </c>
      <c r="F245" s="58" t="str">
        <f>IF(ISBLANK(แนบท้ายบันทึกStartHere!F245)," ",+แนบท้ายบันทึกStartHere!F245)</f>
        <v/>
      </c>
      <c r="G245" s="59"/>
    </row>
    <row r="246" spans="1:7" x14ac:dyDescent="0.5">
      <c r="A246" s="49" t="str">
        <f>IF(ISBLANK(แนบท้ายบันทึกStartHere!A246)," ",+แนบท้ายบันทึกStartHere!A246)</f>
        <v/>
      </c>
      <c r="B246" s="66" t="str">
        <f>IF(ISBLANK(แนบท้ายบันทึกStartHere!B246)," ",+แนบท้ายบันทึกStartHere!B246)</f>
        <v xml:space="preserve"> </v>
      </c>
      <c r="C246" s="56" t="str">
        <f>IF(ISBLANK(แนบท้ายบันทึกStartHere!C246)," ",+แนบท้ายบันทึกStartHere!C246)</f>
        <v xml:space="preserve"> </v>
      </c>
      <c r="D246" s="57" t="str">
        <f>IF(ISBLANK(แนบท้ายบันทึกStartHere!D246)," ",+แนบท้ายบันทึกStartHere!D246)</f>
        <v xml:space="preserve"> </v>
      </c>
      <c r="E246" s="53" t="str">
        <f>IF(ISBLANK(แนบท้ายบันทึกStartHere!E246)," ",+แนบท้ายบันทึกStartHere!E246)</f>
        <v xml:space="preserve"> </v>
      </c>
      <c r="F246" s="58" t="str">
        <f>IF(ISBLANK(แนบท้ายบันทึกStartHere!F246)," ",+แนบท้ายบันทึกStartHere!F246)</f>
        <v/>
      </c>
      <c r="G246" s="59"/>
    </row>
    <row r="247" spans="1:7" x14ac:dyDescent="0.5">
      <c r="A247" s="49" t="str">
        <f>IF(ISBLANK(แนบท้ายบันทึกStartHere!A247)," ",+แนบท้ายบันทึกStartHere!A247)</f>
        <v/>
      </c>
      <c r="B247" s="66" t="str">
        <f>IF(ISBLANK(แนบท้ายบันทึกStartHere!B247)," ",+แนบท้ายบันทึกStartHere!B247)</f>
        <v xml:space="preserve"> </v>
      </c>
      <c r="C247" s="56" t="str">
        <f>IF(ISBLANK(แนบท้ายบันทึกStartHere!C247)," ",+แนบท้ายบันทึกStartHere!C247)</f>
        <v xml:space="preserve"> </v>
      </c>
      <c r="D247" s="57" t="str">
        <f>IF(ISBLANK(แนบท้ายบันทึกStartHere!D247)," ",+แนบท้ายบันทึกStartHere!D247)</f>
        <v xml:space="preserve"> </v>
      </c>
      <c r="E247" s="53" t="str">
        <f>IF(ISBLANK(แนบท้ายบันทึกStartHere!E247)," ",+แนบท้ายบันทึกStartHere!E247)</f>
        <v xml:space="preserve"> </v>
      </c>
      <c r="F247" s="58" t="str">
        <f>IF(ISBLANK(แนบท้ายบันทึกStartHere!F247)," ",+แนบท้ายบันทึกStartHere!F247)</f>
        <v/>
      </c>
      <c r="G247" s="59"/>
    </row>
    <row r="248" spans="1:7" x14ac:dyDescent="0.5">
      <c r="A248" s="49" t="str">
        <f>IF(ISBLANK(แนบท้ายบันทึกStartHere!A248)," ",+แนบท้ายบันทึกStartHere!A248)</f>
        <v/>
      </c>
      <c r="B248" s="66" t="str">
        <f>IF(ISBLANK(แนบท้ายบันทึกStartHere!B248)," ",+แนบท้ายบันทึกStartHere!B248)</f>
        <v xml:space="preserve"> </v>
      </c>
      <c r="C248" s="56" t="str">
        <f>IF(ISBLANK(แนบท้ายบันทึกStartHere!C248)," ",+แนบท้ายบันทึกStartHere!C248)</f>
        <v xml:space="preserve"> </v>
      </c>
      <c r="D248" s="57" t="str">
        <f>IF(ISBLANK(แนบท้ายบันทึกStartHere!D248)," ",+แนบท้ายบันทึกStartHere!D248)</f>
        <v xml:space="preserve"> </v>
      </c>
      <c r="E248" s="53" t="str">
        <f>IF(ISBLANK(แนบท้ายบันทึกStartHere!E248)," ",+แนบท้ายบันทึกStartHere!E248)</f>
        <v xml:space="preserve"> </v>
      </c>
      <c r="F248" s="58" t="str">
        <f>IF(ISBLANK(แนบท้ายบันทึกStartHere!F248)," ",+แนบท้ายบันทึกStartHere!F248)</f>
        <v/>
      </c>
      <c r="G248" s="59"/>
    </row>
    <row r="249" spans="1:7" x14ac:dyDescent="0.5">
      <c r="A249" s="49" t="str">
        <f>IF(ISBLANK(แนบท้ายบันทึกStartHere!A249)," ",+แนบท้ายบันทึกStartHere!A249)</f>
        <v/>
      </c>
      <c r="B249" s="66" t="str">
        <f>IF(ISBLANK(แนบท้ายบันทึกStartHere!B249)," ",+แนบท้ายบันทึกStartHere!B249)</f>
        <v xml:space="preserve"> </v>
      </c>
      <c r="C249" s="56" t="str">
        <f>IF(ISBLANK(แนบท้ายบันทึกStartHere!C249)," ",+แนบท้ายบันทึกStartHere!C249)</f>
        <v xml:space="preserve"> </v>
      </c>
      <c r="D249" s="57" t="str">
        <f>IF(ISBLANK(แนบท้ายบันทึกStartHere!D249)," ",+แนบท้ายบันทึกStartHere!D249)</f>
        <v xml:space="preserve"> </v>
      </c>
      <c r="E249" s="53" t="str">
        <f>IF(ISBLANK(แนบท้ายบันทึกStartHere!E249)," ",+แนบท้ายบันทึกStartHere!E249)</f>
        <v xml:space="preserve"> </v>
      </c>
      <c r="F249" s="58" t="str">
        <f>IF(ISBLANK(แนบท้ายบันทึกStartHere!F249)," ",+แนบท้ายบันทึกStartHere!F249)</f>
        <v/>
      </c>
      <c r="G249" s="59"/>
    </row>
    <row r="250" spans="1:7" x14ac:dyDescent="0.5">
      <c r="A250" s="49" t="str">
        <f>IF(ISBLANK(แนบท้ายบันทึกStartHere!A250)," ",+แนบท้ายบันทึกStartHere!A250)</f>
        <v/>
      </c>
      <c r="B250" s="66" t="str">
        <f>IF(ISBLANK(แนบท้ายบันทึกStartHere!B250)," ",+แนบท้ายบันทึกStartHere!B250)</f>
        <v xml:space="preserve"> </v>
      </c>
      <c r="C250" s="56" t="str">
        <f>IF(ISBLANK(แนบท้ายบันทึกStartHere!C250)," ",+แนบท้ายบันทึกStartHere!C250)</f>
        <v xml:space="preserve"> </v>
      </c>
      <c r="D250" s="57" t="str">
        <f>IF(ISBLANK(แนบท้ายบันทึกStartHere!D250)," ",+แนบท้ายบันทึกStartHere!D250)</f>
        <v xml:space="preserve"> </v>
      </c>
      <c r="E250" s="53" t="str">
        <f>IF(ISBLANK(แนบท้ายบันทึกStartHere!E250)," ",+แนบท้ายบันทึกStartHere!E250)</f>
        <v xml:space="preserve"> </v>
      </c>
      <c r="F250" s="58" t="str">
        <f>IF(ISBLANK(แนบท้ายบันทึกStartHere!F250)," ",+แนบท้ายบันทึกStartHere!F250)</f>
        <v/>
      </c>
      <c r="G250" s="59"/>
    </row>
    <row r="251" spans="1:7" x14ac:dyDescent="0.5">
      <c r="A251" s="49" t="str">
        <f>IF(ISBLANK(แนบท้ายบันทึกStartHere!A251)," ",+แนบท้ายบันทึกStartHere!A251)</f>
        <v/>
      </c>
      <c r="B251" s="66" t="str">
        <f>IF(ISBLANK(แนบท้ายบันทึกStartHere!B251)," ",+แนบท้ายบันทึกStartHere!B251)</f>
        <v xml:space="preserve"> </v>
      </c>
      <c r="C251" s="56" t="str">
        <f>IF(ISBLANK(แนบท้ายบันทึกStartHere!C251)," ",+แนบท้ายบันทึกStartHere!C251)</f>
        <v xml:space="preserve"> </v>
      </c>
      <c r="D251" s="57" t="str">
        <f>IF(ISBLANK(แนบท้ายบันทึกStartHere!D251)," ",+แนบท้ายบันทึกStartHere!D251)</f>
        <v xml:space="preserve"> </v>
      </c>
      <c r="E251" s="60" t="str">
        <f>IF(ISBLANK(แนบท้ายบันทึกStartHere!E251)," ",+แนบท้ายบันทึกStartHere!E251)</f>
        <v xml:space="preserve"> </v>
      </c>
      <c r="F251" s="58" t="str">
        <f>IF(ISBLANK(แนบท้ายบันทึกStartHere!F251)," ",+แนบท้ายบันทึกStartHere!F251)</f>
        <v/>
      </c>
      <c r="G251" s="59"/>
    </row>
    <row r="252" spans="1:7" x14ac:dyDescent="0.5">
      <c r="A252" s="49" t="str">
        <f>IF(ISBLANK(แนบท้ายบันทึกStartHere!A252)," ",+แนบท้ายบันทึกStartHere!A252)</f>
        <v/>
      </c>
      <c r="B252" s="66" t="str">
        <f>IF(ISBLANK(แนบท้ายบันทึกStartHere!B252)," ",+แนบท้ายบันทึกStartHere!B252)</f>
        <v xml:space="preserve"> </v>
      </c>
      <c r="C252" s="56" t="str">
        <f>IF(ISBLANK(แนบท้ายบันทึกStartHere!C252)," ",+แนบท้ายบันทึกStartHere!C252)</f>
        <v xml:space="preserve"> </v>
      </c>
      <c r="D252" s="57" t="str">
        <f>IF(ISBLANK(แนบท้ายบันทึกStartHere!D252)," ",+แนบท้ายบันทึกStartHere!D252)</f>
        <v xml:space="preserve"> </v>
      </c>
      <c r="E252" s="53" t="str">
        <f>IF(ISBLANK(แนบท้ายบันทึกStartHere!E252)," ",+แนบท้ายบันทึกStartHere!E252)</f>
        <v xml:space="preserve"> </v>
      </c>
      <c r="F252" s="58" t="str">
        <f>IF(ISBLANK(แนบท้ายบันทึกStartHere!F252)," ",+แนบท้ายบันทึกStartHere!F252)</f>
        <v/>
      </c>
      <c r="G252" s="59"/>
    </row>
    <row r="253" spans="1:7" x14ac:dyDescent="0.5">
      <c r="A253" s="49" t="str">
        <f>IF(ISBLANK(แนบท้ายบันทึกStartHere!A253)," ",+แนบท้ายบันทึกStartHere!A253)</f>
        <v/>
      </c>
      <c r="B253" s="66" t="str">
        <f>IF(ISBLANK(แนบท้ายบันทึกStartHere!B253)," ",+แนบท้ายบันทึกStartHere!B253)</f>
        <v xml:space="preserve"> </v>
      </c>
      <c r="C253" s="56" t="str">
        <f>IF(ISBLANK(แนบท้ายบันทึกStartHere!C253)," ",+แนบท้ายบันทึกStartHere!C253)</f>
        <v xml:space="preserve"> </v>
      </c>
      <c r="D253" s="57" t="str">
        <f>IF(ISBLANK(แนบท้ายบันทึกStartHere!D253)," ",+แนบท้ายบันทึกStartHere!D253)</f>
        <v xml:space="preserve"> </v>
      </c>
      <c r="E253" s="53" t="str">
        <f>IF(ISBLANK(แนบท้ายบันทึกStartHere!E253)," ",+แนบท้ายบันทึกStartHere!E253)</f>
        <v xml:space="preserve"> </v>
      </c>
      <c r="F253" s="58" t="str">
        <f>IF(ISBLANK(แนบท้ายบันทึกStartHere!F253)," ",+แนบท้ายบันทึกStartHere!F253)</f>
        <v/>
      </c>
      <c r="G253" s="59"/>
    </row>
    <row r="254" spans="1:7" x14ac:dyDescent="0.5">
      <c r="A254" s="49" t="str">
        <f>IF(ISBLANK(แนบท้ายบันทึกStartHere!A254)," ",+แนบท้ายบันทึกStartHere!A254)</f>
        <v/>
      </c>
      <c r="B254" s="66" t="str">
        <f>IF(ISBLANK(แนบท้ายบันทึกStartHere!B254)," ",+แนบท้ายบันทึกStartHere!B254)</f>
        <v xml:space="preserve"> </v>
      </c>
      <c r="C254" s="56" t="str">
        <f>IF(ISBLANK(แนบท้ายบันทึกStartHere!C254)," ",+แนบท้ายบันทึกStartHere!C254)</f>
        <v xml:space="preserve"> </v>
      </c>
      <c r="D254" s="57" t="str">
        <f>IF(ISBLANK(แนบท้ายบันทึกStartHere!D254)," ",+แนบท้ายบันทึกStartHere!D254)</f>
        <v xml:space="preserve"> </v>
      </c>
      <c r="E254" s="53" t="str">
        <f>IF(ISBLANK(แนบท้ายบันทึกStartHere!E254)," ",+แนบท้ายบันทึกStartHere!E254)</f>
        <v xml:space="preserve"> </v>
      </c>
      <c r="F254" s="58" t="str">
        <f>IF(ISBLANK(แนบท้ายบันทึกStartHere!F254)," ",+แนบท้ายบันทึกStartHere!F254)</f>
        <v/>
      </c>
      <c r="G254" s="59"/>
    </row>
    <row r="255" spans="1:7" x14ac:dyDescent="0.5">
      <c r="A255" s="49" t="str">
        <f>IF(ISBLANK(แนบท้ายบันทึกStartHere!A255)," ",+แนบท้ายบันทึกStartHere!A255)</f>
        <v/>
      </c>
      <c r="B255" s="66" t="str">
        <f>IF(ISBLANK(แนบท้ายบันทึกStartHere!B255)," ",+แนบท้ายบันทึกStartHere!B255)</f>
        <v xml:space="preserve"> </v>
      </c>
      <c r="C255" s="56" t="str">
        <f>IF(ISBLANK(แนบท้ายบันทึกStartHere!C255)," ",+แนบท้ายบันทึกStartHere!C255)</f>
        <v xml:space="preserve"> </v>
      </c>
      <c r="D255" s="57" t="str">
        <f>IF(ISBLANK(แนบท้ายบันทึกStartHere!D255)," ",+แนบท้ายบันทึกStartHere!D255)</f>
        <v xml:space="preserve"> </v>
      </c>
      <c r="E255" s="53" t="str">
        <f>IF(ISBLANK(แนบท้ายบันทึกStartHere!E255)," ",+แนบท้ายบันทึกStartHere!E255)</f>
        <v xml:space="preserve"> </v>
      </c>
      <c r="F255" s="58" t="str">
        <f>IF(ISBLANK(แนบท้ายบันทึกStartHere!F255)," ",+แนบท้ายบันทึกStartHere!F255)</f>
        <v/>
      </c>
      <c r="G255" s="59"/>
    </row>
    <row r="256" spans="1:7" x14ac:dyDescent="0.5">
      <c r="A256" s="49" t="str">
        <f>IF(ISBLANK(แนบท้ายบันทึกStartHere!A256)," ",+แนบท้ายบันทึกStartHere!A256)</f>
        <v/>
      </c>
      <c r="B256" s="66" t="str">
        <f>IF(ISBLANK(แนบท้ายบันทึกStartHere!B256)," ",+แนบท้ายบันทึกStartHere!B256)</f>
        <v xml:space="preserve"> </v>
      </c>
      <c r="C256" s="56" t="str">
        <f>IF(ISBLANK(แนบท้ายบันทึกStartHere!C256)," ",+แนบท้ายบันทึกStartHere!C256)</f>
        <v xml:space="preserve"> </v>
      </c>
      <c r="D256" s="57" t="str">
        <f>IF(ISBLANK(แนบท้ายบันทึกStartHere!D256)," ",+แนบท้ายบันทึกStartHere!D256)</f>
        <v xml:space="preserve"> </v>
      </c>
      <c r="E256" s="53" t="str">
        <f>IF(ISBLANK(แนบท้ายบันทึกStartHere!E256)," ",+แนบท้ายบันทึกStartHere!E256)</f>
        <v xml:space="preserve"> </v>
      </c>
      <c r="F256" s="58" t="str">
        <f>IF(ISBLANK(แนบท้ายบันทึกStartHere!F256)," ",+แนบท้ายบันทึกStartHere!F256)</f>
        <v/>
      </c>
      <c r="G256" s="59"/>
    </row>
    <row r="257" spans="1:7" x14ac:dyDescent="0.5">
      <c r="A257" s="49" t="str">
        <f>IF(ISBLANK(แนบท้ายบันทึกStartHere!A257)," ",+แนบท้ายบันทึกStartHere!A257)</f>
        <v/>
      </c>
      <c r="B257" s="66" t="str">
        <f>IF(ISBLANK(แนบท้ายบันทึกStartHere!B257)," ",+แนบท้ายบันทึกStartHere!B257)</f>
        <v xml:space="preserve"> </v>
      </c>
      <c r="C257" s="56" t="str">
        <f>IF(ISBLANK(แนบท้ายบันทึกStartHere!C257)," ",+แนบท้ายบันทึกStartHere!C257)</f>
        <v xml:space="preserve"> </v>
      </c>
      <c r="D257" s="57" t="str">
        <f>IF(ISBLANK(แนบท้ายบันทึกStartHere!D257)," ",+แนบท้ายบันทึกStartHere!D257)</f>
        <v xml:space="preserve"> </v>
      </c>
      <c r="E257" s="53" t="str">
        <f>IF(ISBLANK(แนบท้ายบันทึกStartHere!E257)," ",+แนบท้ายบันทึกStartHere!E257)</f>
        <v xml:space="preserve"> </v>
      </c>
      <c r="F257" s="58" t="str">
        <f>IF(ISBLANK(แนบท้ายบันทึกStartHere!F257)," ",+แนบท้ายบันทึกStartHere!F257)</f>
        <v/>
      </c>
      <c r="G257" s="59"/>
    </row>
    <row r="258" spans="1:7" x14ac:dyDescent="0.5">
      <c r="A258" s="49" t="str">
        <f>IF(ISBLANK(แนบท้ายบันทึกStartHere!A258)," ",+แนบท้ายบันทึกStartHere!A258)</f>
        <v/>
      </c>
      <c r="B258" s="66" t="str">
        <f>IF(ISBLANK(แนบท้ายบันทึกStartHere!B258)," ",+แนบท้ายบันทึกStartHere!B258)</f>
        <v xml:space="preserve"> </v>
      </c>
      <c r="C258" s="56" t="str">
        <f>IF(ISBLANK(แนบท้ายบันทึกStartHere!C258)," ",+แนบท้ายบันทึกStartHere!C258)</f>
        <v xml:space="preserve"> </v>
      </c>
      <c r="D258" s="57" t="str">
        <f>IF(ISBLANK(แนบท้ายบันทึกStartHere!D258)," ",+แนบท้ายบันทึกStartHere!D258)</f>
        <v xml:space="preserve"> </v>
      </c>
      <c r="E258" s="53" t="str">
        <f>IF(ISBLANK(แนบท้ายบันทึกStartHere!E258)," ",+แนบท้ายบันทึกStartHere!E258)</f>
        <v xml:space="preserve"> </v>
      </c>
      <c r="F258" s="58" t="str">
        <f>IF(ISBLANK(แนบท้ายบันทึกStartHere!F258)," ",+แนบท้ายบันทึกStartHere!F258)</f>
        <v/>
      </c>
      <c r="G258" s="59"/>
    </row>
    <row r="259" spans="1:7" x14ac:dyDescent="0.5">
      <c r="A259" s="49" t="str">
        <f>IF(ISBLANK(แนบท้ายบันทึกStartHere!A259)," ",+แนบท้ายบันทึกStartHere!A259)</f>
        <v/>
      </c>
      <c r="B259" s="66" t="str">
        <f>IF(ISBLANK(แนบท้ายบันทึกStartHere!B259)," ",+แนบท้ายบันทึกStartHere!B259)</f>
        <v xml:space="preserve"> </v>
      </c>
      <c r="C259" s="56" t="str">
        <f>IF(ISBLANK(แนบท้ายบันทึกStartHere!C259)," ",+แนบท้ายบันทึกStartHere!C259)</f>
        <v xml:space="preserve"> </v>
      </c>
      <c r="D259" s="57" t="str">
        <f>IF(ISBLANK(แนบท้ายบันทึกStartHere!D259)," ",+แนบท้ายบันทึกStartHere!D259)</f>
        <v xml:space="preserve"> </v>
      </c>
      <c r="E259" s="53" t="str">
        <f>IF(ISBLANK(แนบท้ายบันทึกStartHere!E259)," ",+แนบท้ายบันทึกStartHere!E259)</f>
        <v xml:space="preserve"> </v>
      </c>
      <c r="F259" s="58" t="str">
        <f>IF(ISBLANK(แนบท้ายบันทึกStartHere!F259)," ",+แนบท้ายบันทึกStartHere!F259)</f>
        <v/>
      </c>
      <c r="G259" s="59"/>
    </row>
    <row r="260" spans="1:7" x14ac:dyDescent="0.5">
      <c r="A260" s="49" t="str">
        <f>IF(ISBLANK(แนบท้ายบันทึกStartHere!A260)," ",+แนบท้ายบันทึกStartHere!A260)</f>
        <v/>
      </c>
      <c r="B260" s="66" t="str">
        <f>IF(ISBLANK(แนบท้ายบันทึกStartHere!B260)," ",+แนบท้ายบันทึกStartHere!B260)</f>
        <v xml:space="preserve"> </v>
      </c>
      <c r="C260" s="56" t="str">
        <f>IF(ISBLANK(แนบท้ายบันทึกStartHere!C260)," ",+แนบท้ายบันทึกStartHere!C260)</f>
        <v xml:space="preserve"> </v>
      </c>
      <c r="D260" s="57" t="str">
        <f>IF(ISBLANK(แนบท้ายบันทึกStartHere!D260)," ",+แนบท้ายบันทึกStartHere!D260)</f>
        <v xml:space="preserve"> </v>
      </c>
      <c r="E260" s="53" t="str">
        <f>IF(ISBLANK(แนบท้ายบันทึกStartHere!E260)," ",+แนบท้ายบันทึกStartHere!E260)</f>
        <v xml:space="preserve"> </v>
      </c>
      <c r="F260" s="58" t="str">
        <f>IF(ISBLANK(แนบท้ายบันทึกStartHere!F260)," ",+แนบท้ายบันทึกStartHere!F260)</f>
        <v/>
      </c>
      <c r="G260" s="59"/>
    </row>
    <row r="261" spans="1:7" x14ac:dyDescent="0.5">
      <c r="A261" s="49" t="str">
        <f>IF(ISBLANK(แนบท้ายบันทึกStartHere!A261)," ",+แนบท้ายบันทึกStartHere!A261)</f>
        <v/>
      </c>
      <c r="B261" s="66" t="str">
        <f>IF(ISBLANK(แนบท้ายบันทึกStartHere!B261)," ",+แนบท้ายบันทึกStartHere!B261)</f>
        <v xml:space="preserve"> </v>
      </c>
      <c r="C261" s="56" t="str">
        <f>IF(ISBLANK(แนบท้ายบันทึกStartHere!C261)," ",+แนบท้ายบันทึกStartHere!C261)</f>
        <v xml:space="preserve"> </v>
      </c>
      <c r="D261" s="57" t="str">
        <f>IF(ISBLANK(แนบท้ายบันทึกStartHere!D261)," ",+แนบท้ายบันทึกStartHere!D261)</f>
        <v xml:space="preserve"> </v>
      </c>
      <c r="E261" s="53" t="str">
        <f>IF(ISBLANK(แนบท้ายบันทึกStartHere!E261)," ",+แนบท้ายบันทึกStartHere!E261)</f>
        <v xml:space="preserve"> </v>
      </c>
      <c r="F261" s="58" t="str">
        <f>IF(ISBLANK(แนบท้ายบันทึกStartHere!F261)," ",+แนบท้ายบันทึกStartHere!F261)</f>
        <v/>
      </c>
      <c r="G261" s="59"/>
    </row>
    <row r="262" spans="1:7" x14ac:dyDescent="0.5">
      <c r="A262" s="64"/>
      <c r="B262" s="95" t="str">
        <f>"( "&amp;BAHTTEXT(F262)&amp;" )"</f>
        <v>( ศูนย์บาทถ้วน )</v>
      </c>
      <c r="C262" s="96"/>
      <c r="D262" s="97"/>
      <c r="E262" s="47" t="str">
        <f>+แนบท้ายบันทึกStartHere!E262</f>
        <v>รวม</v>
      </c>
      <c r="F262" s="65">
        <f>SUM(F232:F261)</f>
        <v>0</v>
      </c>
      <c r="G262" s="64"/>
    </row>
    <row r="264" spans="1:7" x14ac:dyDescent="0.5">
      <c r="E264" s="46" t="str">
        <f>+E$36</f>
        <v>ลงชื่อ..............................................ผู้สั่งซื้อ</v>
      </c>
    </row>
    <row r="265" spans="1:7" x14ac:dyDescent="0.5">
      <c r="E265" s="46" t="str">
        <f>+E$37</f>
        <v xml:space="preserve">     ( BOSS )</v>
      </c>
    </row>
    <row r="266" spans="1:7" x14ac:dyDescent="0.5">
      <c r="E266" s="46" t="str">
        <f>+E$38</f>
        <v>วันที่.......................................................</v>
      </c>
    </row>
  </sheetData>
  <mergeCells count="21">
    <mergeCell ref="A153:G153"/>
    <mergeCell ref="C155:D155"/>
    <mergeCell ref="B186:D186"/>
    <mergeCell ref="B148:D148"/>
    <mergeCell ref="A1:G1"/>
    <mergeCell ref="C3:D3"/>
    <mergeCell ref="B34:D34"/>
    <mergeCell ref="A39:G39"/>
    <mergeCell ref="C41:D41"/>
    <mergeCell ref="B72:D72"/>
    <mergeCell ref="A77:G77"/>
    <mergeCell ref="C79:D79"/>
    <mergeCell ref="B110:D110"/>
    <mergeCell ref="A115:G115"/>
    <mergeCell ref="C117:D117"/>
    <mergeCell ref="B224:D224"/>
    <mergeCell ref="A229:G229"/>
    <mergeCell ref="C231:D231"/>
    <mergeCell ref="B262:D262"/>
    <mergeCell ref="A191:G191"/>
    <mergeCell ref="C193:D193"/>
  </mergeCells>
  <pageMargins left="0.46" right="0.28999999999999998" top="0.37" bottom="0.51" header="0.16" footer="0.28000000000000003"/>
  <pageSetup paperSize="9" orientation="portrait" horizontalDpi="4294967293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311E-335E-489A-94F2-C2A0C7D18AA6}">
  <dimension ref="A1:G58"/>
  <sheetViews>
    <sheetView showGridLines="0" zoomScaleNormal="100" workbookViewId="0">
      <selection activeCell="B48" sqref="B48"/>
    </sheetView>
  </sheetViews>
  <sheetFormatPr defaultColWidth="9.140625" defaultRowHeight="23.25" x14ac:dyDescent="0.55000000000000004"/>
  <cols>
    <col min="1" max="1" width="6.85546875" style="4" customWidth="1"/>
    <col min="2" max="2" width="40.140625" style="4" customWidth="1"/>
    <col min="3" max="3" width="5.5703125" style="4" customWidth="1"/>
    <col min="4" max="4" width="7.28515625" style="4" customWidth="1"/>
    <col min="5" max="5" width="13" style="4" customWidth="1"/>
    <col min="6" max="6" width="15.85546875" style="4" customWidth="1"/>
    <col min="7" max="8" width="8.85546875" style="4" customWidth="1"/>
    <col min="9" max="13" width="9" style="4" customWidth="1"/>
    <col min="14" max="16384" width="9.140625" style="4"/>
  </cols>
  <sheetData>
    <row r="1" spans="1:6" ht="29.25" customHeight="1" x14ac:dyDescent="0.55000000000000004"/>
    <row r="2" spans="1:6" x14ac:dyDescent="0.55000000000000004">
      <c r="A2" s="79" t="s">
        <v>0</v>
      </c>
      <c r="B2" s="79"/>
      <c r="C2" s="79"/>
      <c r="D2" s="79"/>
      <c r="E2" s="79"/>
      <c r="F2" s="79"/>
    </row>
    <row r="3" spans="1:6" x14ac:dyDescent="0.55000000000000004">
      <c r="A3" s="4" t="s">
        <v>106</v>
      </c>
    </row>
    <row r="4" spans="1:6" ht="24" customHeight="1" x14ac:dyDescent="0.55000000000000004">
      <c r="A4" s="4" t="s">
        <v>1</v>
      </c>
      <c r="C4" s="4" t="s">
        <v>2</v>
      </c>
    </row>
    <row r="5" spans="1:6" x14ac:dyDescent="0.55000000000000004">
      <c r="A5" s="4" t="s">
        <v>3</v>
      </c>
    </row>
    <row r="6" spans="1:6" x14ac:dyDescent="0.55000000000000004">
      <c r="A6" s="42" t="s">
        <v>4</v>
      </c>
    </row>
    <row r="7" spans="1:6" x14ac:dyDescent="0.55000000000000004">
      <c r="A7" s="4" t="s">
        <v>107</v>
      </c>
    </row>
    <row r="8" spans="1:6" ht="9.9499999999999993" customHeight="1" x14ac:dyDescent="0.55000000000000004"/>
    <row r="9" spans="1:6" x14ac:dyDescent="0.55000000000000004">
      <c r="A9" s="4" t="s">
        <v>183</v>
      </c>
    </row>
    <row r="10" spans="1:6" x14ac:dyDescent="0.55000000000000004">
      <c r="A10" s="4" t="str">
        <f ca="1">"จำนวน...."&amp;QUANTITY&amp;"….รายการ/งาน เพื่อ..........................................................................................................."</f>
        <v>จำนวน....0….รายการ/งาน เพื่อ...........................................................................................................</v>
      </c>
    </row>
    <row r="11" spans="1:6" x14ac:dyDescent="0.55000000000000004">
      <c r="A11" s="4" t="s">
        <v>5</v>
      </c>
    </row>
    <row r="12" spans="1:6" x14ac:dyDescent="0.55000000000000004">
      <c r="A12" s="4" t="s">
        <v>6</v>
      </c>
    </row>
    <row r="13" spans="1:6" x14ac:dyDescent="0.55000000000000004">
      <c r="B13" s="4" t="s">
        <v>173</v>
      </c>
    </row>
    <row r="14" spans="1:6" x14ac:dyDescent="0.55000000000000004">
      <c r="A14" s="4" t="s">
        <v>7</v>
      </c>
    </row>
    <row r="15" spans="1:6" x14ac:dyDescent="0.55000000000000004">
      <c r="A15" s="4" t="s">
        <v>8</v>
      </c>
    </row>
    <row r="16" spans="1:6" ht="24" customHeight="1" x14ac:dyDescent="0.55000000000000004">
      <c r="A16" s="4" t="s">
        <v>9</v>
      </c>
    </row>
    <row r="17" spans="1:6" ht="24" customHeight="1" x14ac:dyDescent="0.55000000000000004">
      <c r="A17" s="4" t="s">
        <v>10</v>
      </c>
    </row>
    <row r="18" spans="1:6" ht="24" customHeight="1" x14ac:dyDescent="0.55000000000000004">
      <c r="B18" s="4" t="s">
        <v>11</v>
      </c>
    </row>
    <row r="19" spans="1:6" x14ac:dyDescent="0.55000000000000004">
      <c r="B19" s="4" t="s">
        <v>12</v>
      </c>
    </row>
    <row r="20" spans="1:6" x14ac:dyDescent="0.55000000000000004">
      <c r="A20" s="43" t="s">
        <v>13</v>
      </c>
      <c r="B20" s="44" t="s">
        <v>14</v>
      </c>
      <c r="C20" s="82" t="s">
        <v>15</v>
      </c>
      <c r="D20" s="83"/>
      <c r="E20" s="43" t="s">
        <v>16</v>
      </c>
      <c r="F20" s="43" t="s">
        <v>17</v>
      </c>
    </row>
    <row r="21" spans="1:6" x14ac:dyDescent="0.55000000000000004">
      <c r="A21" s="45"/>
      <c r="B21" s="25"/>
      <c r="C21" s="84"/>
      <c r="D21" s="85"/>
      <c r="E21" s="45"/>
      <c r="F21" s="30" t="s">
        <v>18</v>
      </c>
    </row>
    <row r="22" spans="1:6" x14ac:dyDescent="0.55000000000000004">
      <c r="A22" s="16" t="str">
        <f ca="1">IF(data!$B$1&gt;11,"",IF(B22="","",1))</f>
        <v/>
      </c>
      <c r="B22" s="4" t="str">
        <f ca="1">IF(data!$B$1&gt;11,"รายละเอียดตามเอกสารแนบท้ายบันทึกข้อความ",IF(ISBLANK(ใบส่งของ!D10),"",ใบส่งของ!D10))</f>
        <v/>
      </c>
      <c r="C22" s="14" t="str">
        <f ca="1">IF(data!$B$1&gt;11,"",IF(ISBLANK(ใบส่งของ!B10),"",ใบส่งของ!B10))</f>
        <v/>
      </c>
      <c r="D22" s="20" t="str">
        <f ca="1">IF(data!$B$1&gt;11,"",IF(ISBLANK(ใบส่งของ!C10),"",ใบส่งของ!C10))</f>
        <v/>
      </c>
      <c r="E22" s="16" t="str">
        <f ca="1">IF(data!$B$1&gt;11,"",IF(ISBLANK(ใบส่งของ!E10),"",ใบส่งของ!E10))</f>
        <v/>
      </c>
      <c r="F22" s="1" t="str">
        <f ca="1">IF(data!$B$1&gt;11,data!$B$2,IF(ISBLANK(ใบส่งของ!F10),"",ใบส่งของ!F10))</f>
        <v/>
      </c>
    </row>
    <row r="23" spans="1:6" x14ac:dyDescent="0.55000000000000004">
      <c r="A23" s="16" t="str">
        <f ca="1">IF(data!$B$1&gt;11,"",IF(B23="","",A22+1))</f>
        <v/>
      </c>
      <c r="B23" s="4" t="str">
        <f ca="1">IF(data!$B$1 &gt; 11, "จำนวน "&amp;data!$B$1&amp;" รายการ",IF(ISBLANK(ใบส่งของ!D11),"",ใบส่งของ!D11))</f>
        <v/>
      </c>
      <c r="C23" s="19" t="str">
        <f ca="1">IF(data!$B$1&gt;11,"",IF(ISBLANK(ใบส่งของ!B11),"",ใบส่งของ!B11))</f>
        <v/>
      </c>
      <c r="D23" s="20" t="str">
        <f ca="1">IF(data!$B$1&gt;11,"",IF(ISBLANK(ใบส่งของ!C11),"",ใบส่งของ!C11))</f>
        <v/>
      </c>
      <c r="E23" s="16" t="str">
        <f ca="1">IF(data!$B$1&gt;11,"",IF(ISBLANK(ใบส่งของ!E11),"",ใบส่งของ!E11))</f>
        <v/>
      </c>
      <c r="F23" s="1" t="str">
        <f ca="1">IF(data!$B$1&gt;11,"",IF(ISBLANK(ใบส่งของ!F11),"",ใบส่งของ!F11))</f>
        <v/>
      </c>
    </row>
    <row r="24" spans="1:6" x14ac:dyDescent="0.55000000000000004">
      <c r="A24" s="16" t="str">
        <f ca="1">IF(data!$B$1&gt;11,"",IF(B24="","",A23+1))</f>
        <v/>
      </c>
      <c r="B24" s="4" t="str">
        <f ca="1">IF(data!$B$1 &gt; 11, "",IF(ISBLANK(ใบส่งของ!D12),"",ใบส่งของ!D12))</f>
        <v/>
      </c>
      <c r="C24" s="19" t="str">
        <f ca="1">IF(data!$B$1&gt;11,"",IF(ISBLANK(ใบส่งของ!B12),"",ใบส่งของ!B12))</f>
        <v/>
      </c>
      <c r="D24" s="20" t="str">
        <f ca="1">IF(data!$B$1&gt;11,"",IF(ISBLANK(ใบส่งของ!C12),"",ใบส่งของ!C12))</f>
        <v/>
      </c>
      <c r="E24" s="16" t="str">
        <f ca="1">IF(data!$B$1&gt;11,"",IF(ISBLANK(ใบส่งของ!E12),"",ใบส่งของ!E12))</f>
        <v/>
      </c>
      <c r="F24" s="1" t="str">
        <f ca="1">IF(data!$B$1&gt;11,"",IF(ISBLANK(ใบส่งของ!F12),"",ใบส่งของ!F12))</f>
        <v/>
      </c>
    </row>
    <row r="25" spans="1:6" x14ac:dyDescent="0.55000000000000004">
      <c r="A25" s="16" t="str">
        <f ca="1">IF(data!$B$1&gt;11,"",IF(B25="","",A24+1))</f>
        <v/>
      </c>
      <c r="B25" s="4" t="str">
        <f ca="1">IF(data!$B$1 &gt; 11, "",IF(ISBLANK(ใบส่งของ!D13),"",ใบส่งของ!D13))</f>
        <v/>
      </c>
      <c r="C25" s="19" t="str">
        <f ca="1">IF(data!$B$1&gt;11,"",IF(ISBLANK(ใบส่งของ!B13),"",ใบส่งของ!B13))</f>
        <v/>
      </c>
      <c r="D25" s="20" t="str">
        <f ca="1">IF(data!$B$1&gt;11,"",IF(ISBLANK(ใบส่งของ!C13),"",ใบส่งของ!C13))</f>
        <v/>
      </c>
      <c r="E25" s="16" t="str">
        <f ca="1">IF(data!$B$1&gt;11,"",IF(ISBLANK(ใบส่งของ!E13),"",ใบส่งของ!E13))</f>
        <v/>
      </c>
      <c r="F25" s="1" t="str">
        <f ca="1">IF(data!$B$1&gt;11,"",IF(ISBLANK(ใบส่งของ!F13),"",ใบส่งของ!F13))</f>
        <v/>
      </c>
    </row>
    <row r="26" spans="1:6" x14ac:dyDescent="0.55000000000000004">
      <c r="A26" s="16" t="str">
        <f ca="1">IF(data!$B$1&gt;11,"",IF(B26="","",A25+1))</f>
        <v/>
      </c>
      <c r="B26" s="4" t="str">
        <f ca="1">IF(data!$B$1 &gt; 11, "",IF(ISBLANK(ใบส่งของ!D14),"",ใบส่งของ!D14))</f>
        <v/>
      </c>
      <c r="C26" s="19" t="str">
        <f ca="1">IF(data!$B$1&gt;11,"",IF(ISBLANK(ใบส่งของ!B14),"",ใบส่งของ!B14))</f>
        <v/>
      </c>
      <c r="D26" s="20" t="str">
        <f ca="1">IF(data!$B$1&gt;11,"",IF(ISBLANK(ใบส่งของ!C14),"",ใบส่งของ!C14))</f>
        <v/>
      </c>
      <c r="E26" s="16" t="str">
        <f ca="1">IF(data!$B$1&gt;11,"",IF(ISBLANK(ใบส่งของ!E14),"",ใบส่งของ!E14))</f>
        <v/>
      </c>
      <c r="F26" s="1" t="str">
        <f ca="1">IF(data!$B$1&gt;11,"",IF(ISBLANK(ใบส่งของ!F14),"",ใบส่งของ!F14))</f>
        <v/>
      </c>
    </row>
    <row r="27" spans="1:6" x14ac:dyDescent="0.55000000000000004">
      <c r="A27" s="16" t="str">
        <f ca="1">IF(data!$B$1&gt;11,"",IF(B27="","",A26+1))</f>
        <v/>
      </c>
      <c r="B27" s="4" t="str">
        <f ca="1">IF(data!$B$1 &gt; 11, "",IF(ISBLANK(ใบส่งของ!D15),"",ใบส่งของ!D15))</f>
        <v/>
      </c>
      <c r="C27" s="19" t="str">
        <f ca="1">IF(data!$B$1&gt;11,"",IF(ISBLANK(ใบส่งของ!B15),"",ใบส่งของ!B15))</f>
        <v/>
      </c>
      <c r="D27" s="20" t="str">
        <f ca="1">IF(data!$B$1&gt;11,"",IF(ISBLANK(ใบส่งของ!C15),"",ใบส่งของ!C15))</f>
        <v/>
      </c>
      <c r="E27" s="16" t="str">
        <f ca="1">IF(data!$B$1&gt;11,"",IF(ISBLANK(ใบส่งของ!E15),"",ใบส่งของ!E15))</f>
        <v/>
      </c>
      <c r="F27" s="1" t="str">
        <f ca="1">IF(data!$B$1&gt;11,"",IF(ISBLANK(ใบส่งของ!F15),"",ใบส่งของ!F15))</f>
        <v/>
      </c>
    </row>
    <row r="28" spans="1:6" x14ac:dyDescent="0.55000000000000004">
      <c r="A28" s="16" t="str">
        <f ca="1">IF(data!$B$1&gt;11,"",IF(B28="","",A27+1))</f>
        <v/>
      </c>
      <c r="B28" s="4" t="str">
        <f ca="1">IF(data!$B$1 &gt; 11, "",IF(ISBLANK(ใบส่งของ!D16),"",ใบส่งของ!D16))</f>
        <v/>
      </c>
      <c r="C28" s="19" t="str">
        <f ca="1">IF(data!$B$1&gt;11,"",IF(ISBLANK(ใบส่งของ!B16),"",ใบส่งของ!B16))</f>
        <v/>
      </c>
      <c r="D28" s="20" t="str">
        <f ca="1">IF(data!$B$1&gt;11,"",IF(ISBLANK(ใบส่งของ!C16),"",ใบส่งของ!C16))</f>
        <v/>
      </c>
      <c r="E28" s="16" t="str">
        <f ca="1">IF(data!$B$1&gt;11,"",IF(ISBLANK(ใบส่งของ!E16),"",ใบส่งของ!E16))</f>
        <v/>
      </c>
      <c r="F28" s="1" t="str">
        <f ca="1">IF(data!$B$1&gt;11,"",IF(ISBLANK(ใบส่งของ!F16),"",ใบส่งของ!F16))</f>
        <v/>
      </c>
    </row>
    <row r="29" spans="1:6" x14ac:dyDescent="0.55000000000000004">
      <c r="A29" s="16" t="str">
        <f ca="1">IF(data!$B$1&gt;11,"",IF(B29="","",A28+1))</f>
        <v/>
      </c>
      <c r="B29" s="4" t="str">
        <f ca="1">IF(data!$B$1 &gt; 11, "",IF(ISBLANK(ใบส่งของ!D17),"",ใบส่งของ!D17))</f>
        <v/>
      </c>
      <c r="C29" s="19" t="str">
        <f ca="1">IF(data!$B$1&gt;11,"",IF(ISBLANK(ใบส่งของ!B17),"",ใบส่งของ!B17))</f>
        <v/>
      </c>
      <c r="D29" s="20" t="str">
        <f ca="1">IF(data!$B$1&gt;11,"",IF(ISBLANK(ใบส่งของ!C17),"",ใบส่งของ!C17))</f>
        <v/>
      </c>
      <c r="E29" s="16" t="str">
        <f ca="1">IF(data!$B$1&gt;11,"",IF(ISBLANK(ใบส่งของ!E17),"",ใบส่งของ!E17))</f>
        <v/>
      </c>
      <c r="F29" s="1" t="str">
        <f ca="1">IF(data!$B$1&gt;11,"",IF(ISBLANK(ใบส่งของ!F17),"",ใบส่งของ!F17))</f>
        <v/>
      </c>
    </row>
    <row r="30" spans="1:6" x14ac:dyDescent="0.55000000000000004">
      <c r="A30" s="16" t="str">
        <f ca="1">IF(data!$B$1&gt;11,"",IF(B30="","",A29+1))</f>
        <v/>
      </c>
      <c r="B30" s="4" t="str">
        <f ca="1">IF(data!$B$1 &gt; 11, "",IF(ISBLANK(ใบส่งของ!D18),"",ใบส่งของ!D18))</f>
        <v/>
      </c>
      <c r="C30" s="19" t="str">
        <f ca="1">IF(data!$B$1&gt;11,"",IF(ISBLANK(ใบส่งของ!B18),"",ใบส่งของ!B18))</f>
        <v/>
      </c>
      <c r="D30" s="20" t="str">
        <f ca="1">IF(data!$B$1&gt;11,"",IF(ISBLANK(ใบส่งของ!C18),"",ใบส่งของ!C18))</f>
        <v/>
      </c>
      <c r="E30" s="16" t="str">
        <f ca="1">IF(data!$B$1&gt;11,"",IF(ISBLANK(ใบส่งของ!E18),"",ใบส่งของ!E18))</f>
        <v/>
      </c>
      <c r="F30" s="1" t="str">
        <f ca="1">IF(data!$B$1&gt;11,"",IF(ISBLANK(ใบส่งของ!F18),"",ใบส่งของ!F18))</f>
        <v/>
      </c>
    </row>
    <row r="31" spans="1:6" x14ac:dyDescent="0.55000000000000004">
      <c r="A31" s="16" t="str">
        <f ca="1">IF(data!$B$1&gt;11,"",IF(B31="","",A30+1))</f>
        <v/>
      </c>
      <c r="B31" s="4" t="str">
        <f ca="1">IF(data!$B$1 &gt; 11, "",IF(ISBLANK(ใบส่งของ!D19),"",ใบส่งของ!D19))</f>
        <v/>
      </c>
      <c r="C31" s="19" t="str">
        <f ca="1">IF(data!$B$1&gt;11,"",IF(ISBLANK(ใบส่งของ!B19),"",ใบส่งของ!B19))</f>
        <v/>
      </c>
      <c r="D31" s="20" t="str">
        <f ca="1">IF(data!$B$1&gt;11,"",IF(ISBLANK(ใบส่งของ!C19),"",ใบส่งของ!C19))</f>
        <v/>
      </c>
      <c r="E31" s="16" t="str">
        <f ca="1">IF(data!$B$1&gt;11,"",IF(ISBLANK(ใบส่งของ!E19),"",ใบส่งของ!E19))</f>
        <v/>
      </c>
      <c r="F31" s="1" t="str">
        <f ca="1">IF(data!$B$1&gt;11,"",IF(ISBLANK(ใบส่งของ!F19),"",ใบส่งของ!F19))</f>
        <v/>
      </c>
    </row>
    <row r="32" spans="1:6" x14ac:dyDescent="0.55000000000000004">
      <c r="A32" s="16" t="str">
        <f ca="1">IF(data!$B$1&gt;11,"",IF(B32="","",A31+1))</f>
        <v/>
      </c>
      <c r="B32" s="4" t="str">
        <f ca="1">IF(data!$B$1 &gt; 11, "",IF(ISBLANK(ใบส่งของ!D20),"",ใบส่งของ!D20))</f>
        <v/>
      </c>
      <c r="C32" s="19" t="str">
        <f ca="1">IF(data!$B$1&gt;11,"",IF(ISBLANK(ใบส่งของ!B20),"",ใบส่งของ!B20))</f>
        <v/>
      </c>
      <c r="D32" s="20" t="str">
        <f ca="1">IF(data!$B$1&gt;11,"",IF(ISBLANK(ใบส่งของ!C20),"",ใบส่งของ!C20))</f>
        <v/>
      </c>
      <c r="E32" s="16" t="str">
        <f ca="1">IF(data!$B$1&gt;11,"",IF(ISBLANK(ใบส่งของ!E20),"",ใบส่งของ!E20))</f>
        <v/>
      </c>
      <c r="F32" s="1" t="str">
        <f ca="1">IF(data!$B$1&gt;11,"",IF(ISBLANK(ใบส่งของ!F20),"",ใบส่งของ!F20))</f>
        <v/>
      </c>
    </row>
    <row r="33" spans="1:7" x14ac:dyDescent="0.55000000000000004">
      <c r="A33" s="80" t="str">
        <f ca="1">"รวมเป็นเงินทั้งสิ้น "&amp;"( "&amp;BAHTTEXT(F33)&amp;" )"</f>
        <v>รวมเป็นเงินทั้งสิ้น ( ศูนย์บาทถ้วน )</v>
      </c>
      <c r="B33" s="81"/>
      <c r="C33" s="81"/>
      <c r="D33" s="81"/>
      <c r="E33" s="81"/>
      <c r="F33" s="34">
        <f ca="1">SUM(F22:F32)</f>
        <v>0</v>
      </c>
    </row>
    <row r="34" spans="1:7" ht="23.1" customHeight="1" x14ac:dyDescent="0.55000000000000004">
      <c r="A34" s="32"/>
      <c r="C34" s="32"/>
      <c r="D34" s="32"/>
      <c r="E34" s="32"/>
      <c r="F34" s="35"/>
    </row>
    <row r="35" spans="1:7" ht="23.1" customHeight="1" x14ac:dyDescent="0.55000000000000004">
      <c r="A35" s="32"/>
      <c r="C35" s="32"/>
      <c r="D35" s="32"/>
      <c r="E35" s="32"/>
      <c r="F35" s="35"/>
    </row>
    <row r="36" spans="1:7" ht="23.1" customHeight="1" x14ac:dyDescent="0.55000000000000004">
      <c r="A36" s="32"/>
      <c r="C36" s="32"/>
      <c r="D36" s="32"/>
      <c r="E36" s="32"/>
      <c r="F36" s="35"/>
    </row>
    <row r="37" spans="1:7" ht="23.1" customHeight="1" x14ac:dyDescent="0.55000000000000004">
      <c r="A37" s="32"/>
      <c r="C37" s="32"/>
      <c r="D37" s="32"/>
      <c r="E37" s="32"/>
      <c r="F37" s="35"/>
    </row>
    <row r="38" spans="1:7" x14ac:dyDescent="0.55000000000000004">
      <c r="B38" s="4" t="str">
        <f ca="1">"3. ราคากลางของพัสดุที่จะขอซื้อ/จะขอจ้าง เป็นเงิน...."&amp;TEXT(F33,"#,##0")&amp;"...บาท"</f>
        <v>3. ราคากลางของพัสดุที่จะขอซื้อ/จะขอจ้าง เป็นเงิน....0...บาท</v>
      </c>
    </row>
    <row r="39" spans="1:7" x14ac:dyDescent="0.55000000000000004">
      <c r="B39" s="4" t="s">
        <v>19</v>
      </c>
    </row>
    <row r="40" spans="1:7" ht="24" customHeight="1" x14ac:dyDescent="0.55000000000000004">
      <c r="B40" s="4" t="s">
        <v>20</v>
      </c>
    </row>
    <row r="41" spans="1:7" ht="24" customHeight="1" x14ac:dyDescent="0.55000000000000004">
      <c r="B41" s="4" t="s">
        <v>21</v>
      </c>
    </row>
    <row r="42" spans="1:7" ht="24" customHeight="1" x14ac:dyDescent="0.55000000000000004">
      <c r="B42" s="4" t="s">
        <v>22</v>
      </c>
    </row>
    <row r="43" spans="1:7" x14ac:dyDescent="0.55000000000000004">
      <c r="B43" s="4" t="s">
        <v>23</v>
      </c>
    </row>
    <row r="44" spans="1:7" x14ac:dyDescent="0.55000000000000004">
      <c r="B44" s="4" t="s">
        <v>24</v>
      </c>
    </row>
    <row r="45" spans="1:7" x14ac:dyDescent="0.55000000000000004">
      <c r="B45" s="4" t="s">
        <v>25</v>
      </c>
    </row>
    <row r="46" spans="1:7" x14ac:dyDescent="0.55000000000000004">
      <c r="B46" s="4" t="s">
        <v>26</v>
      </c>
    </row>
    <row r="47" spans="1:7" x14ac:dyDescent="0.55000000000000004">
      <c r="B47" s="4" t="s">
        <v>27</v>
      </c>
    </row>
    <row r="48" spans="1:7" x14ac:dyDescent="0.55000000000000004">
      <c r="A48" s="7"/>
      <c r="B48" s="4" t="str">
        <f>"(1) "&amp;IF(ISBLANK(HEADCHECKER),"….................................................",HEADCHECKER)</f>
        <v>(1) HEADCHECKER</v>
      </c>
      <c r="C48" s="4" t="s">
        <v>139</v>
      </c>
      <c r="E48" s="7"/>
      <c r="F48" s="7"/>
      <c r="G48" s="27"/>
    </row>
    <row r="49" spans="1:6" x14ac:dyDescent="0.55000000000000004">
      <c r="B49" s="4" t="str">
        <f>"(2) "&amp;IF(ISBLANK(CHECKER1),"….................................................",CHECKER1)</f>
        <v>(2) CHECKER1</v>
      </c>
      <c r="C49" s="4" t="s">
        <v>116</v>
      </c>
    </row>
    <row r="50" spans="1:6" x14ac:dyDescent="0.55000000000000004">
      <c r="B50" s="4" t="str">
        <f>"(3) "&amp;IF(ISBLANK(CHECKER2),"….................................................",CHECKER2)</f>
        <v>(3) CHECKER2</v>
      </c>
      <c r="C50" s="4" t="s">
        <v>116</v>
      </c>
    </row>
    <row r="52" spans="1:6" x14ac:dyDescent="0.55000000000000004">
      <c r="A52" s="4" t="s">
        <v>28</v>
      </c>
    </row>
    <row r="53" spans="1:6" x14ac:dyDescent="0.55000000000000004">
      <c r="A53" s="4" t="s">
        <v>29</v>
      </c>
      <c r="F53" s="4" t="s">
        <v>30</v>
      </c>
    </row>
    <row r="54" spans="1:6" x14ac:dyDescent="0.55000000000000004">
      <c r="A54" s="4" t="s">
        <v>31</v>
      </c>
      <c r="F54" s="4" t="s">
        <v>32</v>
      </c>
    </row>
    <row r="56" spans="1:6" x14ac:dyDescent="0.55000000000000004">
      <c r="C56" s="32" t="s">
        <v>151</v>
      </c>
    </row>
    <row r="57" spans="1:6" x14ac:dyDescent="0.55000000000000004">
      <c r="C57" s="32" t="str">
        <f>"      ( "&amp;IF(ISBLANK(BOSS),"                                           ",BOSS)&amp;" )"</f>
        <v xml:space="preserve">      ( BOSS )</v>
      </c>
    </row>
    <row r="58" spans="1:6" x14ac:dyDescent="0.55000000000000004">
      <c r="C58" s="32" t="s">
        <v>111</v>
      </c>
    </row>
  </sheetData>
  <mergeCells count="3">
    <mergeCell ref="A2:F2"/>
    <mergeCell ref="A33:E33"/>
    <mergeCell ref="C20:D21"/>
  </mergeCells>
  <pageMargins left="0.41" right="0" top="0.32" bottom="0.35" header="0.19" footer="0.18"/>
  <pageSetup paperSize="9" orientation="portrait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showGridLines="0" topLeftCell="A16" zoomScaleNormal="100" workbookViewId="0">
      <selection activeCell="B34" sqref="B34"/>
    </sheetView>
  </sheetViews>
  <sheetFormatPr defaultColWidth="9.140625" defaultRowHeight="23.25" x14ac:dyDescent="0.55000000000000004"/>
  <cols>
    <col min="1" max="1" width="6.85546875" style="4" customWidth="1"/>
    <col min="2" max="2" width="40.140625" style="4" customWidth="1"/>
    <col min="3" max="3" width="13.85546875" style="4" customWidth="1"/>
    <col min="4" max="4" width="13" style="4" customWidth="1"/>
    <col min="5" max="5" width="15.85546875" style="4" customWidth="1"/>
    <col min="6" max="6" width="9.85546875" style="4" customWidth="1"/>
    <col min="7" max="7" width="8.85546875" style="4" customWidth="1"/>
    <col min="8" max="12" width="9" style="4" customWidth="1"/>
    <col min="13" max="16384" width="9.140625" style="4"/>
  </cols>
  <sheetData>
    <row r="1" spans="1:5" ht="29.25" customHeight="1" x14ac:dyDescent="0.55000000000000004"/>
    <row r="2" spans="1:5" x14ac:dyDescent="0.55000000000000004">
      <c r="A2" s="79" t="s">
        <v>0</v>
      </c>
      <c r="B2" s="79"/>
      <c r="C2" s="79"/>
      <c r="D2" s="79"/>
      <c r="E2" s="79"/>
    </row>
    <row r="3" spans="1:5" x14ac:dyDescent="0.55000000000000004">
      <c r="A3" s="4" t="s">
        <v>106</v>
      </c>
    </row>
    <row r="4" spans="1:5" ht="24" customHeight="1" x14ac:dyDescent="0.55000000000000004">
      <c r="A4" s="4" t="s">
        <v>1</v>
      </c>
      <c r="C4" s="4" t="s">
        <v>2</v>
      </c>
    </row>
    <row r="5" spans="1:5" x14ac:dyDescent="0.55000000000000004">
      <c r="A5" s="7" t="s">
        <v>33</v>
      </c>
      <c r="B5" s="4" t="s">
        <v>34</v>
      </c>
    </row>
    <row r="6" spans="1:5" x14ac:dyDescent="0.55000000000000004">
      <c r="A6" s="42" t="s">
        <v>35</v>
      </c>
    </row>
    <row r="7" spans="1:5" x14ac:dyDescent="0.55000000000000004">
      <c r="A7" s="4" t="s">
        <v>107</v>
      </c>
    </row>
    <row r="8" spans="1:5" ht="9.9499999999999993" customHeight="1" x14ac:dyDescent="0.55000000000000004"/>
    <row r="9" spans="1:5" x14ac:dyDescent="0.55000000000000004">
      <c r="B9" s="4" t="s">
        <v>180</v>
      </c>
    </row>
    <row r="10" spans="1:5" x14ac:dyDescent="0.55000000000000004">
      <c r="A10" s="4" t="str">
        <f ca="1">"จำนวนเงิน "&amp;TEXT(บันทึกข้อความ1!F33,"#,##0")&amp;" บาท ( "&amp;BAHTTEXT(บันทึกข้อความ1!F33)&amp;" ) ตามระเบียบกระทรวงการคลังว่าด้วยการจัดซื้อ"</f>
        <v>จำนวนเงิน 0 บาท ( ศูนย์บาทถ้วน ) ตามระเบียบกระทรวงการคลังว่าด้วยการจัดซื้อ</v>
      </c>
    </row>
    <row r="11" spans="1:5" x14ac:dyDescent="0.55000000000000004">
      <c r="A11" s="4" t="s">
        <v>36</v>
      </c>
    </row>
    <row r="12" spans="1:5" x14ac:dyDescent="0.55000000000000004">
      <c r="B12" s="4" t="s">
        <v>37</v>
      </c>
    </row>
    <row r="13" spans="1:5" x14ac:dyDescent="0.55000000000000004">
      <c r="A13" s="4" t="str">
        <f ca="1">"เสนอราคาเป็นเงิน "&amp;TEXT(บันทึกข้อความ1!F33,"#,##0")&amp;" บาท ( "&amp;BAHTTEXT(บันทึกข้อความ1!F33)&amp;" )  ดังนั้น เพื่อให้เป็นไปตามระเบียบกระทรวง"</f>
        <v>เสนอราคาเป็นเงิน 0 บาท ( ศูนย์บาทถ้วน )  ดังนั้น เพื่อให้เป็นไปตามระเบียบกระทรวง</v>
      </c>
    </row>
    <row r="14" spans="1:5" x14ac:dyDescent="0.55000000000000004">
      <c r="A14" s="4" t="s">
        <v>38</v>
      </c>
    </row>
    <row r="15" spans="1:5" x14ac:dyDescent="0.55000000000000004">
      <c r="A15" s="4" t="s">
        <v>39</v>
      </c>
    </row>
    <row r="16" spans="1:5" ht="24" customHeight="1" x14ac:dyDescent="0.55000000000000004">
      <c r="B16" s="4" t="s">
        <v>40</v>
      </c>
    </row>
    <row r="17" spans="1:4" ht="24" customHeight="1" x14ac:dyDescent="0.55000000000000004">
      <c r="B17" s="4" t="str">
        <f ca="1">"1. อนุมัติให้สั่งซื้อ/สั่งจ้างจาก หจก.3พ.รุ่งเรืองศึกษาภัณฑ์ เป็นผู้ขาย/ผู้รับจ้าง ในวงเงิน "&amp;TEXT(บันทึกข้อความ1!F33,"#,##0")&amp;" บาท"</f>
        <v>1. อนุมัติให้สั่งซื้อ/สั่งจ้างจาก หจก.3พ.รุ่งเรืองศึกษาภัณฑ์ เป็นผู้ขาย/ผู้รับจ้าง ในวงเงิน 0 บาท</v>
      </c>
    </row>
    <row r="18" spans="1:4" ht="24" customHeight="1" x14ac:dyDescent="0.55000000000000004">
      <c r="A18" s="4" t="str">
        <f ca="1">"( "&amp;BAHTTEXT(บันทึกข้อความ1!F33)&amp;" ) กำหนดเวลาส่งมอบพัสดุภายใน ........วัน นับถัดจากวันลงนามสัญญา"</f>
        <v>( ศูนย์บาทถ้วน ) กำหนดเวลาส่งมอบพัสดุภายใน ........วัน นับถัดจากวันลงนามสัญญา</v>
      </c>
    </row>
    <row r="19" spans="1:4" ht="24" customHeight="1" x14ac:dyDescent="0.55000000000000004">
      <c r="B19" s="4" t="s">
        <v>41</v>
      </c>
    </row>
    <row r="20" spans="1:4" x14ac:dyDescent="0.55000000000000004">
      <c r="D20" s="32" t="s">
        <v>154</v>
      </c>
    </row>
    <row r="21" spans="1:4" x14ac:dyDescent="0.55000000000000004">
      <c r="D21" s="32" t="str">
        <f>"( "&amp;IF(ISBLANK(OBJECT),"                                           ",OBJECT)&amp;" )"</f>
        <v>( _OBJECT )</v>
      </c>
    </row>
    <row r="23" spans="1:4" x14ac:dyDescent="0.55000000000000004">
      <c r="A23" s="4" t="s">
        <v>42</v>
      </c>
    </row>
    <row r="24" spans="1:4" ht="17.649999999999999" customHeight="1" x14ac:dyDescent="0.55000000000000004"/>
    <row r="25" spans="1:4" x14ac:dyDescent="0.55000000000000004">
      <c r="D25" s="32" t="s">
        <v>169</v>
      </c>
    </row>
    <row r="26" spans="1:4" x14ac:dyDescent="0.55000000000000004">
      <c r="D26" s="32" t="str">
        <f>"( "&amp;IF(ISBLANK(HEADOBJECT),"                                           ",HEADOBJECT)&amp;" )"</f>
        <v>( HEADOBJECT )</v>
      </c>
    </row>
    <row r="28" spans="1:4" x14ac:dyDescent="0.55000000000000004">
      <c r="D28" s="4" t="s">
        <v>43</v>
      </c>
    </row>
    <row r="29" spans="1:4" x14ac:dyDescent="0.55000000000000004">
      <c r="D29" s="4" t="s">
        <v>44</v>
      </c>
    </row>
    <row r="31" spans="1:4" x14ac:dyDescent="0.55000000000000004">
      <c r="D31" s="32" t="s">
        <v>153</v>
      </c>
    </row>
    <row r="32" spans="1:4" x14ac:dyDescent="0.55000000000000004">
      <c r="D32" s="32" t="str">
        <f>"( "&amp;IF(ISBLANK(BOSS),"                                           ",BOSS)&amp;" )"</f>
        <v>( BOSS )</v>
      </c>
    </row>
    <row r="33" spans="4:4" x14ac:dyDescent="0.55000000000000004">
      <c r="D33" s="32" t="s">
        <v>150</v>
      </c>
    </row>
  </sheetData>
  <mergeCells count="1">
    <mergeCell ref="A2:E2"/>
  </mergeCells>
  <pageMargins left="0.24" right="0.13" top="0.32" bottom="0.35" header="0.19" footer="0.18"/>
  <pageSetup paperSize="9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showGridLines="0" tabSelected="1" topLeftCell="A13" zoomScaleNormal="100" workbookViewId="0">
      <selection activeCell="B33" sqref="B33"/>
    </sheetView>
  </sheetViews>
  <sheetFormatPr defaultColWidth="9" defaultRowHeight="21.75" x14ac:dyDescent="0.5"/>
  <cols>
    <col min="1" max="1" width="6.5703125" customWidth="1"/>
    <col min="2" max="2" width="37.85546875" customWidth="1"/>
    <col min="3" max="3" width="6.42578125" customWidth="1"/>
    <col min="4" max="4" width="9.5703125" customWidth="1"/>
    <col min="5" max="5" width="14.42578125" customWidth="1"/>
    <col min="6" max="6" width="15.85546875" customWidth="1"/>
  </cols>
  <sheetData>
    <row r="1" spans="1:6" ht="23.25" x14ac:dyDescent="0.5">
      <c r="A1" s="86" t="s">
        <v>45</v>
      </c>
      <c r="B1" s="86"/>
      <c r="C1" s="86"/>
      <c r="D1" s="86"/>
      <c r="E1" s="86"/>
    </row>
    <row r="2" spans="1:6" ht="23.25" x14ac:dyDescent="0.5">
      <c r="A2" s="36"/>
      <c r="B2" s="36"/>
      <c r="C2" s="36"/>
      <c r="D2" s="36"/>
      <c r="E2" s="36"/>
    </row>
    <row r="3" spans="1:6" ht="23.25" x14ac:dyDescent="0.55000000000000004">
      <c r="A3" s="37" t="s">
        <v>46</v>
      </c>
      <c r="B3" s="38" t="s">
        <v>108</v>
      </c>
      <c r="C3" s="39"/>
      <c r="D3" s="39"/>
      <c r="E3" s="39"/>
    </row>
    <row r="4" spans="1:6" ht="15" customHeight="1" x14ac:dyDescent="0.5">
      <c r="A4" s="40"/>
      <c r="B4" s="39"/>
      <c r="C4" s="39"/>
      <c r="D4" s="39"/>
      <c r="E4" s="39"/>
    </row>
    <row r="5" spans="1:6" ht="23.25" x14ac:dyDescent="0.55000000000000004">
      <c r="A5" s="39"/>
      <c r="B5" s="37" t="s">
        <v>47</v>
      </c>
      <c r="C5" s="39"/>
      <c r="D5" s="39"/>
      <c r="E5" s="39"/>
    </row>
    <row r="6" spans="1:6" ht="23.25" x14ac:dyDescent="0.55000000000000004">
      <c r="A6" s="39"/>
      <c r="B6" s="37" t="s">
        <v>48</v>
      </c>
      <c r="C6" s="39"/>
      <c r="D6" s="39"/>
      <c r="E6" s="39"/>
    </row>
    <row r="7" spans="1:6" ht="23.25" x14ac:dyDescent="0.55000000000000004">
      <c r="A7" s="39"/>
      <c r="B7" s="37" t="s">
        <v>49</v>
      </c>
      <c r="C7" s="39"/>
      <c r="D7" s="39"/>
      <c r="E7" s="39"/>
    </row>
    <row r="8" spans="1:6" ht="23.25" x14ac:dyDescent="0.55000000000000004">
      <c r="A8" s="39"/>
      <c r="B8" s="37" t="s">
        <v>50</v>
      </c>
      <c r="C8" s="39"/>
      <c r="D8" s="39"/>
      <c r="E8" s="39"/>
    </row>
    <row r="9" spans="1:6" ht="23.25" x14ac:dyDescent="0.55000000000000004">
      <c r="A9" s="39"/>
      <c r="B9" s="37" t="s">
        <v>51</v>
      </c>
      <c r="C9" s="39"/>
      <c r="D9" s="39"/>
      <c r="E9" s="39"/>
    </row>
    <row r="10" spans="1:6" ht="11.1" customHeight="1" x14ac:dyDescent="0.55000000000000004">
      <c r="A10" s="41"/>
      <c r="B10" s="37"/>
      <c r="C10" s="41"/>
      <c r="D10" s="41"/>
      <c r="E10" s="41"/>
    </row>
    <row r="11" spans="1:6" ht="18" customHeight="1" x14ac:dyDescent="0.5">
      <c r="A11" s="72" t="s">
        <v>13</v>
      </c>
      <c r="B11" s="71" t="s">
        <v>14</v>
      </c>
      <c r="C11" s="82" t="s">
        <v>15</v>
      </c>
      <c r="D11" s="83"/>
      <c r="E11" s="72" t="s">
        <v>16</v>
      </c>
      <c r="F11" s="72" t="s">
        <v>17</v>
      </c>
    </row>
    <row r="12" spans="1:6" ht="23.25" x14ac:dyDescent="0.5">
      <c r="A12" s="73"/>
      <c r="B12" s="74"/>
      <c r="C12" s="84"/>
      <c r="D12" s="85"/>
      <c r="E12" s="73"/>
      <c r="F12" s="75" t="s">
        <v>18</v>
      </c>
    </row>
    <row r="13" spans="1:6" ht="23.25" x14ac:dyDescent="0.55000000000000004">
      <c r="A13" s="16" t="str">
        <f ca="1">IF(data!$B$1&gt;11,"",IF(B13="","",1))</f>
        <v/>
      </c>
      <c r="B13" s="4" t="str">
        <f ca="1">IF(data!$B$1&gt;11,"รายละเอียดตามเอกสารแนบท้ายใบเสนอราคา",IF(ISBLANK(ใบส่งของ!D10),"",ใบส่งของ!D10))</f>
        <v/>
      </c>
      <c r="C13" s="14" t="str">
        <f ca="1">IF(data!$B$1&gt;11,"",IF(ISBLANK(ใบส่งของ!B10),"",ใบส่งของ!B10))</f>
        <v/>
      </c>
      <c r="D13" s="20" t="str">
        <f ca="1">IF(data!$B$1&gt;11,"",IF(ISBLANK(ใบส่งของ!C10),"",ใบส่งของ!C10))</f>
        <v/>
      </c>
      <c r="E13" s="16" t="str">
        <f ca="1">IF(data!$B$1&gt;11,"",IF(ISBLANK(ใบส่งของ!E10),"",ใบส่งของ!E10))</f>
        <v/>
      </c>
      <c r="F13" s="1" t="str">
        <f ca="1">IF(data!$B$1&gt;11,data!$B$2,IF(ISBLANK(ใบส่งของ!F10),"",ใบส่งของ!F10))</f>
        <v/>
      </c>
    </row>
    <row r="14" spans="1:6" ht="23.25" x14ac:dyDescent="0.55000000000000004">
      <c r="A14" s="16" t="str">
        <f ca="1">IF(data!$B$1&gt;11,"",IF(B14="","",A13+1))</f>
        <v/>
      </c>
      <c r="B14" s="4" t="str">
        <f ca="1">IF(data!$B$1 &gt; 11, "จำนวน "&amp;data!$B$1&amp;" รายการ",IF(ISBLANK(ใบส่งของ!D11),"",ใบส่งของ!D11))</f>
        <v/>
      </c>
      <c r="C14" s="19" t="str">
        <f ca="1">IF(data!$B$1&gt;11,"",IF(ISBLANK(ใบส่งของ!B11),"",ใบส่งของ!B11))</f>
        <v/>
      </c>
      <c r="D14" s="20" t="str">
        <f ca="1">IF(data!$B$1&gt;11,"",IF(ISBLANK(ใบส่งของ!C11),"",ใบส่งของ!C11))</f>
        <v/>
      </c>
      <c r="E14" s="16" t="str">
        <f ca="1">IF(data!$B$1&gt;11,"",IF(ISBLANK(ใบส่งของ!E11),"",ใบส่งของ!E11))</f>
        <v/>
      </c>
      <c r="F14" s="1" t="str">
        <f ca="1">IF(data!$B$1&gt;11,"",IF(ISBLANK(ใบส่งของ!F11),"",ใบส่งของ!F11))</f>
        <v/>
      </c>
    </row>
    <row r="15" spans="1:6" ht="23.25" x14ac:dyDescent="0.55000000000000004">
      <c r="A15" s="16" t="str">
        <f ca="1">IF(data!$B$1&gt;11,"",IF(B15="","",A14+1))</f>
        <v/>
      </c>
      <c r="B15" s="4" t="str">
        <f ca="1">IF(data!$B$1 &gt; 11, "",IF(ISBLANK(ใบส่งของ!D12),"",ใบส่งของ!D12))</f>
        <v/>
      </c>
      <c r="C15" s="19" t="str">
        <f ca="1">IF(data!$B$1&gt;11,"",IF(ISBLANK(ใบส่งของ!B12),"",ใบส่งของ!B12))</f>
        <v/>
      </c>
      <c r="D15" s="20" t="str">
        <f ca="1">IF(data!$B$1&gt;11,"",IF(ISBLANK(ใบส่งของ!C12),"",ใบส่งของ!C12))</f>
        <v/>
      </c>
      <c r="E15" s="16" t="str">
        <f ca="1">IF(data!$B$1&gt;11,"",IF(ISBLANK(ใบส่งของ!E12),"",ใบส่งของ!E12))</f>
        <v/>
      </c>
      <c r="F15" s="1" t="str">
        <f ca="1">IF(data!$B$1&gt;11,"",IF(ISBLANK(ใบส่งของ!F12),"",ใบส่งของ!F12))</f>
        <v/>
      </c>
    </row>
    <row r="16" spans="1:6" ht="23.25" x14ac:dyDescent="0.55000000000000004">
      <c r="A16" s="16" t="str">
        <f ca="1">IF(data!$B$1&gt;11,"",IF(B16="","",A15+1))</f>
        <v/>
      </c>
      <c r="B16" s="4" t="str">
        <f ca="1">IF(data!$B$1 &gt; 11, "",IF(ISBLANK(ใบส่งของ!D13),"",ใบส่งของ!D13))</f>
        <v/>
      </c>
      <c r="C16" s="19" t="str">
        <f ca="1">IF(data!$B$1&gt;11,"",IF(ISBLANK(ใบส่งของ!B13),"",ใบส่งของ!B13))</f>
        <v/>
      </c>
      <c r="D16" s="20" t="str">
        <f ca="1">IF(data!$B$1&gt;11,"",IF(ISBLANK(ใบส่งของ!C13),"",ใบส่งของ!C13))</f>
        <v/>
      </c>
      <c r="E16" s="16" t="str">
        <f ca="1">IF(data!$B$1&gt;11,"",IF(ISBLANK(ใบส่งของ!E13),"",ใบส่งของ!E13))</f>
        <v/>
      </c>
      <c r="F16" s="1" t="str">
        <f ca="1">IF(data!$B$1&gt;11,"",IF(ISBLANK(ใบส่งของ!F13),"",ใบส่งของ!F13))</f>
        <v/>
      </c>
    </row>
    <row r="17" spans="1:6" ht="23.25" x14ac:dyDescent="0.55000000000000004">
      <c r="A17" s="16" t="str">
        <f ca="1">IF(data!$B$1&gt;11,"",IF(B17="","",A16+1))</f>
        <v/>
      </c>
      <c r="B17" s="4" t="str">
        <f ca="1">IF(data!$B$1 &gt; 11, "",IF(ISBLANK(ใบส่งของ!D14),"",ใบส่งของ!D14))</f>
        <v/>
      </c>
      <c r="C17" s="19" t="str">
        <f ca="1">IF(data!$B$1&gt;11,"",IF(ISBLANK(ใบส่งของ!B14),"",ใบส่งของ!B14))</f>
        <v/>
      </c>
      <c r="D17" s="20" t="str">
        <f ca="1">IF(data!$B$1&gt;11,"",IF(ISBLANK(ใบส่งของ!C14),"",ใบส่งของ!C14))</f>
        <v/>
      </c>
      <c r="E17" s="16" t="str">
        <f ca="1">IF(data!$B$1&gt;11,"",IF(ISBLANK(ใบส่งของ!E14),"",ใบส่งของ!E14))</f>
        <v/>
      </c>
      <c r="F17" s="1" t="str">
        <f ca="1">IF(data!$B$1&gt;11,"",IF(ISBLANK(ใบส่งของ!F14),"",ใบส่งของ!F14))</f>
        <v/>
      </c>
    </row>
    <row r="18" spans="1:6" ht="23.25" x14ac:dyDescent="0.55000000000000004">
      <c r="A18" s="16" t="str">
        <f ca="1">IF(data!$B$1&gt;11,"",IF(B18="","",A17+1))</f>
        <v/>
      </c>
      <c r="B18" s="4" t="str">
        <f ca="1">IF(data!$B$1 &gt; 11, "",IF(ISBLANK(ใบส่งของ!D15),"",ใบส่งของ!D15))</f>
        <v/>
      </c>
      <c r="C18" s="19" t="str">
        <f ca="1">IF(data!$B$1&gt;11,"",IF(ISBLANK(ใบส่งของ!B15),"",ใบส่งของ!B15))</f>
        <v/>
      </c>
      <c r="D18" s="20" t="str">
        <f ca="1">IF(data!$B$1&gt;11,"",IF(ISBLANK(ใบส่งของ!C15),"",ใบส่งของ!C15))</f>
        <v/>
      </c>
      <c r="E18" s="16" t="str">
        <f ca="1">IF(data!$B$1&gt;11,"",IF(ISBLANK(ใบส่งของ!E15),"",ใบส่งของ!E15))</f>
        <v/>
      </c>
      <c r="F18" s="1" t="str">
        <f ca="1">IF(data!$B$1&gt;11,"",IF(ISBLANK(ใบส่งของ!F15),"",ใบส่งของ!F15))</f>
        <v/>
      </c>
    </row>
    <row r="19" spans="1:6" ht="23.25" x14ac:dyDescent="0.55000000000000004">
      <c r="A19" s="16" t="str">
        <f ca="1">IF(data!$B$1&gt;11,"",IF(B19="","",A18+1))</f>
        <v/>
      </c>
      <c r="B19" s="4" t="str">
        <f ca="1">IF(data!$B$1 &gt; 11, "",IF(ISBLANK(ใบส่งของ!D16),"",ใบส่งของ!D16))</f>
        <v/>
      </c>
      <c r="C19" s="19" t="str">
        <f ca="1">IF(data!$B$1&gt;11,"",IF(ISBLANK(ใบส่งของ!B16),"",ใบส่งของ!B16))</f>
        <v/>
      </c>
      <c r="D19" s="20" t="str">
        <f ca="1">IF(data!$B$1&gt;11,"",IF(ISBLANK(ใบส่งของ!C16),"",ใบส่งของ!C16))</f>
        <v/>
      </c>
      <c r="E19" s="16" t="str">
        <f ca="1">IF(data!$B$1&gt;11,"",IF(ISBLANK(ใบส่งของ!E16),"",ใบส่งของ!E16))</f>
        <v/>
      </c>
      <c r="F19" s="1" t="str">
        <f ca="1">IF(data!$B$1&gt;11,"",IF(ISBLANK(ใบส่งของ!F16),"",ใบส่งของ!F16))</f>
        <v/>
      </c>
    </row>
    <row r="20" spans="1:6" ht="23.25" x14ac:dyDescent="0.55000000000000004">
      <c r="A20" s="16" t="str">
        <f ca="1">IF(data!$B$1&gt;11,"",IF(B20="","",A19+1))</f>
        <v/>
      </c>
      <c r="B20" s="4" t="str">
        <f ca="1">IF(data!$B$1 &gt; 11, "",IF(ISBLANK(ใบส่งของ!D17),"",ใบส่งของ!D17))</f>
        <v/>
      </c>
      <c r="C20" s="19" t="str">
        <f ca="1">IF(data!$B$1&gt;11,"",IF(ISBLANK(ใบส่งของ!B17),"",ใบส่งของ!B17))</f>
        <v/>
      </c>
      <c r="D20" s="20" t="str">
        <f ca="1">IF(data!$B$1&gt;11,"",IF(ISBLANK(ใบส่งของ!C17),"",ใบส่งของ!C17))</f>
        <v/>
      </c>
      <c r="E20" s="16" t="str">
        <f ca="1">IF(data!$B$1&gt;11,"",IF(ISBLANK(ใบส่งของ!E17),"",ใบส่งของ!E17))</f>
        <v/>
      </c>
      <c r="F20" s="1" t="str">
        <f ca="1">IF(data!$B$1&gt;11,"",IF(ISBLANK(ใบส่งของ!F17),"",ใบส่งของ!F17))</f>
        <v/>
      </c>
    </row>
    <row r="21" spans="1:6" ht="23.25" x14ac:dyDescent="0.55000000000000004">
      <c r="A21" s="16" t="str">
        <f ca="1">IF(data!$B$1&gt;11,"",IF(B21="","",A20+1))</f>
        <v/>
      </c>
      <c r="B21" s="4" t="str">
        <f ca="1">IF(data!$B$1 &gt; 11, "",IF(ISBLANK(ใบส่งของ!D18),"",ใบส่งของ!D18))</f>
        <v/>
      </c>
      <c r="C21" s="19" t="str">
        <f ca="1">IF(data!$B$1&gt;11,"",IF(ISBLANK(ใบส่งของ!B18),"",ใบส่งของ!B18))</f>
        <v/>
      </c>
      <c r="D21" s="20" t="str">
        <f ca="1">IF(data!$B$1&gt;11,"",IF(ISBLANK(ใบส่งของ!C18),"",ใบส่งของ!C18))</f>
        <v/>
      </c>
      <c r="E21" s="16" t="str">
        <f ca="1">IF(data!$B$1&gt;11,"",IF(ISBLANK(ใบส่งของ!E18),"",ใบส่งของ!E18))</f>
        <v/>
      </c>
      <c r="F21" s="1" t="str">
        <f ca="1">IF(data!$B$1&gt;11,"",IF(ISBLANK(ใบส่งของ!F18),"",ใบส่งของ!F18))</f>
        <v/>
      </c>
    </row>
    <row r="22" spans="1:6" ht="23.25" x14ac:dyDescent="0.55000000000000004">
      <c r="A22" s="16" t="str">
        <f ca="1">IF(data!$B$1&gt;11,"",IF(B22="","",A21+1))</f>
        <v/>
      </c>
      <c r="B22" s="4" t="str">
        <f ca="1">IF(data!$B$1 &gt; 11, "",IF(ISBLANK(ใบส่งของ!D19),"",ใบส่งของ!D19))</f>
        <v/>
      </c>
      <c r="C22" s="19" t="str">
        <f ca="1">IF(data!$B$1&gt;11,"",IF(ISBLANK(ใบส่งของ!B19),"",ใบส่งของ!B19))</f>
        <v/>
      </c>
      <c r="D22" s="20" t="str">
        <f ca="1">IF(data!$B$1&gt;11,"",IF(ISBLANK(ใบส่งของ!C19),"",ใบส่งของ!C19))</f>
        <v/>
      </c>
      <c r="E22" s="16" t="str">
        <f ca="1">IF(data!$B$1&gt;11,"",IF(ISBLANK(ใบส่งของ!E19),"",ใบส่งของ!E19))</f>
        <v/>
      </c>
      <c r="F22" s="1" t="str">
        <f ca="1">IF(data!$B$1&gt;11,"",IF(ISBLANK(ใบส่งของ!F19),"",ใบส่งของ!F19))</f>
        <v/>
      </c>
    </row>
    <row r="23" spans="1:6" ht="23.25" x14ac:dyDescent="0.55000000000000004">
      <c r="A23" s="16" t="str">
        <f ca="1">IF(data!$B$1&gt;11,"",IF(B23="","",A22+1))</f>
        <v/>
      </c>
      <c r="B23" s="4" t="str">
        <f ca="1">IF(data!$B$1 &gt; 11, "",IF(ISBLANK(ใบส่งของ!D20),"",ใบส่งของ!D20))</f>
        <v/>
      </c>
      <c r="C23" s="19" t="str">
        <f ca="1">IF(data!$B$1&gt;11,"",IF(ISBLANK(ใบส่งของ!B20),"",ใบส่งของ!B20))</f>
        <v/>
      </c>
      <c r="D23" s="20" t="str">
        <f ca="1">IF(data!$B$1&gt;11,"",IF(ISBLANK(ใบส่งของ!C20),"",ใบส่งของ!C20))</f>
        <v/>
      </c>
      <c r="E23" s="16" t="str">
        <f ca="1">IF(data!$B$1&gt;11,"",IF(ISBLANK(ใบส่งของ!E20),"",ใบส่งของ!E20))</f>
        <v/>
      </c>
      <c r="F23" s="1" t="str">
        <f ca="1">IF(data!$B$1&gt;11,"",IF(ISBLANK(ใบส่งของ!F20),"",ใบส่งของ!F20))</f>
        <v/>
      </c>
    </row>
    <row r="24" spans="1:6" ht="23.25" x14ac:dyDescent="0.55000000000000004">
      <c r="A24" s="80" t="str">
        <f ca="1">"รวมเป็นเงินทั้งสิ้น "&amp;"( "&amp;BAHTTEXT(F24)&amp;" )"</f>
        <v>รวมเป็นเงินทั้งสิ้น ( ศูนย์บาทถ้วน )</v>
      </c>
      <c r="B24" s="81"/>
      <c r="C24" s="81"/>
      <c r="D24" s="81"/>
      <c r="E24" s="81"/>
      <c r="F24" s="34">
        <f ca="1">SUM(F13:F23)</f>
        <v>0</v>
      </c>
    </row>
    <row r="25" spans="1:6" ht="13.7" customHeight="1" x14ac:dyDescent="0.55000000000000004">
      <c r="A25" s="41"/>
      <c r="B25" s="41"/>
      <c r="C25" s="41"/>
      <c r="D25" s="41"/>
      <c r="E25" s="41"/>
    </row>
    <row r="26" spans="1:6" ht="23.25" x14ac:dyDescent="0.55000000000000004">
      <c r="A26" s="41"/>
      <c r="B26" s="37" t="s">
        <v>52</v>
      </c>
      <c r="C26" s="41"/>
      <c r="D26" s="41"/>
      <c r="E26" s="41"/>
    </row>
    <row r="27" spans="1:6" ht="23.25" x14ac:dyDescent="0.55000000000000004">
      <c r="A27" s="41"/>
      <c r="B27" s="41" t="s">
        <v>53</v>
      </c>
      <c r="C27" s="41"/>
      <c r="D27" s="41"/>
      <c r="E27" s="41"/>
    </row>
    <row r="28" spans="1:6" ht="23.25" x14ac:dyDescent="0.55000000000000004">
      <c r="A28" s="41"/>
      <c r="B28" s="41" t="s">
        <v>54</v>
      </c>
      <c r="C28" s="41"/>
      <c r="D28" s="41"/>
      <c r="E28" s="41"/>
    </row>
    <row r="29" spans="1:6" ht="23.25" x14ac:dyDescent="0.55000000000000004">
      <c r="A29" s="41"/>
      <c r="B29" s="41" t="s">
        <v>55</v>
      </c>
      <c r="C29" s="41"/>
      <c r="D29" s="41"/>
      <c r="E29" s="41"/>
    </row>
    <row r="30" spans="1:6" ht="23.25" x14ac:dyDescent="0.55000000000000004">
      <c r="A30" s="41"/>
      <c r="B30" s="41"/>
      <c r="C30" s="41"/>
      <c r="D30" s="41"/>
      <c r="E30" s="41"/>
    </row>
    <row r="31" spans="1:6" ht="23.25" x14ac:dyDescent="0.55000000000000004">
      <c r="A31" s="37" t="s">
        <v>141</v>
      </c>
      <c r="B31" s="41"/>
      <c r="C31" s="41"/>
      <c r="D31" s="41" t="s">
        <v>142</v>
      </c>
      <c r="E31" s="41"/>
    </row>
    <row r="32" spans="1:6" ht="23.25" x14ac:dyDescent="0.55000000000000004">
      <c r="A32" s="4"/>
      <c r="B32" s="4" t="str">
        <f>"  ( "&amp;IF(ISBLANK(OBJECT),"                                                ",OBJECT)&amp;" )"</f>
        <v xml:space="preserve">  ( _OBJECT )</v>
      </c>
      <c r="C32" s="4"/>
      <c r="D32" s="4" t="s">
        <v>143</v>
      </c>
      <c r="E32" s="4"/>
      <c r="F32" s="4"/>
    </row>
    <row r="33" spans="1:6" ht="23.25" x14ac:dyDescent="0.55000000000000004">
      <c r="A33" s="4"/>
      <c r="B33" s="4" t="s">
        <v>167</v>
      </c>
      <c r="C33" s="4"/>
      <c r="D33" s="4" t="s">
        <v>144</v>
      </c>
      <c r="E33" s="4"/>
      <c r="F33" s="4"/>
    </row>
    <row r="34" spans="1:6" ht="23.25" x14ac:dyDescent="0.55000000000000004">
      <c r="A34" s="41"/>
      <c r="B34" s="41"/>
      <c r="C34" s="41"/>
      <c r="D34" s="41"/>
      <c r="E34" s="41"/>
    </row>
  </sheetData>
  <mergeCells count="3">
    <mergeCell ref="A1:E1"/>
    <mergeCell ref="C11:D12"/>
    <mergeCell ref="A24:E24"/>
  </mergeCells>
  <pageMargins left="0.75" right="0.24" top="0.32" bottom="0.33" header="0.19" footer="0.19"/>
  <pageSetup paperSize="9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7"/>
  <sheetViews>
    <sheetView showGridLines="0" topLeftCell="A18" zoomScaleNormal="100" workbookViewId="0">
      <selection activeCell="D36" sqref="D36"/>
    </sheetView>
  </sheetViews>
  <sheetFormatPr defaultColWidth="9.140625" defaultRowHeight="21.75" x14ac:dyDescent="0.5"/>
  <cols>
    <col min="1" max="1" width="7.85546875" style="3" customWidth="1"/>
    <col min="2" max="2" width="40.140625" style="3" customWidth="1"/>
    <col min="3" max="3" width="6.42578125" style="3" customWidth="1"/>
    <col min="4" max="4" width="9.42578125" style="3" customWidth="1"/>
    <col min="5" max="5" width="13.7109375" style="3" customWidth="1"/>
    <col min="6" max="6" width="15.85546875" style="3" customWidth="1"/>
    <col min="7" max="16384" width="9.140625" style="3"/>
  </cols>
  <sheetData>
    <row r="1" spans="1:9" ht="22.5" customHeight="1" x14ac:dyDescent="0.5">
      <c r="A1" s="87" t="s">
        <v>56</v>
      </c>
      <c r="B1" s="87"/>
      <c r="C1" s="87"/>
      <c r="D1" s="87"/>
      <c r="E1" s="87"/>
    </row>
    <row r="2" spans="1:9" ht="23.25" x14ac:dyDescent="0.55000000000000004">
      <c r="A2" s="4" t="s">
        <v>57</v>
      </c>
      <c r="B2" s="4"/>
      <c r="C2" s="4"/>
      <c r="D2" s="4" t="s">
        <v>58</v>
      </c>
      <c r="E2" s="32"/>
    </row>
    <row r="3" spans="1:9" ht="23.25" x14ac:dyDescent="0.55000000000000004">
      <c r="A3" s="4" t="s">
        <v>59</v>
      </c>
      <c r="B3" s="4"/>
      <c r="C3" s="4"/>
      <c r="D3" s="4" t="s">
        <v>60</v>
      </c>
      <c r="E3" s="4"/>
    </row>
    <row r="4" spans="1:9" ht="23.25" x14ac:dyDescent="0.55000000000000004">
      <c r="A4" s="4" t="s">
        <v>61</v>
      </c>
      <c r="B4" s="4"/>
      <c r="C4" s="4"/>
      <c r="D4" s="4" t="s">
        <v>109</v>
      </c>
      <c r="E4" s="4"/>
    </row>
    <row r="5" spans="1:9" ht="23.25" x14ac:dyDescent="0.55000000000000004">
      <c r="A5" s="4" t="s">
        <v>149</v>
      </c>
      <c r="B5" s="4"/>
      <c r="C5" s="4"/>
      <c r="D5" s="4" t="s">
        <v>62</v>
      </c>
      <c r="E5" s="4"/>
    </row>
    <row r="6" spans="1:9" ht="23.25" x14ac:dyDescent="0.55000000000000004">
      <c r="A6" s="4" t="s">
        <v>63</v>
      </c>
      <c r="B6" s="4"/>
      <c r="C6" s="4"/>
      <c r="D6" s="4" t="s">
        <v>176</v>
      </c>
      <c r="E6" s="4"/>
      <c r="H6" s="33"/>
      <c r="I6" s="33"/>
    </row>
    <row r="7" spans="1:9" ht="23.25" x14ac:dyDescent="0.55000000000000004">
      <c r="A7" s="4" t="s">
        <v>64</v>
      </c>
      <c r="B7" s="4"/>
      <c r="C7" s="4"/>
      <c r="D7" s="4"/>
      <c r="E7" s="4"/>
    </row>
    <row r="8" spans="1:9" ht="23.25" x14ac:dyDescent="0.55000000000000004">
      <c r="A8" s="4" t="s">
        <v>137</v>
      </c>
      <c r="B8" s="4"/>
      <c r="C8" s="4"/>
      <c r="D8" s="4"/>
      <c r="E8" s="4"/>
    </row>
    <row r="9" spans="1:9" ht="20.45" customHeight="1" x14ac:dyDescent="0.55000000000000004">
      <c r="A9" s="4" t="s">
        <v>65</v>
      </c>
      <c r="B9" s="4"/>
      <c r="C9" s="4"/>
      <c r="D9" s="4"/>
      <c r="E9" s="4"/>
    </row>
    <row r="10" spans="1:9" ht="17.45" customHeight="1" x14ac:dyDescent="0.55000000000000004">
      <c r="A10" s="4"/>
      <c r="B10" s="68" t="s">
        <v>136</v>
      </c>
      <c r="C10" s="4"/>
      <c r="D10" s="4"/>
      <c r="E10" s="4"/>
    </row>
    <row r="11" spans="1:9" ht="23.25" x14ac:dyDescent="0.55000000000000004">
      <c r="A11" s="4" t="s">
        <v>174</v>
      </c>
      <c r="B11" s="4"/>
      <c r="C11" s="4"/>
      <c r="D11" s="4"/>
      <c r="E11" s="4"/>
    </row>
    <row r="12" spans="1:9" ht="21" customHeight="1" x14ac:dyDescent="0.5">
      <c r="A12" s="72" t="s">
        <v>13</v>
      </c>
      <c r="B12" s="71" t="s">
        <v>14</v>
      </c>
      <c r="C12" s="82" t="s">
        <v>15</v>
      </c>
      <c r="D12" s="83"/>
      <c r="E12" s="72" t="s">
        <v>16</v>
      </c>
      <c r="F12" s="72" t="s">
        <v>17</v>
      </c>
    </row>
    <row r="13" spans="1:9" ht="21" customHeight="1" x14ac:dyDescent="0.5">
      <c r="A13" s="73"/>
      <c r="B13" s="74"/>
      <c r="C13" s="84"/>
      <c r="D13" s="85"/>
      <c r="E13" s="73"/>
      <c r="F13" s="75" t="s">
        <v>18</v>
      </c>
    </row>
    <row r="14" spans="1:9" ht="22.5" customHeight="1" x14ac:dyDescent="0.55000000000000004">
      <c r="A14" s="16" t="str">
        <f ca="1">IF(data!$B$1&gt;11,"",IF(B14="","",1))</f>
        <v/>
      </c>
      <c r="B14" s="4" t="str">
        <f ca="1">IF(data!$B$1&gt;11,"รายละเอียดตามเอกสารแนบท้ายใบสั่งซื้อ",IF(ISBLANK(ใบส่งของ!D10),"",ใบส่งของ!D10))</f>
        <v/>
      </c>
      <c r="C14" s="14" t="str">
        <f ca="1">IF(data!$B$1&gt;11,"",IF(ISBLANK(ใบส่งของ!B10),"",ใบส่งของ!B10))</f>
        <v/>
      </c>
      <c r="D14" s="20" t="str">
        <f ca="1">IF(data!$B$1&gt;11,"",IF(ISBLANK(ใบส่งของ!C10),"",ใบส่งของ!C10))</f>
        <v/>
      </c>
      <c r="E14" s="16" t="str">
        <f ca="1">IF(data!$B$1&gt;11,"",IF(ISBLANK(ใบส่งของ!E10),"",ใบส่งของ!E10))</f>
        <v/>
      </c>
      <c r="F14" s="1" t="str">
        <f ca="1">IF(data!$B$1&gt;11,data!$B$2,IF(ISBLANK(ใบส่งของ!F10),"",ใบส่งของ!F10))</f>
        <v/>
      </c>
    </row>
    <row r="15" spans="1:9" ht="22.5" customHeight="1" x14ac:dyDescent="0.55000000000000004">
      <c r="A15" s="16" t="str">
        <f ca="1">IF(data!$B$1&gt;11,"",IF(B15="","",A14+1))</f>
        <v/>
      </c>
      <c r="B15" s="4" t="str">
        <f ca="1">IF(data!$B$1 &gt; 11, "จำนวน "&amp;data!$B$1&amp;" รายการ",IF(ISBLANK(ใบส่งของ!D11),"",ใบส่งของ!D11))</f>
        <v/>
      </c>
      <c r="C15" s="19" t="str">
        <f ca="1">IF(data!$B$1&gt;11,"",IF(ISBLANK(ใบส่งของ!B11),"",ใบส่งของ!B11))</f>
        <v/>
      </c>
      <c r="D15" s="20" t="str">
        <f ca="1">IF(data!$B$1&gt;11,"",IF(ISBLANK(ใบส่งของ!C11),"",ใบส่งของ!C11))</f>
        <v/>
      </c>
      <c r="E15" s="16" t="str">
        <f ca="1">IF(data!$B$1&gt;11,"",IF(ISBLANK(ใบส่งของ!E11),"",ใบส่งของ!E11))</f>
        <v/>
      </c>
      <c r="F15" s="1" t="str">
        <f ca="1">IF(data!$B$1&gt;11,"",IF(ISBLANK(ใบส่งของ!F11),"",ใบส่งของ!F11))</f>
        <v/>
      </c>
    </row>
    <row r="16" spans="1:9" ht="22.5" customHeight="1" x14ac:dyDescent="0.55000000000000004">
      <c r="A16" s="16" t="str">
        <f ca="1">IF(data!$B$1&gt;11,"",IF(B16="","",A15+1))</f>
        <v/>
      </c>
      <c r="B16" s="4" t="str">
        <f ca="1">IF(data!$B$1 &gt; 11, "",IF(ISBLANK(ใบส่งของ!D12),"",ใบส่งของ!D12))</f>
        <v/>
      </c>
      <c r="C16" s="19" t="str">
        <f ca="1">IF(data!$B$1&gt;11,"",IF(ISBLANK(ใบส่งของ!B12),"",ใบส่งของ!B12))</f>
        <v/>
      </c>
      <c r="D16" s="20" t="str">
        <f ca="1">IF(data!$B$1&gt;11,"",IF(ISBLANK(ใบส่งของ!C12),"",ใบส่งของ!C12))</f>
        <v/>
      </c>
      <c r="E16" s="16" t="str">
        <f ca="1">IF(data!$B$1&gt;11,"",IF(ISBLANK(ใบส่งของ!E12),"",ใบส่งของ!E12))</f>
        <v/>
      </c>
      <c r="F16" s="1" t="str">
        <f ca="1">IF(data!$B$1&gt;11,"",IF(ISBLANK(ใบส่งของ!F12),"",ใบส่งของ!F12))</f>
        <v/>
      </c>
    </row>
    <row r="17" spans="1:6" ht="22.5" customHeight="1" x14ac:dyDescent="0.55000000000000004">
      <c r="A17" s="16" t="str">
        <f ca="1">IF(data!$B$1&gt;11,"",IF(B17="","",A16+1))</f>
        <v/>
      </c>
      <c r="B17" s="4" t="str">
        <f ca="1">IF(data!$B$1 &gt; 11, "",IF(ISBLANK(ใบส่งของ!D13),"",ใบส่งของ!D13))</f>
        <v/>
      </c>
      <c r="C17" s="19" t="str">
        <f ca="1">IF(data!$B$1&gt;11,"",IF(ISBLANK(ใบส่งของ!B13),"",ใบส่งของ!B13))</f>
        <v/>
      </c>
      <c r="D17" s="20" t="str">
        <f ca="1">IF(data!$B$1&gt;11,"",IF(ISBLANK(ใบส่งของ!C13),"",ใบส่งของ!C13))</f>
        <v/>
      </c>
      <c r="E17" s="16" t="str">
        <f ca="1">IF(data!$B$1&gt;11,"",IF(ISBLANK(ใบส่งของ!E13),"",ใบส่งของ!E13))</f>
        <v/>
      </c>
      <c r="F17" s="1" t="str">
        <f ca="1">IF(data!$B$1&gt;11,"",IF(ISBLANK(ใบส่งของ!F13),"",ใบส่งของ!F13))</f>
        <v/>
      </c>
    </row>
    <row r="18" spans="1:6" ht="22.5" customHeight="1" x14ac:dyDescent="0.55000000000000004">
      <c r="A18" s="16" t="str">
        <f ca="1">IF(data!$B$1&gt;11,"",IF(B18="","",A17+1))</f>
        <v/>
      </c>
      <c r="B18" s="4" t="str">
        <f ca="1">IF(data!$B$1 &gt; 11, "",IF(ISBLANK(ใบส่งของ!D14),"",ใบส่งของ!D14))</f>
        <v/>
      </c>
      <c r="C18" s="19" t="str">
        <f ca="1">IF(data!$B$1&gt;11,"",IF(ISBLANK(ใบส่งของ!B14),"",ใบส่งของ!B14))</f>
        <v/>
      </c>
      <c r="D18" s="20" t="str">
        <f ca="1">IF(data!$B$1&gt;11,"",IF(ISBLANK(ใบส่งของ!C14),"",ใบส่งของ!C14))</f>
        <v/>
      </c>
      <c r="E18" s="16" t="str">
        <f ca="1">IF(data!$B$1&gt;11,"",IF(ISBLANK(ใบส่งของ!E14),"",ใบส่งของ!E14))</f>
        <v/>
      </c>
      <c r="F18" s="1" t="str">
        <f ca="1">IF(data!$B$1&gt;11,"",IF(ISBLANK(ใบส่งของ!F14),"",ใบส่งของ!F14))</f>
        <v/>
      </c>
    </row>
    <row r="19" spans="1:6" ht="22.5" customHeight="1" x14ac:dyDescent="0.55000000000000004">
      <c r="A19" s="16" t="str">
        <f ca="1">IF(data!$B$1&gt;11,"",IF(B19="","",A18+1))</f>
        <v/>
      </c>
      <c r="B19" s="4" t="str">
        <f ca="1">IF(data!$B$1 &gt; 11, "",IF(ISBLANK(ใบส่งของ!D15),"",ใบส่งของ!D15))</f>
        <v/>
      </c>
      <c r="C19" s="19" t="str">
        <f ca="1">IF(data!$B$1&gt;11,"",IF(ISBLANK(ใบส่งของ!B15),"",ใบส่งของ!B15))</f>
        <v/>
      </c>
      <c r="D19" s="20" t="str">
        <f ca="1">IF(data!$B$1&gt;11,"",IF(ISBLANK(ใบส่งของ!C15),"",ใบส่งของ!C15))</f>
        <v/>
      </c>
      <c r="E19" s="16" t="str">
        <f ca="1">IF(data!$B$1&gt;11,"",IF(ISBLANK(ใบส่งของ!E15),"",ใบส่งของ!E15))</f>
        <v/>
      </c>
      <c r="F19" s="1" t="str">
        <f ca="1">IF(data!$B$1&gt;11,"",IF(ISBLANK(ใบส่งของ!F15),"",ใบส่งของ!F15))</f>
        <v/>
      </c>
    </row>
    <row r="20" spans="1:6" ht="22.35" customHeight="1" x14ac:dyDescent="0.55000000000000004">
      <c r="A20" s="16" t="str">
        <f ca="1">IF(data!$B$1&gt;11,"",IF(B20="","",A19+1))</f>
        <v/>
      </c>
      <c r="B20" s="4" t="str">
        <f ca="1">IF(data!$B$1 &gt; 11, "",IF(ISBLANK(ใบส่งของ!D16),"",ใบส่งของ!D16))</f>
        <v/>
      </c>
      <c r="C20" s="19" t="str">
        <f ca="1">IF(data!$B$1&gt;11,"",IF(ISBLANK(ใบส่งของ!B16),"",ใบส่งของ!B16))</f>
        <v/>
      </c>
      <c r="D20" s="20" t="str">
        <f ca="1">IF(data!$B$1&gt;11,"",IF(ISBLANK(ใบส่งของ!C16),"",ใบส่งของ!C16))</f>
        <v/>
      </c>
      <c r="E20" s="16" t="str">
        <f ca="1">IF(data!$B$1&gt;11,"",IF(ISBLANK(ใบส่งของ!E16),"",ใบส่งของ!E16))</f>
        <v/>
      </c>
      <c r="F20" s="1" t="str">
        <f ca="1">IF(data!$B$1&gt;11,"",IF(ISBLANK(ใบส่งของ!F16),"",ใบส่งของ!F16))</f>
        <v/>
      </c>
    </row>
    <row r="21" spans="1:6" ht="22.35" customHeight="1" x14ac:dyDescent="0.55000000000000004">
      <c r="A21" s="16" t="str">
        <f ca="1">IF(data!$B$1&gt;11,"",IF(B21="","",A20+1))</f>
        <v/>
      </c>
      <c r="B21" s="4" t="str">
        <f ca="1">IF(data!$B$1 &gt; 11, "",IF(ISBLANK(ใบส่งของ!D17),"",ใบส่งของ!D17))</f>
        <v/>
      </c>
      <c r="C21" s="19" t="str">
        <f ca="1">IF(data!$B$1&gt;11,"",IF(ISBLANK(ใบส่งของ!B17),"",ใบส่งของ!B17))</f>
        <v/>
      </c>
      <c r="D21" s="20" t="str">
        <f ca="1">IF(data!$B$1&gt;11,"",IF(ISBLANK(ใบส่งของ!C17),"",ใบส่งของ!C17))</f>
        <v/>
      </c>
      <c r="E21" s="16" t="str">
        <f ca="1">IF(data!$B$1&gt;11,"",IF(ISBLANK(ใบส่งของ!E17),"",ใบส่งของ!E17))</f>
        <v/>
      </c>
      <c r="F21" s="1" t="str">
        <f ca="1">IF(data!$B$1&gt;11,"",IF(ISBLANK(ใบส่งของ!F17),"",ใบส่งของ!F17))</f>
        <v/>
      </c>
    </row>
    <row r="22" spans="1:6" ht="22.35" customHeight="1" x14ac:dyDescent="0.55000000000000004">
      <c r="A22" s="16" t="str">
        <f ca="1">IF(data!$B$1&gt;11,"",IF(B22="","",A21+1))</f>
        <v/>
      </c>
      <c r="B22" s="4" t="str">
        <f ca="1">IF(data!$B$1 &gt; 11, "",IF(ISBLANK(ใบส่งของ!D18),"",ใบส่งของ!D18))</f>
        <v/>
      </c>
      <c r="C22" s="19" t="str">
        <f ca="1">IF(data!$B$1&gt;11,"",IF(ISBLANK(ใบส่งของ!B18),"",ใบส่งของ!B18))</f>
        <v/>
      </c>
      <c r="D22" s="20" t="str">
        <f ca="1">IF(data!$B$1&gt;11,"",IF(ISBLANK(ใบส่งของ!C18),"",ใบส่งของ!C18))</f>
        <v/>
      </c>
      <c r="E22" s="16" t="str">
        <f ca="1">IF(data!$B$1&gt;11,"",IF(ISBLANK(ใบส่งของ!E18),"",ใบส่งของ!E18))</f>
        <v/>
      </c>
      <c r="F22" s="1" t="str">
        <f ca="1">IF(data!$B$1&gt;11,"",IF(ISBLANK(ใบส่งของ!F18),"",ใบส่งของ!F18))</f>
        <v/>
      </c>
    </row>
    <row r="23" spans="1:6" ht="22.35" customHeight="1" x14ac:dyDescent="0.55000000000000004">
      <c r="A23" s="16" t="str">
        <f ca="1">IF(data!$B$1&gt;11,"",IF(B23="","",A22+1))</f>
        <v/>
      </c>
      <c r="B23" s="4" t="str">
        <f ca="1">IF(data!$B$1 &gt; 11, "",IF(ISBLANK(ใบส่งของ!D19),"",ใบส่งของ!D19))</f>
        <v/>
      </c>
      <c r="C23" s="19" t="str">
        <f ca="1">IF(data!$B$1&gt;11,"",IF(ISBLANK(ใบส่งของ!B19),"",ใบส่งของ!B19))</f>
        <v/>
      </c>
      <c r="D23" s="20" t="str">
        <f ca="1">IF(data!$B$1&gt;11,"",IF(ISBLANK(ใบส่งของ!C19),"",ใบส่งของ!C19))</f>
        <v/>
      </c>
      <c r="E23" s="16" t="str">
        <f ca="1">IF(data!$B$1&gt;11,"",IF(ISBLANK(ใบส่งของ!E19),"",ใบส่งของ!E19))</f>
        <v/>
      </c>
      <c r="F23" s="1" t="str">
        <f ca="1">IF(data!$B$1&gt;11,"",IF(ISBLANK(ใบส่งของ!F19),"",ใบส่งของ!F19))</f>
        <v/>
      </c>
    </row>
    <row r="24" spans="1:6" ht="23.25" x14ac:dyDescent="0.55000000000000004">
      <c r="A24" s="16" t="str">
        <f ca="1">IF(data!$B$1&gt;11,"",IF(B24="","",A23+1))</f>
        <v/>
      </c>
      <c r="B24" s="4" t="str">
        <f ca="1">IF(data!$B$1 &gt; 11, "",IF(ISBLANK(ใบส่งของ!D20),"",ใบส่งของ!D20))</f>
        <v/>
      </c>
      <c r="C24" s="19" t="str">
        <f ca="1">IF(data!$B$1&gt;11,"",IF(ISBLANK(ใบส่งของ!B20),"",ใบส่งของ!B20))</f>
        <v/>
      </c>
      <c r="D24" s="20" t="str">
        <f ca="1">IF(data!$B$1&gt;11,"",IF(ISBLANK(ใบส่งของ!C20),"",ใบส่งของ!C20))</f>
        <v/>
      </c>
      <c r="E24" s="16" t="str">
        <f ca="1">IF(data!$B$1&gt;11,"",IF(ISBLANK(ใบส่งของ!E20),"",ใบส่งของ!E20))</f>
        <v/>
      </c>
      <c r="F24" s="1" t="str">
        <f ca="1">IF(data!$B$1&gt;11,"",IF(ISBLANK(ใบส่งของ!F20),"",ใบส่งของ!F20))</f>
        <v/>
      </c>
    </row>
    <row r="25" spans="1:6" ht="24.95" customHeight="1" x14ac:dyDescent="0.55000000000000004">
      <c r="A25" s="80" t="str">
        <f ca="1">"รวมเป็นเงินทั้งสิ้น "&amp;"( "&amp;BAHTTEXT(F25)&amp;" )"</f>
        <v>รวมเป็นเงินทั้งสิ้น ( ศูนย์บาทถ้วน )</v>
      </c>
      <c r="B25" s="81"/>
      <c r="C25" s="81"/>
      <c r="D25" s="81"/>
      <c r="E25" s="81"/>
      <c r="F25" s="34">
        <f ca="1">SUM(F14:F24)</f>
        <v>0</v>
      </c>
    </row>
    <row r="26" spans="1:6" ht="26.85" customHeight="1" x14ac:dyDescent="0.55000000000000004">
      <c r="A26" s="4"/>
      <c r="B26" s="4" t="s">
        <v>66</v>
      </c>
      <c r="C26" s="4"/>
      <c r="D26" s="4"/>
      <c r="E26" s="4"/>
    </row>
    <row r="27" spans="1:6" ht="23.25" x14ac:dyDescent="0.55000000000000004">
      <c r="A27" s="4"/>
      <c r="B27" s="4" t="s">
        <v>67</v>
      </c>
      <c r="C27" s="4"/>
      <c r="D27" s="4"/>
      <c r="E27" s="4"/>
    </row>
    <row r="28" spans="1:6" ht="23.25" x14ac:dyDescent="0.55000000000000004">
      <c r="A28" s="4"/>
      <c r="B28" s="4" t="s">
        <v>68</v>
      </c>
      <c r="C28" s="4"/>
      <c r="D28" s="4"/>
      <c r="E28" s="4"/>
    </row>
    <row r="29" spans="1:6" ht="23.25" x14ac:dyDescent="0.55000000000000004">
      <c r="A29" s="4"/>
      <c r="B29" s="4" t="s">
        <v>110</v>
      </c>
      <c r="C29" s="4"/>
      <c r="D29" s="4"/>
      <c r="E29" s="4"/>
    </row>
    <row r="30" spans="1:6" ht="23.25" x14ac:dyDescent="0.55000000000000004">
      <c r="A30" s="4"/>
      <c r="B30" s="4" t="s">
        <v>69</v>
      </c>
      <c r="C30" s="4"/>
      <c r="D30" s="4"/>
      <c r="E30" s="4"/>
    </row>
    <row r="31" spans="1:6" ht="23.25" x14ac:dyDescent="0.55000000000000004">
      <c r="A31" s="4"/>
      <c r="B31" s="4" t="s">
        <v>70</v>
      </c>
      <c r="C31" s="4"/>
      <c r="D31" s="4"/>
      <c r="E31" s="4"/>
    </row>
    <row r="32" spans="1:6" ht="23.25" x14ac:dyDescent="0.55000000000000004">
      <c r="A32" s="4"/>
      <c r="B32" s="4" t="s">
        <v>71</v>
      </c>
      <c r="C32" s="4"/>
      <c r="D32" s="4"/>
      <c r="E32" s="4"/>
    </row>
    <row r="33" spans="1:5" ht="23.25" x14ac:dyDescent="0.55000000000000004">
      <c r="A33" s="4"/>
      <c r="B33" s="4" t="s">
        <v>72</v>
      </c>
      <c r="C33" s="4"/>
      <c r="D33" s="4"/>
      <c r="E33" s="4"/>
    </row>
    <row r="34" spans="1:5" ht="17.100000000000001" customHeight="1" x14ac:dyDescent="0.55000000000000004">
      <c r="A34" s="4"/>
      <c r="B34" s="4"/>
      <c r="C34" s="4"/>
      <c r="D34" s="4"/>
      <c r="E34" s="4"/>
    </row>
    <row r="35" spans="1:5" ht="23.25" x14ac:dyDescent="0.55000000000000004">
      <c r="A35" s="4" t="s">
        <v>168</v>
      </c>
      <c r="B35" s="4"/>
      <c r="C35" s="4" t="s">
        <v>73</v>
      </c>
      <c r="D35" s="4"/>
      <c r="E35" s="4"/>
    </row>
    <row r="36" spans="1:5" ht="18.399999999999999" customHeight="1" x14ac:dyDescent="0.55000000000000004">
      <c r="A36" s="4"/>
      <c r="B36" s="4" t="str">
        <f>"   ( "&amp;IF(ISBLANK(BOSS),"                                           ",BOSS)&amp;" )"</f>
        <v xml:space="preserve">   ( BOSS )</v>
      </c>
      <c r="C36" s="4" t="s">
        <v>145</v>
      </c>
      <c r="D36" s="4"/>
      <c r="E36" s="4"/>
    </row>
    <row r="37" spans="1:5" ht="23.25" x14ac:dyDescent="0.55000000000000004">
      <c r="A37" s="4" t="s">
        <v>111</v>
      </c>
      <c r="B37" s="4"/>
      <c r="C37" s="4" t="s">
        <v>74</v>
      </c>
      <c r="D37" s="4"/>
      <c r="E37" s="4"/>
    </row>
    <row r="38" spans="1:5" ht="23.25" x14ac:dyDescent="0.55000000000000004">
      <c r="A38" s="4"/>
      <c r="B38" s="4"/>
      <c r="C38" s="4"/>
      <c r="D38" s="4"/>
      <c r="E38" s="4"/>
    </row>
    <row r="39" spans="1:5" ht="23.25" x14ac:dyDescent="0.55000000000000004">
      <c r="A39" s="4"/>
      <c r="B39" s="4"/>
      <c r="C39" s="4"/>
      <c r="D39" s="4"/>
      <c r="E39" s="4"/>
    </row>
    <row r="40" spans="1:5" ht="23.25" x14ac:dyDescent="0.55000000000000004">
      <c r="A40" s="4"/>
      <c r="B40" s="4"/>
      <c r="D40" s="4"/>
      <c r="E40" s="4"/>
    </row>
    <row r="41" spans="1:5" ht="23.25" x14ac:dyDescent="0.55000000000000004">
      <c r="A41" s="4"/>
      <c r="B41" s="4"/>
      <c r="D41" s="4"/>
      <c r="E41" s="4"/>
    </row>
    <row r="42" spans="1:5" ht="23.25" x14ac:dyDescent="0.55000000000000004">
      <c r="A42" s="4"/>
      <c r="B42" s="4"/>
      <c r="D42" s="4"/>
      <c r="E42" s="4"/>
    </row>
    <row r="43" spans="1:5" ht="23.25" x14ac:dyDescent="0.55000000000000004">
      <c r="A43" s="4"/>
      <c r="B43" s="4"/>
      <c r="C43" s="4"/>
      <c r="D43" s="4"/>
      <c r="E43" s="4"/>
    </row>
    <row r="44" spans="1:5" ht="23.25" x14ac:dyDescent="0.55000000000000004">
      <c r="A44" s="4"/>
      <c r="B44" s="4"/>
      <c r="C44" s="4"/>
      <c r="D44" s="4"/>
      <c r="E44" s="4"/>
    </row>
    <row r="45" spans="1:5" ht="23.25" x14ac:dyDescent="0.55000000000000004">
      <c r="A45" s="4"/>
      <c r="B45" s="4"/>
      <c r="C45" s="4"/>
      <c r="D45" s="4"/>
      <c r="E45" s="4"/>
    </row>
    <row r="46" spans="1:5" ht="23.25" x14ac:dyDescent="0.55000000000000004">
      <c r="A46" s="4"/>
      <c r="B46" s="4"/>
      <c r="C46" s="4"/>
      <c r="D46" s="4"/>
      <c r="E46" s="4"/>
    </row>
    <row r="47" spans="1:5" ht="23.25" x14ac:dyDescent="0.55000000000000004">
      <c r="A47" s="4"/>
      <c r="B47" s="4"/>
      <c r="C47" s="4"/>
      <c r="D47" s="4"/>
      <c r="E47" s="4"/>
    </row>
  </sheetData>
  <mergeCells count="3">
    <mergeCell ref="A25:E25"/>
    <mergeCell ref="A1:E1"/>
    <mergeCell ref="C12:D13"/>
  </mergeCells>
  <pageMargins left="0.48" right="0.28000000000000003" top="0.32" bottom="0.2" header="0.19" footer="0.2"/>
  <pageSetup paperSize="9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showGridLines="0" zoomScaleNormal="100" workbookViewId="0">
      <selection activeCell="N12" sqref="N12"/>
    </sheetView>
  </sheetViews>
  <sheetFormatPr defaultColWidth="9" defaultRowHeight="21.75" x14ac:dyDescent="0.5"/>
  <cols>
    <col min="1" max="1" width="7.42578125" customWidth="1"/>
  </cols>
  <sheetData>
    <row r="1" spans="1:11" ht="23.25" x14ac:dyDescent="0.5">
      <c r="A1" s="87" t="s">
        <v>89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1.1" customHeight="1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21.6" customHeight="1" x14ac:dyDescent="0.55000000000000004">
      <c r="A3" s="3"/>
      <c r="B3" s="3"/>
      <c r="C3" s="3"/>
      <c r="D3" s="3"/>
      <c r="E3" s="3"/>
      <c r="F3" s="2"/>
      <c r="H3" s="4" t="s">
        <v>112</v>
      </c>
      <c r="I3" s="2"/>
      <c r="J3" s="2"/>
      <c r="K3" s="2"/>
    </row>
    <row r="4" spans="1:11" ht="21" customHeight="1" x14ac:dyDescent="0.55000000000000004">
      <c r="A4" s="3"/>
      <c r="B4" s="3"/>
      <c r="C4" s="3"/>
      <c r="D4" s="3"/>
      <c r="F4" s="3" t="s">
        <v>90</v>
      </c>
      <c r="H4" s="4"/>
      <c r="I4" s="4"/>
      <c r="J4" s="4"/>
      <c r="K4" s="4"/>
    </row>
    <row r="5" spans="1:11" ht="21" customHeight="1" x14ac:dyDescent="0.55000000000000004">
      <c r="B5" s="4" t="str">
        <f ca="1">"ด้วย หจก.3พ.รุ่งเรืองศึกษาภัณฑ์ ได้ส่งมอบพัสดุ/บริการ จำนวน…"&amp;QUANTITY&amp;"...รายการ ตามสัญญา/ใบสั่งซื้อ/ใบสั่งจ้าง"</f>
        <v>ด้วย หจก.3พ.รุ่งเรืองศึกษาภัณฑ์ ได้ส่งมอบพัสดุ/บริการ จำนวน…0...รายการ ตามสัญญา/ใบสั่งซื้อ/ใบสั่งจ้าง</v>
      </c>
      <c r="C5" s="4"/>
      <c r="D5" s="4"/>
      <c r="E5" s="4"/>
      <c r="F5" s="4"/>
      <c r="G5" s="4"/>
      <c r="H5" s="4"/>
      <c r="I5" s="4"/>
      <c r="J5" s="4"/>
      <c r="K5" s="4"/>
    </row>
    <row r="6" spans="1:11" ht="21" customHeight="1" x14ac:dyDescent="0.55000000000000004">
      <c r="A6" s="4" t="s">
        <v>175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21" customHeight="1" x14ac:dyDescent="0.55000000000000004">
      <c r="A7" s="4" t="s">
        <v>91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21" customHeight="1" x14ac:dyDescent="0.55000000000000004">
      <c r="A8" s="4"/>
      <c r="B8" s="4" t="s">
        <v>92</v>
      </c>
      <c r="C8" s="4"/>
      <c r="D8" s="4"/>
      <c r="E8" s="4"/>
      <c r="F8" s="4"/>
      <c r="G8" s="4"/>
      <c r="H8" s="4"/>
      <c r="I8" s="4"/>
      <c r="J8" s="4"/>
      <c r="K8" s="4"/>
    </row>
    <row r="9" spans="1:11" ht="21.6" customHeight="1" x14ac:dyDescent="0.55000000000000004">
      <c r="A9" s="4"/>
      <c r="B9" s="4" t="s">
        <v>93</v>
      </c>
      <c r="C9" s="4"/>
      <c r="D9" s="4"/>
      <c r="E9" s="4"/>
      <c r="F9" s="4"/>
      <c r="G9" s="4"/>
      <c r="H9" s="4"/>
      <c r="I9" s="4"/>
      <c r="J9" s="4"/>
      <c r="K9" s="4"/>
    </row>
    <row r="10" spans="1:11" ht="21.6" customHeight="1" x14ac:dyDescent="0.55000000000000004">
      <c r="A10" s="4"/>
      <c r="B10" s="4" t="s">
        <v>178</v>
      </c>
      <c r="C10" s="4"/>
      <c r="D10" s="4"/>
      <c r="E10" s="4"/>
      <c r="F10" s="4"/>
      <c r="G10" s="4"/>
      <c r="H10" s="4"/>
      <c r="I10" s="4"/>
      <c r="J10" s="4"/>
      <c r="K10" s="4"/>
    </row>
    <row r="11" spans="1:11" ht="21.6" customHeight="1" x14ac:dyDescent="0.55000000000000004">
      <c r="B11" s="4" t="s">
        <v>113</v>
      </c>
      <c r="C11" s="4"/>
      <c r="D11" s="4"/>
      <c r="E11" s="4"/>
      <c r="F11" s="4"/>
      <c r="G11" s="4"/>
      <c r="H11" s="4"/>
      <c r="I11" s="4"/>
      <c r="J11" s="4"/>
      <c r="K11" s="4"/>
    </row>
    <row r="12" spans="1:11" ht="21.6" customHeight="1" x14ac:dyDescent="0.55000000000000004">
      <c r="A12" s="4"/>
      <c r="B12" s="4" t="s">
        <v>94</v>
      </c>
      <c r="C12" s="4"/>
      <c r="D12" s="4"/>
      <c r="E12" s="4"/>
      <c r="F12" s="4"/>
      <c r="G12" s="4"/>
      <c r="H12" s="4"/>
      <c r="I12" s="4"/>
      <c r="J12" s="4"/>
      <c r="K12" s="4"/>
    </row>
    <row r="13" spans="1:11" ht="21.6" customHeight="1" x14ac:dyDescent="0.55000000000000004">
      <c r="A13" s="4"/>
      <c r="B13" s="4" t="s">
        <v>95</v>
      </c>
      <c r="C13" s="4"/>
      <c r="D13" s="4"/>
      <c r="E13" s="4"/>
      <c r="F13" s="4"/>
      <c r="G13" s="4"/>
      <c r="H13" s="4"/>
      <c r="I13" s="4"/>
      <c r="J13" s="4"/>
      <c r="K13" s="4"/>
    </row>
    <row r="14" spans="1:11" ht="23.25" x14ac:dyDescent="0.55000000000000004">
      <c r="A14" s="4"/>
      <c r="B14" s="4" t="s">
        <v>114</v>
      </c>
      <c r="C14" s="4"/>
      <c r="D14" s="4"/>
      <c r="E14" s="4"/>
      <c r="F14" s="4"/>
      <c r="G14" s="4"/>
      <c r="H14" s="4"/>
      <c r="I14" s="4"/>
      <c r="J14" s="4"/>
      <c r="K14" s="4"/>
    </row>
    <row r="15" spans="1:11" ht="23.25" x14ac:dyDescent="0.55000000000000004">
      <c r="A15" s="4" t="s">
        <v>96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9.6" customHeight="1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23.25" x14ac:dyDescent="0.55000000000000004">
      <c r="C17" s="4"/>
      <c r="D17" s="4"/>
      <c r="E17" s="4"/>
      <c r="G17" s="32" t="s">
        <v>171</v>
      </c>
      <c r="H17" s="4"/>
      <c r="I17" s="4"/>
      <c r="J17" s="4"/>
      <c r="K17" s="4"/>
    </row>
    <row r="18" spans="1:11" ht="23.25" x14ac:dyDescent="0.55000000000000004">
      <c r="C18" s="4"/>
      <c r="D18" s="4"/>
      <c r="E18" s="4"/>
      <c r="G18" s="32" t="str">
        <f>"                   ( "&amp;IF(ISBLANK(HEADCHECKER),"                                           ",HEADCHECKER)&amp;" )"</f>
        <v xml:space="preserve">                   ( HEADCHECKER )</v>
      </c>
      <c r="H18" s="4"/>
      <c r="I18" s="4"/>
      <c r="J18" s="4"/>
      <c r="K18" s="4"/>
    </row>
    <row r="19" spans="1:11" ht="23.25" x14ac:dyDescent="0.55000000000000004">
      <c r="C19" s="4"/>
      <c r="D19" s="4"/>
      <c r="E19" s="4"/>
      <c r="G19" s="32" t="s">
        <v>172</v>
      </c>
      <c r="H19" s="4"/>
      <c r="I19" s="4"/>
      <c r="J19" s="4"/>
      <c r="K19" s="4"/>
    </row>
    <row r="20" spans="1:11" ht="23.25" x14ac:dyDescent="0.55000000000000004">
      <c r="C20" s="4"/>
      <c r="D20" s="4"/>
      <c r="E20" s="4"/>
      <c r="G20" s="32" t="str">
        <f>"                   ( "&amp;IF(ISBLANK(CHECKER1),"                                           ",CHECKER1)&amp;" )"</f>
        <v xml:space="preserve">                   ( CHECKER1 )</v>
      </c>
      <c r="H20" s="4"/>
      <c r="I20" s="4"/>
      <c r="J20" s="4"/>
      <c r="K20" s="4"/>
    </row>
    <row r="21" spans="1:11" ht="23.25" x14ac:dyDescent="0.55000000000000004">
      <c r="C21" s="4"/>
      <c r="D21" s="4"/>
      <c r="E21" s="4"/>
      <c r="F21" s="4"/>
      <c r="G21" s="32" t="s">
        <v>172</v>
      </c>
      <c r="H21" s="4"/>
      <c r="I21" s="4"/>
      <c r="J21" s="4"/>
      <c r="K21" s="4"/>
    </row>
    <row r="22" spans="1:11" ht="23.25" x14ac:dyDescent="0.55000000000000004">
      <c r="C22" s="4"/>
      <c r="D22" s="4"/>
      <c r="E22" s="4"/>
      <c r="G22" s="32" t="str">
        <f>"                   ( "&amp;IF(ISBLANK(CHECKER2),"                                           ",CHECKER2)&amp;" )"</f>
        <v xml:space="preserve">                   ( CHECKER2 )</v>
      </c>
      <c r="H22" s="4"/>
      <c r="I22" s="4"/>
      <c r="J22" s="4"/>
      <c r="K22" s="4"/>
    </row>
    <row r="23" spans="1:11" ht="15.6" customHeight="1" x14ac:dyDescent="0.55000000000000004">
      <c r="A23" s="4" t="s">
        <v>97</v>
      </c>
      <c r="B23" s="4"/>
      <c r="C23" s="4"/>
      <c r="D23" s="4"/>
      <c r="E23" s="4"/>
      <c r="H23" s="4"/>
      <c r="I23" s="4"/>
      <c r="J23" s="4"/>
      <c r="K23" s="4"/>
    </row>
    <row r="24" spans="1:11" ht="23.25" x14ac:dyDescent="0.55000000000000004">
      <c r="A24" s="4" t="s">
        <v>115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23.25" x14ac:dyDescent="0.55000000000000004">
      <c r="A25" s="4"/>
      <c r="B25" s="4" t="s">
        <v>98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 ht="23.25" x14ac:dyDescent="0.55000000000000004">
      <c r="A26" s="4" t="str">
        <f ca="1">"จ่ายเงินให้แก่ ( / )ผู้ขาย (  ) ผู้รับจ้าง เป็นจำนวนเงิน.."&amp;TEXT(บันทึกข้อความ1!F33,"#,##0")&amp;"..บาท หักภาษี ณ ที่จ่าย...............บาท หักค่าปรับ..............บาท"</f>
        <v>จ่ายเงินให้แก่ ( / )ผู้ขาย (  ) ผู้รับจ้าง เป็นจำนวนเงิน..0..บาท หักภาษี ณ ที่จ่าย...............บาท หักค่าปรับ..............บาท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23.25" x14ac:dyDescent="0.55000000000000004">
      <c r="A27" s="4" t="str">
        <f ca="1">"คงเหลือจ่ายจริง.."&amp;TEXT(บันทึกข้อความ1!F33,"#,##0")&amp;"... บาท"</f>
        <v>คงเหลือจ่ายจริง..0... บาท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23.25" x14ac:dyDescent="0.55000000000000004">
      <c r="A28" s="4"/>
      <c r="B28" s="4" t="s">
        <v>99</v>
      </c>
      <c r="C28" s="4"/>
      <c r="D28" s="4"/>
      <c r="E28" s="4"/>
      <c r="F28" s="4"/>
      <c r="G28" s="4"/>
      <c r="H28" s="4"/>
      <c r="I28" s="4"/>
      <c r="J28" s="4"/>
      <c r="K28" s="4"/>
    </row>
    <row r="29" spans="1:11" ht="23.25" x14ac:dyDescent="0.55000000000000004">
      <c r="A29" s="4" t="s">
        <v>100</v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23.25" x14ac:dyDescent="0.55000000000000004">
      <c r="A30" s="4" t="s">
        <v>101</v>
      </c>
      <c r="B30" s="4"/>
      <c r="C30" s="4"/>
      <c r="D30" s="4"/>
      <c r="E30" s="4"/>
      <c r="F30" s="4"/>
      <c r="G30" s="4"/>
      <c r="H30" s="4"/>
      <c r="I30" s="4" t="s">
        <v>102</v>
      </c>
      <c r="J30" s="4"/>
      <c r="K30" s="4"/>
    </row>
    <row r="31" spans="1:11" ht="23.25" x14ac:dyDescent="0.55000000000000004">
      <c r="A31" s="4" t="s">
        <v>103</v>
      </c>
      <c r="B31" s="4"/>
      <c r="C31" s="4"/>
      <c r="D31" s="4"/>
      <c r="E31" s="4"/>
      <c r="F31" s="4"/>
      <c r="G31" s="4"/>
      <c r="H31" s="4"/>
      <c r="I31" s="4" t="s">
        <v>32</v>
      </c>
      <c r="J31" s="4"/>
      <c r="K31" s="4"/>
    </row>
    <row r="32" spans="1:11" ht="23.25" x14ac:dyDescent="0.5500000000000000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23.25" x14ac:dyDescent="0.5500000000000000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23.25" x14ac:dyDescent="0.55000000000000004">
      <c r="A34" s="4"/>
      <c r="B34" s="4"/>
      <c r="C34" s="4"/>
      <c r="D34" s="4"/>
      <c r="E34" s="4"/>
      <c r="G34" s="32" t="s">
        <v>146</v>
      </c>
      <c r="H34" s="4"/>
      <c r="I34" s="4"/>
      <c r="J34" s="4"/>
      <c r="K34" s="4"/>
    </row>
    <row r="35" spans="1:11" ht="23.25" x14ac:dyDescent="0.55000000000000004">
      <c r="A35" s="4"/>
      <c r="B35" s="4"/>
      <c r="C35" s="4"/>
      <c r="D35" s="4" t="s">
        <v>104</v>
      </c>
      <c r="E35" s="4"/>
      <c r="F35" s="4"/>
      <c r="G35" s="32" t="str">
        <f>"            ( "&amp;IF(ISBLANK(BOSS),"                                           ",BOSS)&amp;" )"</f>
        <v xml:space="preserve">            ( BOSS )</v>
      </c>
      <c r="H35" s="4"/>
      <c r="I35" s="4"/>
      <c r="J35" s="4"/>
      <c r="K35" s="4"/>
    </row>
    <row r="36" spans="1:11" ht="23.25" x14ac:dyDescent="0.55000000000000004">
      <c r="A36" s="4"/>
      <c r="B36" s="4"/>
      <c r="C36" s="4"/>
      <c r="D36" s="4" t="s">
        <v>105</v>
      </c>
      <c r="E36" s="4"/>
      <c r="G36" s="32" t="s">
        <v>170</v>
      </c>
      <c r="H36" s="4"/>
      <c r="I36" s="4"/>
      <c r="J36" s="4"/>
      <c r="K36" s="4"/>
    </row>
    <row r="37" spans="1:11" ht="23.25" x14ac:dyDescent="0.5500000000000000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</sheetData>
  <mergeCells count="1">
    <mergeCell ref="A1:K1"/>
  </mergeCells>
  <pageMargins left="0.28000000000000003" right="0.16" top="0.37" bottom="0.47" header="0.22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406"/>
  <sheetViews>
    <sheetView showGridLines="0" topLeftCell="A314" zoomScaleNormal="100" workbookViewId="0">
      <selection activeCell="J401" sqref="J401"/>
    </sheetView>
  </sheetViews>
  <sheetFormatPr defaultColWidth="9" defaultRowHeight="23.25" x14ac:dyDescent="0.55000000000000004"/>
  <cols>
    <col min="1" max="1" width="6.42578125" style="4" customWidth="1"/>
    <col min="2" max="2" width="12" style="4" customWidth="1"/>
    <col min="3" max="3" width="6.140625" style="4" customWidth="1"/>
    <col min="4" max="4" width="43.42578125" style="4" customWidth="1"/>
    <col min="5" max="5" width="11.85546875" style="4" customWidth="1"/>
    <col min="6" max="6" width="13.140625" style="4" customWidth="1"/>
    <col min="7" max="7" width="5.42578125" style="4" customWidth="1"/>
    <col min="8" max="16384" width="9" style="4"/>
  </cols>
  <sheetData>
    <row r="1" spans="2:7" ht="25.35" customHeight="1" x14ac:dyDescent="0.55000000000000004">
      <c r="B1" s="5" t="s">
        <v>128</v>
      </c>
      <c r="C1" s="3"/>
      <c r="D1" s="2" t="s">
        <v>127</v>
      </c>
      <c r="E1" s="5" t="s">
        <v>129</v>
      </c>
      <c r="F1" s="3"/>
      <c r="G1"/>
    </row>
    <row r="2" spans="2:7" ht="24" x14ac:dyDescent="0.55000000000000004">
      <c r="B2" s="6" t="s">
        <v>131</v>
      </c>
      <c r="C2" s="5"/>
      <c r="D2" s="32" t="s">
        <v>130</v>
      </c>
      <c r="E2" s="5" t="s">
        <v>132</v>
      </c>
      <c r="F2" s="5"/>
      <c r="G2"/>
    </row>
    <row r="3" spans="2:7" x14ac:dyDescent="0.55000000000000004">
      <c r="B3" s="4" t="s">
        <v>133</v>
      </c>
      <c r="D3" s="32" t="s">
        <v>134</v>
      </c>
    </row>
    <row r="4" spans="2:7" x14ac:dyDescent="0.55000000000000004">
      <c r="B4" s="67" t="s">
        <v>75</v>
      </c>
      <c r="D4" s="32" t="s">
        <v>148</v>
      </c>
    </row>
    <row r="5" spans="2:7" x14ac:dyDescent="0.55000000000000004">
      <c r="B5" s="7"/>
      <c r="D5" s="32" t="s">
        <v>135</v>
      </c>
    </row>
    <row r="6" spans="2:7" x14ac:dyDescent="0.55000000000000004">
      <c r="B6" s="7" t="s">
        <v>177</v>
      </c>
      <c r="E6" s="4" t="s">
        <v>76</v>
      </c>
    </row>
    <row r="7" spans="2:7" x14ac:dyDescent="0.55000000000000004">
      <c r="B7" s="7" t="s">
        <v>181</v>
      </c>
      <c r="F7" s="4" t="str">
        <f>"หน้า 1/"&amp;COUNT(F29,F63,F97,F131,F165,F199,F233,F267,F301,F335,F369,F403)</f>
        <v>หน้า 1/12</v>
      </c>
    </row>
    <row r="8" spans="2:7" x14ac:dyDescent="0.55000000000000004">
      <c r="B8" s="91" t="s">
        <v>77</v>
      </c>
      <c r="C8" s="92"/>
      <c r="D8" s="8" t="s">
        <v>78</v>
      </c>
      <c r="E8" s="9" t="s">
        <v>79</v>
      </c>
      <c r="F8" s="8" t="s">
        <v>17</v>
      </c>
      <c r="G8" s="10"/>
    </row>
    <row r="9" spans="2:7" x14ac:dyDescent="0.55000000000000004">
      <c r="B9" s="93" t="s">
        <v>80</v>
      </c>
      <c r="C9" s="94"/>
      <c r="D9" s="11" t="s">
        <v>81</v>
      </c>
      <c r="E9" s="12" t="s">
        <v>82</v>
      </c>
      <c r="F9" s="11" t="s">
        <v>83</v>
      </c>
      <c r="G9" s="13"/>
    </row>
    <row r="10" spans="2:7" x14ac:dyDescent="0.55000000000000004">
      <c r="B10" s="14" t="str">
        <f>IF(ISBLANK(แนบท้ายบันทึกStartHere!C4),"",+แนบท้ายบันทึกStartHere!C4)</f>
        <v/>
      </c>
      <c r="C10" s="15" t="str">
        <f>IF(ISBLANK(แนบท้ายบันทึกStartHere!D4),"",+แนบท้ายบันทึกStartHere!D4)</f>
        <v/>
      </c>
      <c r="D10" s="4" t="str">
        <f>IF(ISBLANK(แนบท้ายบันทึกStartHere!B4),"",+แนบท้ายบันทึกStartHere!B4)</f>
        <v/>
      </c>
      <c r="E10" s="16" t="str">
        <f>IF(ISBLANK(แนบท้ายบันทึกStartHere!E4),"",+แนบท้ายบันทึกStartHere!E4)</f>
        <v/>
      </c>
      <c r="F10" s="17" t="str">
        <f>IF(B10="","",B10*E10)</f>
        <v/>
      </c>
      <c r="G10" s="18"/>
    </row>
    <row r="11" spans="2:7" x14ac:dyDescent="0.55000000000000004">
      <c r="B11" s="19" t="str">
        <f>IF(ISBLANK(แนบท้ายบันทึกStartHere!C5),"",+แนบท้ายบันทึกStartHere!C5)</f>
        <v/>
      </c>
      <c r="C11" s="20" t="str">
        <f>IF(ISBLANK(แนบท้ายบันทึกStartHere!D5),"",+แนบท้ายบันทึกStartHere!D5)</f>
        <v/>
      </c>
      <c r="D11" s="4" t="str">
        <f>IF(ISBLANK(แนบท้ายบันทึกStartHere!B5),"",+แนบท้ายบันทึกStartHere!B5)</f>
        <v/>
      </c>
      <c r="E11" s="16" t="str">
        <f>IF(ISBLANK(แนบท้ายบันทึกStartHere!E5),"",+แนบท้ายบันทึกStartHere!E5)</f>
        <v/>
      </c>
      <c r="F11" s="17" t="str">
        <f t="shared" ref="F11:F28" si="0">IF(B11="","",B11*E11)</f>
        <v/>
      </c>
      <c r="G11" s="21"/>
    </row>
    <row r="12" spans="2:7" x14ac:dyDescent="0.55000000000000004">
      <c r="B12" s="19" t="str">
        <f>IF(ISBLANK(แนบท้ายบันทึกStartHere!C6),"",+แนบท้ายบันทึกStartHere!C6)</f>
        <v/>
      </c>
      <c r="C12" s="20" t="str">
        <f>IF(ISBLANK(แนบท้ายบันทึกStartHere!D6),"",+แนบท้ายบันทึกStartHere!D6)</f>
        <v/>
      </c>
      <c r="D12" s="4" t="str">
        <f>IF(ISBLANK(แนบท้ายบันทึกStartHere!B6),"",+แนบท้ายบันทึกStartHere!B6)</f>
        <v/>
      </c>
      <c r="E12" s="16" t="str">
        <f>IF(ISBLANK(แนบท้ายบันทึกStartHere!E6),"",+แนบท้ายบันทึกStartHere!E6)</f>
        <v/>
      </c>
      <c r="F12" s="17" t="str">
        <f t="shared" si="0"/>
        <v/>
      </c>
      <c r="G12" s="21"/>
    </row>
    <row r="13" spans="2:7" x14ac:dyDescent="0.55000000000000004">
      <c r="B13" s="19" t="str">
        <f>IF(ISBLANK(แนบท้ายบันทึกStartHere!C7),"",+แนบท้ายบันทึกStartHere!C7)</f>
        <v/>
      </c>
      <c r="C13" s="20" t="str">
        <f>IF(ISBLANK(แนบท้ายบันทึกStartHere!D7),"",+แนบท้ายบันทึกStartHere!D7)</f>
        <v/>
      </c>
      <c r="D13" s="4" t="str">
        <f>IF(ISBLANK(แนบท้ายบันทึกStartHere!B7),"",+แนบท้ายบันทึกStartHere!B7)</f>
        <v/>
      </c>
      <c r="E13" s="16" t="str">
        <f>IF(ISBLANK(แนบท้ายบันทึกStartHere!E7),"",+แนบท้ายบันทึกStartHere!E7)</f>
        <v/>
      </c>
      <c r="F13" s="17" t="str">
        <f t="shared" si="0"/>
        <v/>
      </c>
      <c r="G13" s="16"/>
    </row>
    <row r="14" spans="2:7" x14ac:dyDescent="0.55000000000000004">
      <c r="B14" s="19" t="str">
        <f>IF(ISBLANK(แนบท้ายบันทึกStartHere!C8),"",+แนบท้ายบันทึกStartHere!C8)</f>
        <v/>
      </c>
      <c r="C14" s="20" t="str">
        <f>IF(ISBLANK(แนบท้ายบันทึกStartHere!D8),"",+แนบท้ายบันทึกStartHere!D8)</f>
        <v/>
      </c>
      <c r="D14" s="4" t="str">
        <f>IF(ISBLANK(แนบท้ายบันทึกStartHere!B8),"",+แนบท้ายบันทึกStartHere!B8)</f>
        <v/>
      </c>
      <c r="E14" s="16" t="str">
        <f>IF(ISBLANK(แนบท้ายบันทึกStartHere!E8),"",+แนบท้ายบันทึกStartHere!E8)</f>
        <v/>
      </c>
      <c r="F14" s="17" t="str">
        <f t="shared" si="0"/>
        <v/>
      </c>
      <c r="G14" s="16"/>
    </row>
    <row r="15" spans="2:7" x14ac:dyDescent="0.55000000000000004">
      <c r="B15" s="19" t="str">
        <f>IF(ISBLANK(แนบท้ายบันทึกStartHere!C9),"",+แนบท้ายบันทึกStartHere!C9)</f>
        <v/>
      </c>
      <c r="C15" s="20" t="str">
        <f>IF(ISBLANK(แนบท้ายบันทึกStartHere!D9),"",+แนบท้ายบันทึกStartHere!D9)</f>
        <v/>
      </c>
      <c r="D15" s="4" t="str">
        <f>IF(ISBLANK(แนบท้ายบันทึกStartHere!B9),"",+แนบท้ายบันทึกStartHere!B9)</f>
        <v/>
      </c>
      <c r="E15" s="16" t="str">
        <f>IF(ISBLANK(แนบท้ายบันทึกStartHere!E9),"",+แนบท้ายบันทึกStartHere!E9)</f>
        <v/>
      </c>
      <c r="F15" s="17" t="str">
        <f t="shared" si="0"/>
        <v/>
      </c>
      <c r="G15" s="16"/>
    </row>
    <row r="16" spans="2:7" x14ac:dyDescent="0.55000000000000004">
      <c r="B16" s="19" t="str">
        <f>IF(ISBLANK(แนบท้ายบันทึกStartHere!C10),"",+แนบท้ายบันทึกStartHere!C10)</f>
        <v/>
      </c>
      <c r="C16" s="20" t="str">
        <f>IF(ISBLANK(แนบท้ายบันทึกStartHere!D10),"",+แนบท้ายบันทึกStartHere!D10)</f>
        <v/>
      </c>
      <c r="D16" s="4" t="str">
        <f>IF(ISBLANK(แนบท้ายบันทึกStartHere!B10),"",+แนบท้ายบันทึกStartHere!B10)</f>
        <v/>
      </c>
      <c r="E16" s="19" t="str">
        <f>IF(ISBLANK(แนบท้ายบันทึกStartHere!E10),"",+แนบท้ายบันทึกStartHere!E10)</f>
        <v/>
      </c>
      <c r="F16" s="17" t="str">
        <f t="shared" si="0"/>
        <v/>
      </c>
      <c r="G16" s="16"/>
    </row>
    <row r="17" spans="2:7" x14ac:dyDescent="0.55000000000000004">
      <c r="B17" s="19" t="str">
        <f>IF(ISBLANK(แนบท้ายบันทึกStartHere!C11),"",+แนบท้ายบันทึกStartHere!C11)</f>
        <v/>
      </c>
      <c r="C17" s="20" t="str">
        <f>IF(ISBLANK(แนบท้ายบันทึกStartHere!D11),"",+แนบท้ายบันทึกStartHere!D11)</f>
        <v/>
      </c>
      <c r="D17" s="4" t="str">
        <f>IF(ISBLANK(แนบท้ายบันทึกStartHere!B11),"",+แนบท้ายบันทึกStartHere!B11)</f>
        <v/>
      </c>
      <c r="E17" s="19" t="str">
        <f>IF(ISBLANK(แนบท้ายบันทึกStartHere!E11),"",+แนบท้ายบันทึกStartHere!E11)</f>
        <v/>
      </c>
      <c r="F17" s="17" t="str">
        <f t="shared" si="0"/>
        <v/>
      </c>
      <c r="G17" s="16"/>
    </row>
    <row r="18" spans="2:7" x14ac:dyDescent="0.55000000000000004">
      <c r="B18" s="19" t="str">
        <f>IF(ISBLANK(แนบท้ายบันทึกStartHere!C12),"",+แนบท้ายบันทึกStartHere!C12)</f>
        <v/>
      </c>
      <c r="C18" s="20" t="str">
        <f>IF(ISBLANK(แนบท้ายบันทึกStartHere!D12),"",+แนบท้ายบันทึกStartHere!D12)</f>
        <v/>
      </c>
      <c r="D18" s="4" t="str">
        <f>IF(ISBLANK(แนบท้ายบันทึกStartHere!B12),"",+แนบท้ายบันทึกStartHere!B12)</f>
        <v/>
      </c>
      <c r="E18" s="19" t="str">
        <f>IF(ISBLANK(แนบท้ายบันทึกStartHere!E12),"",+แนบท้ายบันทึกStartHere!E12)</f>
        <v/>
      </c>
      <c r="F18" s="17" t="str">
        <f t="shared" si="0"/>
        <v/>
      </c>
      <c r="G18" s="16"/>
    </row>
    <row r="19" spans="2:7" x14ac:dyDescent="0.55000000000000004">
      <c r="B19" s="19" t="str">
        <f>IF(ISBLANK(แนบท้ายบันทึกStartHere!C13),"",+แนบท้ายบันทึกStartHere!C13)</f>
        <v/>
      </c>
      <c r="C19" s="20" t="str">
        <f>IF(ISBLANK(แนบท้ายบันทึกStartHere!D13),"",+แนบท้ายบันทึกStartHere!D13)</f>
        <v/>
      </c>
      <c r="D19" s="4" t="str">
        <f>IF(ISBLANK(แนบท้ายบันทึกStartHere!B13),"",+แนบท้ายบันทึกStartHere!B13)</f>
        <v/>
      </c>
      <c r="E19" s="19" t="str">
        <f>IF(ISBLANK(แนบท้ายบันทึกStartHere!E13),"",+แนบท้ายบันทึกStartHere!E13)</f>
        <v/>
      </c>
      <c r="F19" s="17" t="str">
        <f t="shared" si="0"/>
        <v/>
      </c>
      <c r="G19" s="16"/>
    </row>
    <row r="20" spans="2:7" x14ac:dyDescent="0.55000000000000004">
      <c r="B20" s="19" t="str">
        <f>IF(ISBLANK(แนบท้ายบันทึกStartHere!C14),"",+แนบท้ายบันทึกStartHere!C14)</f>
        <v/>
      </c>
      <c r="C20" s="20" t="str">
        <f>IF(ISBLANK(แนบท้ายบันทึกStartHere!D14),"",+แนบท้ายบันทึกStartHere!D14)</f>
        <v/>
      </c>
      <c r="D20" s="4" t="str">
        <f>IF(ISBLANK(แนบท้ายบันทึกStartHere!B14),"",+แนบท้ายบันทึกStartHere!B14)</f>
        <v/>
      </c>
      <c r="E20" s="19" t="str">
        <f>IF(ISBLANK(แนบท้ายบันทึกStartHere!E14),"",+แนบท้ายบันทึกStartHere!E14)</f>
        <v/>
      </c>
      <c r="F20" s="17" t="str">
        <f t="shared" si="0"/>
        <v/>
      </c>
      <c r="G20" s="16"/>
    </row>
    <row r="21" spans="2:7" x14ac:dyDescent="0.55000000000000004">
      <c r="B21" s="19" t="str">
        <f>IF(ISBLANK(แนบท้ายบันทึกStartHere!C15),"",+แนบท้ายบันทึกStartHere!C15)</f>
        <v/>
      </c>
      <c r="C21" s="20" t="str">
        <f>IF(ISBLANK(แนบท้ายบันทึกStartHere!D15),"",+แนบท้ายบันทึกStartHere!D15)</f>
        <v/>
      </c>
      <c r="D21" s="4" t="str">
        <f>IF(ISBLANK(แนบท้ายบันทึกStartHere!B15),"",+แนบท้ายบันทึกStartHere!B15)</f>
        <v/>
      </c>
      <c r="E21" s="19" t="str">
        <f>IF(ISBLANK(แนบท้ายบันทึกStartHere!E15),"",+แนบท้ายบันทึกStartHere!E15)</f>
        <v/>
      </c>
      <c r="F21" s="22" t="str">
        <f t="shared" si="0"/>
        <v/>
      </c>
      <c r="G21" s="16"/>
    </row>
    <row r="22" spans="2:7" x14ac:dyDescent="0.55000000000000004">
      <c r="B22" s="19" t="str">
        <f>IF(ISBLANK(แนบท้ายบันทึกStartHere!C16),"",+แนบท้ายบันทึกStartHere!C16)</f>
        <v/>
      </c>
      <c r="C22" s="20" t="str">
        <f>IF(ISBLANK(แนบท้ายบันทึกStartHere!D16),"",+แนบท้ายบันทึกStartHere!D16)</f>
        <v/>
      </c>
      <c r="D22" s="4" t="str">
        <f>IF(ISBLANK(แนบท้ายบันทึกStartHere!B16),"",+แนบท้ายบันทึกStartHere!B16)</f>
        <v/>
      </c>
      <c r="E22" s="19" t="str">
        <f>IF(ISBLANK(แนบท้ายบันทึกStartHere!E16),"",+แนบท้ายบันทึกStartHere!E16)</f>
        <v/>
      </c>
      <c r="F22" s="22" t="str">
        <f t="shared" si="0"/>
        <v/>
      </c>
      <c r="G22" s="16"/>
    </row>
    <row r="23" spans="2:7" x14ac:dyDescent="0.55000000000000004">
      <c r="B23" s="19" t="str">
        <f>IF(ISBLANK(แนบท้ายบันทึกStartHere!C17),"",+แนบท้ายบันทึกStartHere!C17)</f>
        <v/>
      </c>
      <c r="C23" s="20" t="str">
        <f>IF(ISBLANK(แนบท้ายบันทึกStartHere!D17),"",+แนบท้ายบันทึกStartHere!D17)</f>
        <v/>
      </c>
      <c r="D23" s="4" t="str">
        <f>IF(ISBLANK(แนบท้ายบันทึกStartHere!B17),"",+แนบท้ายบันทึกStartHere!B17)</f>
        <v/>
      </c>
      <c r="E23" s="19" t="str">
        <f>IF(ISBLANK(แนบท้ายบันทึกStartHere!E17),"",+แนบท้ายบันทึกStartHere!E17)</f>
        <v/>
      </c>
      <c r="F23" s="22" t="str">
        <f t="shared" si="0"/>
        <v/>
      </c>
      <c r="G23" s="16"/>
    </row>
    <row r="24" spans="2:7" x14ac:dyDescent="0.55000000000000004">
      <c r="B24" s="19" t="str">
        <f>IF(ISBLANK(แนบท้ายบันทึกStartHere!C18),"",+แนบท้ายบันทึกStartHere!C18)</f>
        <v/>
      </c>
      <c r="C24" s="20" t="str">
        <f>IF(ISBLANK(แนบท้ายบันทึกStartHere!D18),"",+แนบท้ายบันทึกStartHere!D18)</f>
        <v/>
      </c>
      <c r="D24" s="4" t="str">
        <f>IF(ISBLANK(แนบท้ายบันทึกStartHere!B18),"",+แนบท้ายบันทึกStartHere!B18)</f>
        <v/>
      </c>
      <c r="E24" s="19" t="str">
        <f>IF(ISBLANK(แนบท้ายบันทึกStartHere!E18),"",+แนบท้ายบันทึกStartHere!E18)</f>
        <v/>
      </c>
      <c r="F24" s="22" t="str">
        <f t="shared" si="0"/>
        <v/>
      </c>
      <c r="G24" s="16"/>
    </row>
    <row r="25" spans="2:7" x14ac:dyDescent="0.55000000000000004">
      <c r="B25" s="19" t="str">
        <f>IF(ISBLANK(แนบท้ายบันทึกStartHere!C19),"",+แนบท้ายบันทึกStartHere!C19)</f>
        <v/>
      </c>
      <c r="C25" s="20" t="str">
        <f>IF(ISBLANK(แนบท้ายบันทึกStartHere!D19),"",+แนบท้ายบันทึกStartHere!D19)</f>
        <v/>
      </c>
      <c r="D25" s="4" t="str">
        <f>IF(ISBLANK(แนบท้ายบันทึกStartHere!B19),"",+แนบท้ายบันทึกStartHere!B19)</f>
        <v/>
      </c>
      <c r="E25" s="19" t="str">
        <f>IF(ISBLANK(แนบท้ายบันทึกStartHere!E19),"",+แนบท้ายบันทึกStartHere!E19)</f>
        <v/>
      </c>
      <c r="F25" s="22" t="str">
        <f t="shared" si="0"/>
        <v/>
      </c>
      <c r="G25" s="16"/>
    </row>
    <row r="26" spans="2:7" x14ac:dyDescent="0.55000000000000004">
      <c r="B26" s="19" t="str">
        <f>IF(ISBLANK(แนบท้ายบันทึกStartHere!C20),"",+แนบท้ายบันทึกStartHere!C20)</f>
        <v/>
      </c>
      <c r="C26" s="20" t="str">
        <f>IF(ISBLANK(แนบท้ายบันทึกStartHere!D20),"",+แนบท้ายบันทึกStartHere!D20)</f>
        <v/>
      </c>
      <c r="D26" s="4" t="str">
        <f>IF(ISBLANK(แนบท้ายบันทึกStartHere!B20),"",+แนบท้ายบันทึกStartHere!B20)</f>
        <v/>
      </c>
      <c r="E26" s="19" t="str">
        <f>IF(ISBLANK(แนบท้ายบันทึกStartHere!E20),"",+แนบท้ายบันทึกStartHere!E20)</f>
        <v/>
      </c>
      <c r="F26" s="22" t="str">
        <f t="shared" si="0"/>
        <v/>
      </c>
      <c r="G26" s="16"/>
    </row>
    <row r="27" spans="2:7" x14ac:dyDescent="0.55000000000000004">
      <c r="B27" s="19" t="str">
        <f>IF(ISBLANK(แนบท้ายบันทึกStartHere!C21),"",+แนบท้ายบันทึกStartHere!C21)</f>
        <v/>
      </c>
      <c r="C27" s="20" t="str">
        <f>IF(ISBLANK(แนบท้ายบันทึกStartHere!D21),"",+แนบท้ายบันทึกStartHere!D21)</f>
        <v/>
      </c>
      <c r="D27" s="4" t="str">
        <f>IF(ISBLANK(แนบท้ายบันทึกStartHere!B21),"",+แนบท้ายบันทึกStartHere!B21)</f>
        <v/>
      </c>
      <c r="E27" s="19" t="str">
        <f>IF(ISBLANK(แนบท้ายบันทึกStartHere!E21),"",+แนบท้ายบันทึกStartHere!E21)</f>
        <v/>
      </c>
      <c r="F27" s="22" t="str">
        <f t="shared" si="0"/>
        <v/>
      </c>
      <c r="G27" s="16"/>
    </row>
    <row r="28" spans="2:7" x14ac:dyDescent="0.55000000000000004">
      <c r="B28" s="23" t="str">
        <f>IF(ISBLANK(แนบท้ายบันทึกStartHere!C22),"",+แนบท้ายบันทึกStartHere!C22)</f>
        <v/>
      </c>
      <c r="C28" s="24" t="str">
        <f>IF(ISBLANK(แนบท้ายบันทึกStartHere!D22),"",+แนบท้ายบันทึกStartHere!D22)</f>
        <v/>
      </c>
      <c r="D28" s="25" t="str">
        <f>IF(ISBLANK(แนบท้ายบันทึกStartHere!B22),"",+แนบท้ายบันทึกStartHere!B22)</f>
        <v/>
      </c>
      <c r="E28" s="23" t="str">
        <f>IF(ISBLANK(แนบท้ายบันทึกStartHere!E22),"",+แนบท้ายบันทึกStartHere!E22)</f>
        <v/>
      </c>
      <c r="F28" s="26" t="str">
        <f t="shared" si="0"/>
        <v/>
      </c>
      <c r="G28" s="16"/>
    </row>
    <row r="29" spans="2:7" x14ac:dyDescent="0.55000000000000004">
      <c r="B29" s="90" t="str">
        <f>"( "&amp;BAHTTEXT(F29)&amp;" )"</f>
        <v>( ศูนย์บาทถ้วน )</v>
      </c>
      <c r="C29" s="90"/>
      <c r="D29" s="90"/>
      <c r="E29" s="27" t="s">
        <v>84</v>
      </c>
      <c r="F29" s="28">
        <f>SUM(F10:F28)</f>
        <v>0</v>
      </c>
      <c r="G29" s="29"/>
    </row>
    <row r="30" spans="2:7" x14ac:dyDescent="0.55000000000000004">
      <c r="B30" s="7" t="s">
        <v>85</v>
      </c>
      <c r="C30" s="7"/>
      <c r="E30" s="27" t="s">
        <v>86</v>
      </c>
      <c r="F30" s="30" t="str">
        <f>IF(ISERROR(F44)," ","ยอดยกไป")</f>
        <v>ยอดยกไป</v>
      </c>
      <c r="G30" s="31"/>
    </row>
    <row r="31" spans="2:7" x14ac:dyDescent="0.55000000000000004">
      <c r="B31" s="7" t="s">
        <v>87</v>
      </c>
      <c r="C31" s="7"/>
    </row>
    <row r="32" spans="2:7" x14ac:dyDescent="0.55000000000000004">
      <c r="B32" s="7" t="s">
        <v>88</v>
      </c>
      <c r="C32" s="7"/>
    </row>
    <row r="35" spans="2:7" ht="24" x14ac:dyDescent="0.55000000000000004">
      <c r="B35" s="5" t="s">
        <v>128</v>
      </c>
      <c r="C35" s="3"/>
      <c r="D35" s="2" t="s">
        <v>127</v>
      </c>
      <c r="E35" s="5" t="s">
        <v>129</v>
      </c>
      <c r="F35" s="3"/>
      <c r="G35"/>
    </row>
    <row r="36" spans="2:7" ht="24" x14ac:dyDescent="0.55000000000000004">
      <c r="B36" s="6" t="s">
        <v>131</v>
      </c>
      <c r="C36" s="5"/>
      <c r="D36" s="32" t="s">
        <v>130</v>
      </c>
      <c r="E36" s="5" t="s">
        <v>132</v>
      </c>
      <c r="F36" s="5"/>
      <c r="G36"/>
    </row>
    <row r="37" spans="2:7" x14ac:dyDescent="0.55000000000000004">
      <c r="B37" s="4" t="s">
        <v>133</v>
      </c>
      <c r="D37" s="32" t="s">
        <v>134</v>
      </c>
    </row>
    <row r="38" spans="2:7" x14ac:dyDescent="0.55000000000000004">
      <c r="B38" s="67" t="s">
        <v>75</v>
      </c>
      <c r="D38" s="32" t="s">
        <v>148</v>
      </c>
    </row>
    <row r="39" spans="2:7" x14ac:dyDescent="0.55000000000000004">
      <c r="B39" s="7"/>
      <c r="D39" s="32" t="s">
        <v>135</v>
      </c>
    </row>
    <row r="40" spans="2:7" x14ac:dyDescent="0.55000000000000004">
      <c r="B40" s="7" t="s">
        <v>138</v>
      </c>
      <c r="E40" s="4" t="s">
        <v>76</v>
      </c>
    </row>
    <row r="41" spans="2:7" x14ac:dyDescent="0.55000000000000004">
      <c r="B41" s="7" t="s">
        <v>182</v>
      </c>
      <c r="F41" s="4" t="str">
        <f>"หน้า 2/"&amp;COUNT(F29,F63,F97,F131,F165,F199,F233,F267,F301,F335,F369,F403)</f>
        <v>หน้า 2/12</v>
      </c>
    </row>
    <row r="42" spans="2:7" x14ac:dyDescent="0.55000000000000004">
      <c r="B42" s="91" t="s">
        <v>77</v>
      </c>
      <c r="C42" s="92"/>
      <c r="D42" s="8" t="s">
        <v>78</v>
      </c>
      <c r="E42" s="9" t="s">
        <v>79</v>
      </c>
      <c r="F42" s="8" t="s">
        <v>17</v>
      </c>
      <c r="G42" s="10"/>
    </row>
    <row r="43" spans="2:7" x14ac:dyDescent="0.55000000000000004">
      <c r="B43" s="88" t="s">
        <v>80</v>
      </c>
      <c r="C43" s="89"/>
      <c r="D43" s="11" t="s">
        <v>81</v>
      </c>
      <c r="E43" s="12" t="s">
        <v>82</v>
      </c>
      <c r="F43" s="11" t="s">
        <v>83</v>
      </c>
      <c r="G43" s="13"/>
    </row>
    <row r="44" spans="2:7" x14ac:dyDescent="0.55000000000000004">
      <c r="B44" s="14"/>
      <c r="C44" s="15"/>
      <c r="E44" s="16" t="str">
        <f>IF(ISBLANK(F29)," ","ยอดยกมา")</f>
        <v>ยอดยกมา</v>
      </c>
      <c r="F44" s="17">
        <f>IF(ISBLANK(F29)," ",+F29)</f>
        <v>0</v>
      </c>
      <c r="G44" s="18"/>
    </row>
    <row r="45" spans="2:7" x14ac:dyDescent="0.55000000000000004">
      <c r="B45" s="19" t="str">
        <f>IF(ISBLANK(แนบท้ายบันทึกStartHere!C23),"",+แนบท้ายบันทึกStartHere!C23)</f>
        <v/>
      </c>
      <c r="C45" s="20" t="str">
        <f>IF(ISBLANK(แนบท้ายบันทึกStartHere!D23),"",+แนบท้ายบันทึกStartHere!D23)</f>
        <v/>
      </c>
      <c r="D45" s="4" t="str">
        <f>IF(ISBLANK(แนบท้ายบันทึกStartHere!B23),"",+แนบท้ายบันทึกStartHere!B23)</f>
        <v/>
      </c>
      <c r="E45" s="19" t="str">
        <f>IF(ISBLANK(แนบท้ายบันทึกStartHere!E23),"",+แนบท้ายบันทึกStartHere!E23)</f>
        <v/>
      </c>
      <c r="F45" s="22" t="str">
        <f t="shared" ref="F45:F62" si="1">IF(B45="","",B45*E45)</f>
        <v/>
      </c>
      <c r="G45" s="21"/>
    </row>
    <row r="46" spans="2:7" x14ac:dyDescent="0.55000000000000004">
      <c r="B46" s="19" t="str">
        <f>IF(ISBLANK(แนบท้ายบันทึกStartHere!C24),"",+แนบท้ายบันทึกStartHere!C24)</f>
        <v/>
      </c>
      <c r="C46" s="20" t="str">
        <f>IF(ISBLANK(แนบท้ายบันทึกStartHere!D24),"",+แนบท้ายบันทึกStartHere!D24)</f>
        <v/>
      </c>
      <c r="D46" s="4" t="str">
        <f>IF(ISBLANK(แนบท้ายบันทึกStartHere!B24),"",+แนบท้ายบันทึกStartHere!B24)</f>
        <v/>
      </c>
      <c r="E46" s="19" t="str">
        <f>IF(ISBLANK(แนบท้ายบันทึกStartHere!E24),"",+แนบท้ายบันทึกStartHere!E24)</f>
        <v/>
      </c>
      <c r="F46" s="17" t="str">
        <f t="shared" si="1"/>
        <v/>
      </c>
      <c r="G46" s="21"/>
    </row>
    <row r="47" spans="2:7" x14ac:dyDescent="0.55000000000000004">
      <c r="B47" s="19" t="str">
        <f>IF(ISBLANK(แนบท้ายบันทึกStartHere!C25),"",+แนบท้ายบันทึกStartHere!C25)</f>
        <v/>
      </c>
      <c r="C47" s="20" t="str">
        <f>IF(ISBLANK(แนบท้ายบันทึกStartHere!D25),"",+แนบท้ายบันทึกStartHere!D25)</f>
        <v/>
      </c>
      <c r="D47" s="4" t="str">
        <f>IF(ISBLANK(แนบท้ายบันทึกStartHere!B25),"",+แนบท้ายบันทึกStartHere!B25)</f>
        <v/>
      </c>
      <c r="E47" s="19" t="str">
        <f>IF(ISBLANK(แนบท้ายบันทึกStartHere!E25),"",+แนบท้ายบันทึกStartHere!E25)</f>
        <v/>
      </c>
      <c r="F47" s="17" t="str">
        <f t="shared" si="1"/>
        <v/>
      </c>
      <c r="G47" s="16"/>
    </row>
    <row r="48" spans="2:7" x14ac:dyDescent="0.55000000000000004">
      <c r="B48" s="19" t="str">
        <f>IF(ISBLANK(แนบท้ายบันทึกStartHere!C26),"",+แนบท้ายบันทึกStartHere!C26)</f>
        <v/>
      </c>
      <c r="C48" s="20" t="str">
        <f>IF(ISBLANK(แนบท้ายบันทึกStartHere!D26),"",+แนบท้ายบันทึกStartHere!D26)</f>
        <v/>
      </c>
      <c r="D48" s="4" t="str">
        <f>IF(ISBLANK(แนบท้ายบันทึกStartHere!B26),"",+แนบท้ายบันทึกStartHere!B26)</f>
        <v/>
      </c>
      <c r="E48" s="19" t="str">
        <f>IF(ISBLANK(แนบท้ายบันทึกStartHere!E26),"",+แนบท้ายบันทึกStartHere!E26)</f>
        <v/>
      </c>
      <c r="F48" s="17" t="str">
        <f t="shared" si="1"/>
        <v/>
      </c>
      <c r="G48" s="16"/>
    </row>
    <row r="49" spans="2:7" x14ac:dyDescent="0.55000000000000004">
      <c r="B49" s="19" t="str">
        <f>IF(ISBLANK(แนบท้ายบันทึกStartHere!C27),"",+แนบท้ายบันทึกStartHere!C27)</f>
        <v/>
      </c>
      <c r="C49" s="20" t="str">
        <f>IF(ISBLANK(แนบท้ายบันทึกStartHere!D27),"",+แนบท้ายบันทึกStartHere!D27)</f>
        <v/>
      </c>
      <c r="D49" s="4" t="str">
        <f>IF(ISBLANK(แนบท้ายบันทึกStartHere!B27),"",+แนบท้ายบันทึกStartHere!B27)</f>
        <v/>
      </c>
      <c r="E49" s="19" t="str">
        <f>IF(ISBLANK(แนบท้ายบันทึกStartHere!E27),"",+แนบท้ายบันทึกStartHere!E27)</f>
        <v/>
      </c>
      <c r="F49" s="17" t="str">
        <f t="shared" si="1"/>
        <v/>
      </c>
      <c r="G49" s="16"/>
    </row>
    <row r="50" spans="2:7" x14ac:dyDescent="0.55000000000000004">
      <c r="B50" s="19" t="str">
        <f>IF(ISBLANK(แนบท้ายบันทึกStartHere!C28),"",+แนบท้ายบันทึกStartHere!C28)</f>
        <v/>
      </c>
      <c r="C50" s="20" t="str">
        <f>IF(ISBLANK(แนบท้ายบันทึกStartHere!D28),"",+แนบท้ายบันทึกStartHere!D28)</f>
        <v/>
      </c>
      <c r="D50" s="4" t="str">
        <f>IF(ISBLANK(แนบท้ายบันทึกStartHere!B28),"",+แนบท้ายบันทึกStartHere!B28)</f>
        <v/>
      </c>
      <c r="E50" s="19" t="str">
        <f>IF(ISBLANK(แนบท้ายบันทึกStartHere!E28),"",+แนบท้ายบันทึกStartHere!E28)</f>
        <v/>
      </c>
      <c r="F50" s="17" t="str">
        <f t="shared" si="1"/>
        <v/>
      </c>
      <c r="G50" s="16"/>
    </row>
    <row r="51" spans="2:7" x14ac:dyDescent="0.55000000000000004">
      <c r="B51" s="19" t="str">
        <f>IF(ISBLANK(แนบท้ายบันทึกStartHere!C29),"",+แนบท้ายบันทึกStartHere!C29)</f>
        <v/>
      </c>
      <c r="C51" s="20" t="str">
        <f>IF(ISBLANK(แนบท้ายบันทึกStartHere!D29),"",+แนบท้ายบันทึกStartHere!D29)</f>
        <v/>
      </c>
      <c r="D51" s="4" t="str">
        <f>IF(ISBLANK(แนบท้ายบันทึกStartHere!B29),"",+แนบท้ายบันทึกStartHere!B29)</f>
        <v/>
      </c>
      <c r="E51" s="19" t="str">
        <f>IF(ISBLANK(แนบท้ายบันทึกStartHere!E29),"",+แนบท้ายบันทึกStartHere!E29)</f>
        <v/>
      </c>
      <c r="F51" s="17" t="str">
        <f t="shared" si="1"/>
        <v/>
      </c>
      <c r="G51" s="16"/>
    </row>
    <row r="52" spans="2:7" x14ac:dyDescent="0.55000000000000004">
      <c r="B52" s="19" t="str">
        <f>IF(ISBLANK(แนบท้ายบันทึกStartHere!C30),"",+แนบท้ายบันทึกStartHere!C30)</f>
        <v/>
      </c>
      <c r="C52" s="20" t="str">
        <f>IF(ISBLANK(แนบท้ายบันทึกStartHere!D30),"",+แนบท้ายบันทึกStartHere!D30)</f>
        <v/>
      </c>
      <c r="D52" s="4" t="str">
        <f>IF(ISBLANK(แนบท้ายบันทึกStartHere!B30),"",+แนบท้ายบันทึกStartHere!B30)</f>
        <v/>
      </c>
      <c r="E52" s="19" t="str">
        <f>IF(ISBLANK(แนบท้ายบันทึกStartHere!E30),"",+แนบท้ายบันทึกStartHere!E30)</f>
        <v/>
      </c>
      <c r="F52" s="17" t="str">
        <f t="shared" si="1"/>
        <v/>
      </c>
      <c r="G52" s="16"/>
    </row>
    <row r="53" spans="2:7" x14ac:dyDescent="0.55000000000000004">
      <c r="B53" s="19" t="str">
        <f>IF(ISBLANK(แนบท้ายบันทึกStartHere!C31),"",+แนบท้ายบันทึกStartHere!C31)</f>
        <v/>
      </c>
      <c r="C53" s="20" t="str">
        <f>IF(ISBLANK(แนบท้ายบันทึกStartHere!D31),"",+แนบท้ายบันทึกStartHere!D31)</f>
        <v/>
      </c>
      <c r="D53" s="4" t="str">
        <f>IF(ISBLANK(แนบท้ายบันทึกStartHere!B31),"",+แนบท้ายบันทึกStartHere!B31)</f>
        <v/>
      </c>
      <c r="E53" s="19" t="str">
        <f>IF(ISBLANK(แนบท้ายบันทึกStartHere!E31),"",+แนบท้ายบันทึกStartHere!E31)</f>
        <v/>
      </c>
      <c r="F53" s="17" t="str">
        <f t="shared" si="1"/>
        <v/>
      </c>
      <c r="G53" s="16"/>
    </row>
    <row r="54" spans="2:7" x14ac:dyDescent="0.55000000000000004">
      <c r="B54" s="19" t="str">
        <f>IF(ISBLANK(แนบท้ายบันทึกStartHere!C32),"",+แนบท้ายบันทึกStartHere!C32)</f>
        <v/>
      </c>
      <c r="C54" s="20" t="str">
        <f>IF(ISBLANK(แนบท้ายบันทึกStartHere!D32),"",+แนบท้ายบันทึกStartHere!D32)</f>
        <v/>
      </c>
      <c r="D54" s="4" t="str">
        <f>IF(ISBLANK(แนบท้ายบันทึกStartHere!B32),"",+แนบท้ายบันทึกStartHere!B32)</f>
        <v/>
      </c>
      <c r="E54" s="19" t="str">
        <f>IF(ISBLANK(แนบท้ายบันทึกStartHere!E32),"",+แนบท้ายบันทึกStartHere!E32)</f>
        <v/>
      </c>
      <c r="F54" s="17" t="str">
        <f t="shared" si="1"/>
        <v/>
      </c>
      <c r="G54" s="16"/>
    </row>
    <row r="55" spans="2:7" x14ac:dyDescent="0.55000000000000004">
      <c r="B55" s="19" t="str">
        <f>IF(ISBLANK(แนบท้ายบันทึกStartHere!C33),"",+แนบท้ายบันทึกStartHere!C33)</f>
        <v/>
      </c>
      <c r="C55" s="20" t="str">
        <f>IF(ISBLANK(แนบท้ายบันทึกStartHere!D33),"",+แนบท้ายบันทึกStartHere!D33)</f>
        <v/>
      </c>
      <c r="D55" s="4" t="str">
        <f>IF(ISBLANK(แนบท้ายบันทึกStartHere!B33),"",+แนบท้ายบันทึกStartHere!B33)</f>
        <v/>
      </c>
      <c r="E55" s="19" t="str">
        <f>IF(ISBLANK(แนบท้ายบันทึกStartHere!E33),"",+แนบท้ายบันทึกStartHere!E33)</f>
        <v/>
      </c>
      <c r="F55" s="22" t="str">
        <f t="shared" si="1"/>
        <v/>
      </c>
      <c r="G55" s="16"/>
    </row>
    <row r="56" spans="2:7" x14ac:dyDescent="0.55000000000000004">
      <c r="B56" s="19" t="str">
        <f>IF(ISBLANK(แนบท้ายบันทึกStartHere!C43),"",+แนบท้ายบันทึกStartHere!C43)</f>
        <v/>
      </c>
      <c r="C56" s="20" t="str">
        <f>IF(ISBLANK(แนบท้ายบันทึกStartHere!D43),"",+แนบท้ายบันทึกStartHere!D43)</f>
        <v/>
      </c>
      <c r="D56" s="4" t="str">
        <f>IF(ISBLANK(แนบท้ายบันทึกStartHere!B43),"",+แนบท้ายบันทึกStartHere!B43)</f>
        <v/>
      </c>
      <c r="E56" s="19" t="str">
        <f>IF(ISBLANK(แนบท้ายบันทึกStartHere!E43),"",+แนบท้ายบันทึกStartHere!E43)</f>
        <v/>
      </c>
      <c r="F56" s="22" t="str">
        <f t="shared" si="1"/>
        <v/>
      </c>
      <c r="G56" s="16"/>
    </row>
    <row r="57" spans="2:7" x14ac:dyDescent="0.55000000000000004">
      <c r="B57" s="19" t="str">
        <f>IF(ISBLANK(แนบท้ายบันทึกStartHere!C44),"",+แนบท้ายบันทึกStartHere!C44)</f>
        <v/>
      </c>
      <c r="C57" s="20" t="str">
        <f>IF(ISBLANK(แนบท้ายบันทึกStartHere!D44),"",+แนบท้ายบันทึกStartHere!D44)</f>
        <v/>
      </c>
      <c r="D57" s="4" t="str">
        <f>IF(ISBLANK(แนบท้ายบันทึกStartHere!B44),"",+แนบท้ายบันทึกStartHere!B44)</f>
        <v/>
      </c>
      <c r="E57" s="16" t="str">
        <f>IF(ISBLANK(แนบท้ายบันทึกStartHere!E44),"",+แนบท้ายบันทึกStartHere!E44)</f>
        <v/>
      </c>
      <c r="F57" s="22" t="str">
        <f t="shared" si="1"/>
        <v/>
      </c>
      <c r="G57" s="16"/>
    </row>
    <row r="58" spans="2:7" x14ac:dyDescent="0.55000000000000004">
      <c r="B58" s="19" t="str">
        <f>IF(ISBLANK(แนบท้ายบันทึกStartHere!C45),"",+แนบท้ายบันทึกStartHere!C45)</f>
        <v/>
      </c>
      <c r="C58" s="20" t="str">
        <f>IF(ISBLANK(แนบท้ายบันทึกStartHere!D45),"",+แนบท้ายบันทึกStartHere!D45)</f>
        <v/>
      </c>
      <c r="D58" s="4" t="str">
        <f>IF(ISBLANK(แนบท้ายบันทึกStartHere!B45),"",+แนบท้ายบันทึกStartHere!B45)</f>
        <v/>
      </c>
      <c r="E58" s="16" t="str">
        <f>IF(ISBLANK(แนบท้ายบันทึกStartHere!E45),"",+แนบท้ายบันทึกStartHere!E45)</f>
        <v/>
      </c>
      <c r="F58" s="22" t="str">
        <f t="shared" si="1"/>
        <v/>
      </c>
      <c r="G58" s="16"/>
    </row>
    <row r="59" spans="2:7" x14ac:dyDescent="0.55000000000000004">
      <c r="B59" s="19" t="str">
        <f>IF(ISBLANK(แนบท้ายบันทึกStartHere!C46),"",+แนบท้ายบันทึกStartHere!C46)</f>
        <v/>
      </c>
      <c r="C59" s="20" t="str">
        <f>IF(ISBLANK(แนบท้ายบันทึกStartHere!D46),"",+แนบท้ายบันทึกStartHere!D46)</f>
        <v/>
      </c>
      <c r="D59" s="4" t="str">
        <f>IF(ISBLANK(แนบท้ายบันทึกStartHere!B46),"",+แนบท้ายบันทึกStartHere!B46)</f>
        <v/>
      </c>
      <c r="E59" s="16" t="str">
        <f>IF(ISBLANK(แนบท้ายบันทึกStartHere!E46),"",+แนบท้ายบันทึกStartHere!E46)</f>
        <v/>
      </c>
      <c r="F59" s="22" t="str">
        <f t="shared" si="1"/>
        <v/>
      </c>
      <c r="G59" s="16"/>
    </row>
    <row r="60" spans="2:7" x14ac:dyDescent="0.55000000000000004">
      <c r="B60" s="19" t="str">
        <f>IF(ISBLANK(แนบท้ายบันทึกStartHere!C47),"",+แนบท้ายบันทึกStartHere!C47)</f>
        <v/>
      </c>
      <c r="C60" s="20" t="str">
        <f>IF(ISBLANK(แนบท้ายบันทึกStartHere!D47),"",+แนบท้ายบันทึกStartHere!D47)</f>
        <v/>
      </c>
      <c r="D60" s="4" t="str">
        <f>IF(ISBLANK(แนบท้ายบันทึกStartHere!B47),"",+แนบท้ายบันทึกStartHere!B47)</f>
        <v/>
      </c>
      <c r="E60" s="19" t="str">
        <f>IF(ISBLANK(แนบท้ายบันทึกStartHere!E47),"",+แนบท้ายบันทึกStartHere!E47)</f>
        <v/>
      </c>
      <c r="F60" s="22" t="str">
        <f t="shared" si="1"/>
        <v/>
      </c>
      <c r="G60" s="16"/>
    </row>
    <row r="61" spans="2:7" x14ac:dyDescent="0.55000000000000004">
      <c r="B61" s="19" t="str">
        <f>IF(ISBLANK(แนบท้ายบันทึกStartHere!C48),"",+แนบท้ายบันทึกStartHere!C48)</f>
        <v/>
      </c>
      <c r="C61" s="20" t="str">
        <f>IF(ISBLANK(แนบท้ายบันทึกStartHere!D48),"",+แนบท้ายบันทึกStartHere!D48)</f>
        <v/>
      </c>
      <c r="D61" s="4" t="str">
        <f>IF(ISBLANK(แนบท้ายบันทึกStartHere!B48),"",+แนบท้ายบันทึกStartHere!B48)</f>
        <v/>
      </c>
      <c r="E61" s="19" t="str">
        <f>IF(ISBLANK(แนบท้ายบันทึกStartHere!E48),"",+แนบท้ายบันทึกStartHere!E48)</f>
        <v/>
      </c>
      <c r="F61" s="22" t="str">
        <f t="shared" si="1"/>
        <v/>
      </c>
      <c r="G61" s="16"/>
    </row>
    <row r="62" spans="2:7" x14ac:dyDescent="0.55000000000000004">
      <c r="B62" s="23" t="str">
        <f>IF(ISBLANK(แนบท้ายบันทึกStartHere!C49),"",+แนบท้ายบันทึกStartHere!C49)</f>
        <v/>
      </c>
      <c r="C62" s="20" t="str">
        <f>IF(ISBLANK(แนบท้ายบันทึกStartHere!D49),"",+แนบท้ายบันทึกStartHere!D49)</f>
        <v/>
      </c>
      <c r="D62" s="25" t="str">
        <f>IF(ISBLANK(แนบท้ายบันทึกStartHere!B49),"",+แนบท้ายบันทึกStartHere!B49)</f>
        <v/>
      </c>
      <c r="E62" s="23" t="str">
        <f>IF(ISBLANK(แนบท้ายบันทึกStartHere!E49),"",+แนบท้ายบันทึกStartHere!E49)</f>
        <v/>
      </c>
      <c r="F62" s="26" t="str">
        <f t="shared" si="1"/>
        <v/>
      </c>
      <c r="G62" s="16"/>
    </row>
    <row r="63" spans="2:7" x14ac:dyDescent="0.55000000000000004">
      <c r="B63" s="90" t="str">
        <f>"( "&amp;BAHTTEXT(F63)&amp;" )"</f>
        <v>( ศูนย์บาทถ้วน )</v>
      </c>
      <c r="C63" s="90"/>
      <c r="D63" s="90"/>
      <c r="E63" s="27" t="s">
        <v>84</v>
      </c>
      <c r="F63" s="28">
        <f>SUM(F44:F62)</f>
        <v>0</v>
      </c>
      <c r="G63" s="29"/>
    </row>
    <row r="64" spans="2:7" x14ac:dyDescent="0.55000000000000004">
      <c r="B64" s="7" t="s">
        <v>85</v>
      </c>
      <c r="C64" s="7"/>
      <c r="E64" s="27" t="s">
        <v>86</v>
      </c>
      <c r="F64" s="30" t="str">
        <f>IF(ISERROR(F78)," ","ยอดยกไป")</f>
        <v>ยอดยกไป</v>
      </c>
      <c r="G64" s="31"/>
    </row>
    <row r="65" spans="2:7" x14ac:dyDescent="0.55000000000000004">
      <c r="B65" s="7" t="s">
        <v>87</v>
      </c>
      <c r="C65" s="7"/>
    </row>
    <row r="66" spans="2:7" x14ac:dyDescent="0.55000000000000004">
      <c r="B66" s="7" t="s">
        <v>88</v>
      </c>
      <c r="C66" s="7"/>
    </row>
    <row r="69" spans="2:7" ht="24" x14ac:dyDescent="0.55000000000000004">
      <c r="B69" s="5" t="s">
        <v>128</v>
      </c>
      <c r="C69" s="3"/>
      <c r="D69" s="2" t="s">
        <v>127</v>
      </c>
      <c r="E69" s="5" t="s">
        <v>129</v>
      </c>
      <c r="F69" s="3"/>
      <c r="G69"/>
    </row>
    <row r="70" spans="2:7" ht="24" x14ac:dyDescent="0.55000000000000004">
      <c r="B70" s="6" t="s">
        <v>131</v>
      </c>
      <c r="C70" s="5"/>
      <c r="D70" s="32" t="s">
        <v>130</v>
      </c>
      <c r="E70" s="5" t="s">
        <v>132</v>
      </c>
      <c r="F70" s="5"/>
      <c r="G70"/>
    </row>
    <row r="71" spans="2:7" x14ac:dyDescent="0.55000000000000004">
      <c r="B71" s="4" t="s">
        <v>133</v>
      </c>
      <c r="D71" s="32" t="s">
        <v>134</v>
      </c>
    </row>
    <row r="72" spans="2:7" x14ac:dyDescent="0.55000000000000004">
      <c r="B72" s="67" t="s">
        <v>75</v>
      </c>
      <c r="D72" s="32" t="s">
        <v>148</v>
      </c>
    </row>
    <row r="73" spans="2:7" x14ac:dyDescent="0.55000000000000004">
      <c r="B73" s="7"/>
      <c r="D73" s="32" t="s">
        <v>135</v>
      </c>
    </row>
    <row r="74" spans="2:7" x14ac:dyDescent="0.55000000000000004">
      <c r="B74" s="7" t="s">
        <v>138</v>
      </c>
      <c r="E74" s="4" t="s">
        <v>76</v>
      </c>
    </row>
    <row r="75" spans="2:7" x14ac:dyDescent="0.55000000000000004">
      <c r="B75" s="7" t="s">
        <v>182</v>
      </c>
      <c r="F75" s="4" t="str">
        <f>"หน้า 3/"&amp;COUNT(F29,F63,F97,F131,F165,F199,F233,F267,F301,F335,F369,F403)</f>
        <v>หน้า 3/12</v>
      </c>
    </row>
    <row r="76" spans="2:7" x14ac:dyDescent="0.55000000000000004">
      <c r="B76" s="91" t="s">
        <v>77</v>
      </c>
      <c r="C76" s="92"/>
      <c r="D76" s="8" t="s">
        <v>78</v>
      </c>
      <c r="E76" s="9" t="s">
        <v>79</v>
      </c>
      <c r="F76" s="8" t="s">
        <v>17</v>
      </c>
      <c r="G76" s="10"/>
    </row>
    <row r="77" spans="2:7" x14ac:dyDescent="0.55000000000000004">
      <c r="B77" s="88" t="s">
        <v>80</v>
      </c>
      <c r="C77" s="89"/>
      <c r="D77" s="11" t="s">
        <v>81</v>
      </c>
      <c r="E77" s="12" t="s">
        <v>82</v>
      </c>
      <c r="F77" s="11" t="s">
        <v>83</v>
      </c>
      <c r="G77" s="13"/>
    </row>
    <row r="78" spans="2:7" x14ac:dyDescent="0.55000000000000004">
      <c r="B78" s="14"/>
      <c r="C78" s="15"/>
      <c r="E78" s="16" t="str">
        <f>IF(ISBLANK(F63)," ","ยอดยกมา")</f>
        <v>ยอดยกมา</v>
      </c>
      <c r="F78" s="17">
        <f>IF(ISBLANK(F63)," ",+F63)</f>
        <v>0</v>
      </c>
      <c r="G78" s="18"/>
    </row>
    <row r="79" spans="2:7" x14ac:dyDescent="0.55000000000000004">
      <c r="B79" s="19" t="str">
        <f>IF(ISBLANK(แนบท้ายบันทึกStartHere!C50),"",+แนบท้ายบันทึกStartHere!C50)</f>
        <v/>
      </c>
      <c r="C79" s="20" t="str">
        <f>IF(ISBLANK(แนบท้ายบันทึกStartHere!D50),"",+แนบท้ายบันทึกStartHere!D50)</f>
        <v/>
      </c>
      <c r="D79" s="4" t="str">
        <f>IF(ISBLANK(แนบท้ายบันทึกStartHere!B50),"",+แนบท้ายบันทึกStartHere!B50)</f>
        <v/>
      </c>
      <c r="E79" s="19" t="str">
        <f>IF(ISBLANK(แนบท้ายบันทึกStartHere!E50),"",+แนบท้ายบันทึกStartHere!E50)</f>
        <v/>
      </c>
      <c r="F79" s="22" t="str">
        <f t="shared" ref="F79:F96" si="2">IF(B79="","",B79*E79)</f>
        <v/>
      </c>
      <c r="G79" s="21"/>
    </row>
    <row r="80" spans="2:7" x14ac:dyDescent="0.55000000000000004">
      <c r="B80" s="19" t="str">
        <f>IF(ISBLANK(แนบท้ายบันทึกStartHere!C51),"",+แนบท้ายบันทึกStartHere!C51)</f>
        <v/>
      </c>
      <c r="C80" s="20" t="str">
        <f>IF(ISBLANK(แนบท้ายบันทึกStartHere!D51),"",+แนบท้ายบันทึกStartHere!D51)</f>
        <v/>
      </c>
      <c r="D80" s="4" t="str">
        <f>IF(ISBLANK(แนบท้ายบันทึกStartHere!B51),"",+แนบท้ายบันทึกStartHere!B51)</f>
        <v/>
      </c>
      <c r="E80" s="16" t="str">
        <f>IF(ISBLANK(แนบท้ายบันทึกStartHere!E51),"",+แนบท้ายบันทึกStartHere!E51)</f>
        <v/>
      </c>
      <c r="F80" s="17" t="str">
        <f t="shared" si="2"/>
        <v/>
      </c>
      <c r="G80" s="21"/>
    </row>
    <row r="81" spans="2:7" x14ac:dyDescent="0.55000000000000004">
      <c r="B81" s="19" t="str">
        <f>IF(ISBLANK(แนบท้ายบันทึกStartHere!C52),"",+แนบท้ายบันทึกStartHere!C52)</f>
        <v/>
      </c>
      <c r="C81" s="20" t="str">
        <f>IF(ISBLANK(แนบท้ายบันทึกStartHere!D52),"",+แนบท้ายบันทึกStartHere!D52)</f>
        <v/>
      </c>
      <c r="D81" s="4" t="str">
        <f>IF(ISBLANK(แนบท้ายบันทึกStartHere!B52),"",+แนบท้ายบันทึกStartHere!B52)</f>
        <v/>
      </c>
      <c r="E81" s="16" t="str">
        <f>IF(ISBLANK(แนบท้ายบันทึกStartHere!E52),"",+แนบท้ายบันทึกStartHere!E52)</f>
        <v/>
      </c>
      <c r="F81" s="17" t="str">
        <f t="shared" si="2"/>
        <v/>
      </c>
      <c r="G81" s="16"/>
    </row>
    <row r="82" spans="2:7" x14ac:dyDescent="0.55000000000000004">
      <c r="B82" s="19" t="str">
        <f>IF(ISBLANK(แนบท้ายบันทึกStartHere!C53),"",+แนบท้ายบันทึกStartHere!C53)</f>
        <v/>
      </c>
      <c r="C82" s="20" t="str">
        <f>IF(ISBLANK(แนบท้ายบันทึกStartHere!D53),"",+แนบท้ายบันทึกStartHere!D53)</f>
        <v/>
      </c>
      <c r="D82" s="4" t="str">
        <f>IF(ISBLANK(แนบท้ายบันทึกStartHere!B53),"",+แนบท้ายบันทึกStartHere!B53)</f>
        <v/>
      </c>
      <c r="E82" s="16" t="str">
        <f>IF(ISBLANK(แนบท้ายบันทึกStartHere!E53),"",+แนบท้ายบันทึกStartHere!E53)</f>
        <v/>
      </c>
      <c r="F82" s="17" t="str">
        <f t="shared" si="2"/>
        <v/>
      </c>
      <c r="G82" s="16"/>
    </row>
    <row r="83" spans="2:7" x14ac:dyDescent="0.55000000000000004">
      <c r="B83" s="19" t="str">
        <f>IF(ISBLANK(แนบท้ายบันทึกStartHere!C54),"",+แนบท้ายบันทึกStartHere!C54)</f>
        <v/>
      </c>
      <c r="C83" s="20" t="str">
        <f>IF(ISBLANK(แนบท้ายบันทึกStartHere!D54),"",+แนบท้ายบันทึกStartHere!D54)</f>
        <v/>
      </c>
      <c r="D83" s="4" t="str">
        <f>IF(ISBLANK(แนบท้ายบันทึกStartHere!B54),"",+แนบท้ายบันทึกStartHere!B54)</f>
        <v/>
      </c>
      <c r="E83" s="16" t="str">
        <f>IF(ISBLANK(แนบท้ายบันทึกStartHere!E54),"",+แนบท้ายบันทึกStartHere!E54)</f>
        <v/>
      </c>
      <c r="F83" s="17" t="str">
        <f t="shared" si="2"/>
        <v/>
      </c>
      <c r="G83" s="16"/>
    </row>
    <row r="84" spans="2:7" x14ac:dyDescent="0.55000000000000004">
      <c r="B84" s="19" t="str">
        <f>IF(ISBLANK(แนบท้ายบันทึกStartHere!C55),"",+แนบท้ายบันทึกStartHere!C55)</f>
        <v/>
      </c>
      <c r="C84" s="20" t="str">
        <f>IF(ISBLANK(แนบท้ายบันทึกStartHere!D55),"",+แนบท้ายบันทึกStartHere!D55)</f>
        <v/>
      </c>
      <c r="D84" s="4" t="str">
        <f>IF(ISBLANK(แนบท้ายบันทึกStartHere!B55),"",+แนบท้ายบันทึกStartHere!B55)</f>
        <v/>
      </c>
      <c r="E84" s="16" t="str">
        <f>IF(ISBLANK(แนบท้ายบันทึกStartHere!E55),"",+แนบท้ายบันทึกStartHere!E55)</f>
        <v/>
      </c>
      <c r="F84" s="17" t="str">
        <f t="shared" si="2"/>
        <v/>
      </c>
      <c r="G84" s="16"/>
    </row>
    <row r="85" spans="2:7" x14ac:dyDescent="0.55000000000000004">
      <c r="B85" s="19" t="str">
        <f>IF(ISBLANK(แนบท้ายบันทึกStartHere!C56),"",+แนบท้ายบันทึกStartHere!C56)</f>
        <v/>
      </c>
      <c r="C85" s="20" t="str">
        <f>IF(ISBLANK(แนบท้ายบันทึกStartHere!D56),"",+แนบท้ายบันทึกStartHere!D56)</f>
        <v/>
      </c>
      <c r="D85" s="4" t="str">
        <f>IF(ISBLANK(แนบท้ายบันทึกStartHere!B56),"",+แนบท้ายบันทึกStartHere!B56)</f>
        <v/>
      </c>
      <c r="E85" s="16" t="str">
        <f>IF(ISBLANK(แนบท้ายบันทึกStartHere!E56),"",+แนบท้ายบันทึกStartHere!E56)</f>
        <v/>
      </c>
      <c r="F85" s="17" t="str">
        <f t="shared" si="2"/>
        <v/>
      </c>
      <c r="G85" s="16"/>
    </row>
    <row r="86" spans="2:7" x14ac:dyDescent="0.55000000000000004">
      <c r="B86" s="19" t="str">
        <f>IF(ISBLANK(แนบท้ายบันทึกStartHere!C57),"",+แนบท้ายบันทึกStartHere!C57)</f>
        <v/>
      </c>
      <c r="C86" s="20" t="str">
        <f>IF(ISBLANK(แนบท้ายบันทึกStartHere!D57),"",+แนบท้ายบันทึกStartHere!D57)</f>
        <v/>
      </c>
      <c r="D86" s="4" t="str">
        <f>IF(ISBLANK(แนบท้ายบันทึกStartHere!B57),"",+แนบท้ายบันทึกStartHere!B57)</f>
        <v/>
      </c>
      <c r="E86" s="16" t="str">
        <f>IF(ISBLANK(แนบท้ายบันทึกStartHere!E57),"",+แนบท้ายบันทึกStartHere!E57)</f>
        <v/>
      </c>
      <c r="F86" s="17" t="str">
        <f t="shared" si="2"/>
        <v/>
      </c>
      <c r="G86" s="16"/>
    </row>
    <row r="87" spans="2:7" x14ac:dyDescent="0.55000000000000004">
      <c r="B87" s="19" t="str">
        <f>IF(ISBLANK(แนบท้ายบันทึกStartHere!C58),"",+แนบท้ายบันทึกStartHere!C58)</f>
        <v/>
      </c>
      <c r="C87" s="20" t="str">
        <f>IF(ISBLANK(แนบท้ายบันทึกStartHere!D58),"",+แนบท้ายบันทึกStartHere!D58)</f>
        <v/>
      </c>
      <c r="D87" s="4" t="str">
        <f>IF(ISBLANK(แนบท้ายบันทึกStartHere!B58),"",+แนบท้ายบันทึกStartHere!B58)</f>
        <v/>
      </c>
      <c r="E87" s="16" t="str">
        <f>IF(ISBLANK(แนบท้ายบันทึกStartHere!E58),"",+แนบท้ายบันทึกStartHere!E58)</f>
        <v/>
      </c>
      <c r="F87" s="17" t="str">
        <f t="shared" si="2"/>
        <v/>
      </c>
      <c r="G87" s="16"/>
    </row>
    <row r="88" spans="2:7" x14ac:dyDescent="0.55000000000000004">
      <c r="B88" s="19" t="str">
        <f>IF(ISBLANK(แนบท้ายบันทึกStartHere!C59),"",+แนบท้ายบันทึกStartHere!C59)</f>
        <v/>
      </c>
      <c r="C88" s="20" t="str">
        <f>IF(ISBLANK(แนบท้ายบันทึกStartHere!D59),"",+แนบท้ายบันทึกStartHere!D59)</f>
        <v/>
      </c>
      <c r="D88" s="4" t="str">
        <f>IF(ISBLANK(แนบท้ายบันทึกStartHere!B59),"",+แนบท้ายบันทึกStartHere!B59)</f>
        <v/>
      </c>
      <c r="E88" s="16" t="str">
        <f>IF(ISBLANK(แนบท้ายบันทึกStartHere!E59),"",+แนบท้ายบันทึกStartHere!E59)</f>
        <v/>
      </c>
      <c r="F88" s="17" t="str">
        <f t="shared" si="2"/>
        <v/>
      </c>
      <c r="G88" s="16"/>
    </row>
    <row r="89" spans="2:7" x14ac:dyDescent="0.55000000000000004">
      <c r="B89" s="19" t="str">
        <f>IF(ISBLANK(แนบท้ายบันทึกStartHere!C60),"",+แนบท้ายบันทึกStartHere!C60)</f>
        <v/>
      </c>
      <c r="C89" s="20" t="str">
        <f>IF(ISBLANK(แนบท้ายบันทึกStartHere!D60),"",+แนบท้ายบันทึกStartHere!D60)</f>
        <v/>
      </c>
      <c r="D89" s="4" t="str">
        <f>IF(ISBLANK(แนบท้ายบันทึกStartHere!B60),"",+แนบท้ายบันทึกStartHere!B60)</f>
        <v/>
      </c>
      <c r="E89" s="16" t="str">
        <f>IF(ISBLANK(แนบท้ายบันทึกStartHere!E60),"",+แนบท้ายบันทึกStartHere!E60)</f>
        <v/>
      </c>
      <c r="F89" s="22" t="str">
        <f t="shared" si="2"/>
        <v/>
      </c>
      <c r="G89" s="16"/>
    </row>
    <row r="90" spans="2:7" x14ac:dyDescent="0.55000000000000004">
      <c r="B90" s="19" t="str">
        <f>IF(ISBLANK(แนบท้ายบันทึกStartHere!C61),"",+แนบท้ายบันทึกStartHere!C61)</f>
        <v/>
      </c>
      <c r="C90" s="20" t="str">
        <f>IF(ISBLANK(แนบท้ายบันทึกStartHere!D61),"",+แนบท้ายบันทึกStartHere!D61)</f>
        <v/>
      </c>
      <c r="D90" s="4" t="str">
        <f>IF(ISBLANK(แนบท้ายบันทึกStartHere!B61),"",+แนบท้ายบันทึกStartHere!B61)</f>
        <v/>
      </c>
      <c r="E90" s="16" t="str">
        <f>IF(ISBLANK(แนบท้ายบันทึกStartHere!E61),"",+แนบท้ายบันทึกStartHere!E61)</f>
        <v/>
      </c>
      <c r="F90" s="22" t="str">
        <f t="shared" si="2"/>
        <v/>
      </c>
      <c r="G90" s="16"/>
    </row>
    <row r="91" spans="2:7" x14ac:dyDescent="0.55000000000000004">
      <c r="B91" s="19" t="str">
        <f>IF(ISBLANK(แนบท้ายบันทึกStartHere!C62),"",+แนบท้ายบันทึกStartHere!C62)</f>
        <v/>
      </c>
      <c r="C91" s="20" t="str">
        <f>IF(ISBLANK(แนบท้ายบันทึกStartHere!D62),"",+แนบท้ายบันทึกStartHere!D62)</f>
        <v/>
      </c>
      <c r="D91" s="4" t="str">
        <f>IF(ISBLANK(แนบท้ายบันทึกStartHere!B62),"",+แนบท้ายบันทึกStartHere!B62)</f>
        <v/>
      </c>
      <c r="E91" s="16" t="str">
        <f>IF(ISBLANK(แนบท้ายบันทึกStartHere!E62),"",+แนบท้ายบันทึกStartHere!E62)</f>
        <v/>
      </c>
      <c r="F91" s="22" t="str">
        <f t="shared" si="2"/>
        <v/>
      </c>
      <c r="G91" s="16"/>
    </row>
    <row r="92" spans="2:7" x14ac:dyDescent="0.55000000000000004">
      <c r="B92" s="19" t="str">
        <f>IF(ISBLANK(แนบท้ายบันทึกStartHere!C63),"",+แนบท้ายบันทึกStartHere!C63)</f>
        <v/>
      </c>
      <c r="C92" s="20" t="str">
        <f>IF(ISBLANK(แนบท้ายบันทึกStartHere!D63),"",+แนบท้ายบันทึกStartHere!D63)</f>
        <v/>
      </c>
      <c r="D92" s="4" t="str">
        <f>IF(ISBLANK(แนบท้ายบันทึกStartHere!B63),"",+แนบท้ายบันทึกStartHere!B63)</f>
        <v/>
      </c>
      <c r="E92" s="16" t="str">
        <f>IF(ISBLANK(แนบท้ายบันทึกStartHere!E63),"",+แนบท้ายบันทึกStartHere!E63)</f>
        <v/>
      </c>
      <c r="F92" s="22" t="str">
        <f t="shared" si="2"/>
        <v/>
      </c>
      <c r="G92" s="16"/>
    </row>
    <row r="93" spans="2:7" x14ac:dyDescent="0.55000000000000004">
      <c r="B93" s="19" t="str">
        <f>IF(ISBLANK(แนบท้ายบันทึกStartHere!C64),"",+แนบท้ายบันทึกStartHere!C64)</f>
        <v/>
      </c>
      <c r="C93" s="20" t="str">
        <f>IF(ISBLANK(แนบท้ายบันทึกStartHere!D64),"",+แนบท้ายบันทึกStartHere!D64)</f>
        <v/>
      </c>
      <c r="D93" s="4" t="str">
        <f>IF(ISBLANK(แนบท้ายบันทึกStartHere!B64),"",+แนบท้ายบันทึกStartHere!B64)</f>
        <v/>
      </c>
      <c r="E93" s="16" t="str">
        <f>IF(ISBLANK(แนบท้ายบันทึกStartHere!E64),"",+แนบท้ายบันทึกStartHere!E64)</f>
        <v/>
      </c>
      <c r="F93" s="22" t="str">
        <f t="shared" si="2"/>
        <v/>
      </c>
      <c r="G93" s="16"/>
    </row>
    <row r="94" spans="2:7" x14ac:dyDescent="0.55000000000000004">
      <c r="B94" s="19" t="str">
        <f>IF(ISBLANK(แนบท้ายบันทึกStartHere!C65),"",+แนบท้ายบันทึกStartHere!C65)</f>
        <v/>
      </c>
      <c r="C94" s="20" t="str">
        <f>IF(ISBLANK(แนบท้ายบันทึกStartHere!D65),"",+แนบท้ายบันทึกStartHere!D65)</f>
        <v/>
      </c>
      <c r="D94" s="4" t="str">
        <f>IF(ISBLANK(แนบท้ายบันทึกStartHere!B65),"",+แนบท้ายบันทึกStartHere!B65)</f>
        <v/>
      </c>
      <c r="E94" s="16" t="str">
        <f>IF(ISBLANK(แนบท้ายบันทึกStartHere!E65),"",+แนบท้ายบันทึกStartHere!E65)</f>
        <v/>
      </c>
      <c r="F94" s="22" t="str">
        <f t="shared" si="2"/>
        <v/>
      </c>
      <c r="G94" s="16"/>
    </row>
    <row r="95" spans="2:7" x14ac:dyDescent="0.55000000000000004">
      <c r="B95" s="19" t="str">
        <f>IF(ISBLANK(แนบท้ายบันทึกStartHere!C66),"",+แนบท้ายบันทึกStartHere!C66)</f>
        <v/>
      </c>
      <c r="C95" s="20" t="str">
        <f>IF(ISBLANK(แนบท้ายบันทึกStartHere!D66),"",+แนบท้ายบันทึกStartHere!D66)</f>
        <v/>
      </c>
      <c r="D95" s="4" t="str">
        <f>IF(ISBLANK(แนบท้ายบันทึกStartHere!B66),"",+แนบท้ายบันทึกStartHere!B66)</f>
        <v/>
      </c>
      <c r="E95" s="16" t="str">
        <f>IF(ISBLANK(แนบท้ายบันทึกStartHere!E66),"",+แนบท้ายบันทึกStartHere!E66)</f>
        <v/>
      </c>
      <c r="F95" s="22" t="str">
        <f t="shared" si="2"/>
        <v/>
      </c>
      <c r="G95" s="16"/>
    </row>
    <row r="96" spans="2:7" x14ac:dyDescent="0.55000000000000004">
      <c r="B96" s="23" t="str">
        <f>IF(ISBLANK(แนบท้ายบันทึกStartHere!C67),"",+แนบท้ายบันทึกStartHere!C67)</f>
        <v/>
      </c>
      <c r="C96" s="24" t="str">
        <f>IF(ISBLANK(แนบท้ายบันทึกStartHere!D67),"",+แนบท้ายบันทึกStartHere!D67)</f>
        <v/>
      </c>
      <c r="D96" s="25" t="str">
        <f>IF(ISBLANK(แนบท้ายบันทึกStartHere!B67),"",+แนบท้ายบันทึกStartHere!B67)</f>
        <v/>
      </c>
      <c r="E96" s="23" t="str">
        <f>IF(ISBLANK(แนบท้ายบันทึกStartHere!E67),"",+แนบท้ายบันทึกStartHere!E67)</f>
        <v/>
      </c>
      <c r="F96" s="26" t="str">
        <f t="shared" si="2"/>
        <v/>
      </c>
      <c r="G96" s="16"/>
    </row>
    <row r="97" spans="2:7" x14ac:dyDescent="0.55000000000000004">
      <c r="B97" s="90" t="str">
        <f>"( "&amp;BAHTTEXT(F97)&amp;" )"</f>
        <v>( ศูนย์บาทถ้วน )</v>
      </c>
      <c r="C97" s="90"/>
      <c r="D97" s="90"/>
      <c r="E97" s="27" t="s">
        <v>84</v>
      </c>
      <c r="F97" s="28">
        <f>SUM(F78:F96)</f>
        <v>0</v>
      </c>
      <c r="G97" s="29"/>
    </row>
    <row r="98" spans="2:7" x14ac:dyDescent="0.55000000000000004">
      <c r="B98" s="7" t="s">
        <v>85</v>
      </c>
      <c r="C98" s="7"/>
      <c r="E98" s="27" t="s">
        <v>86</v>
      </c>
      <c r="F98" s="30" t="str">
        <f>IF(ISERROR(F112)," ","ยอดยกไป")</f>
        <v>ยอดยกไป</v>
      </c>
      <c r="G98" s="31"/>
    </row>
    <row r="99" spans="2:7" x14ac:dyDescent="0.55000000000000004">
      <c r="B99" s="7" t="s">
        <v>87</v>
      </c>
      <c r="C99" s="7"/>
    </row>
    <row r="100" spans="2:7" x14ac:dyDescent="0.55000000000000004">
      <c r="B100" s="7" t="s">
        <v>88</v>
      </c>
      <c r="C100" s="7"/>
    </row>
    <row r="103" spans="2:7" ht="24" x14ac:dyDescent="0.55000000000000004">
      <c r="B103" s="5" t="s">
        <v>128</v>
      </c>
      <c r="C103" s="3"/>
      <c r="D103" s="2" t="s">
        <v>127</v>
      </c>
      <c r="E103" s="5" t="s">
        <v>129</v>
      </c>
      <c r="F103" s="3"/>
      <c r="G103"/>
    </row>
    <row r="104" spans="2:7" ht="24" x14ac:dyDescent="0.55000000000000004">
      <c r="B104" s="6" t="s">
        <v>131</v>
      </c>
      <c r="C104" s="5"/>
      <c r="D104" s="32" t="s">
        <v>130</v>
      </c>
      <c r="E104" s="5" t="s">
        <v>132</v>
      </c>
      <c r="F104" s="5"/>
      <c r="G104"/>
    </row>
    <row r="105" spans="2:7" x14ac:dyDescent="0.55000000000000004">
      <c r="B105" s="4" t="s">
        <v>133</v>
      </c>
      <c r="D105" s="32" t="s">
        <v>134</v>
      </c>
    </row>
    <row r="106" spans="2:7" x14ac:dyDescent="0.55000000000000004">
      <c r="B106" s="67" t="s">
        <v>75</v>
      </c>
      <c r="D106" s="32" t="s">
        <v>148</v>
      </c>
    </row>
    <row r="107" spans="2:7" x14ac:dyDescent="0.55000000000000004">
      <c r="B107" s="7"/>
      <c r="D107" s="32" t="s">
        <v>135</v>
      </c>
    </row>
    <row r="108" spans="2:7" x14ac:dyDescent="0.55000000000000004">
      <c r="B108" s="7" t="s">
        <v>138</v>
      </c>
      <c r="E108" s="4" t="s">
        <v>76</v>
      </c>
    </row>
    <row r="109" spans="2:7" x14ac:dyDescent="0.55000000000000004">
      <c r="B109" s="7" t="s">
        <v>182</v>
      </c>
      <c r="F109" s="4" t="str">
        <f>"หน้า 4/"&amp;COUNT(F29,F63,F97,F131,F165,F199,F233,F267,F301,F335,F369,F403)</f>
        <v>หน้า 4/12</v>
      </c>
    </row>
    <row r="110" spans="2:7" x14ac:dyDescent="0.55000000000000004">
      <c r="B110" s="91" t="s">
        <v>77</v>
      </c>
      <c r="C110" s="92"/>
      <c r="D110" s="8" t="s">
        <v>78</v>
      </c>
      <c r="E110" s="9" t="s">
        <v>79</v>
      </c>
      <c r="F110" s="8" t="s">
        <v>17</v>
      </c>
      <c r="G110" s="10"/>
    </row>
    <row r="111" spans="2:7" x14ac:dyDescent="0.55000000000000004">
      <c r="B111" s="88" t="s">
        <v>80</v>
      </c>
      <c r="C111" s="89"/>
      <c r="D111" s="11" t="s">
        <v>81</v>
      </c>
      <c r="E111" s="12" t="s">
        <v>82</v>
      </c>
      <c r="F111" s="11" t="s">
        <v>83</v>
      </c>
      <c r="G111" s="13"/>
    </row>
    <row r="112" spans="2:7" x14ac:dyDescent="0.55000000000000004">
      <c r="B112" s="14"/>
      <c r="C112" s="15"/>
      <c r="E112" s="16" t="str">
        <f>IF(ISBLANK(F97)," ","ยอดยกมา")</f>
        <v>ยอดยกมา</v>
      </c>
      <c r="F112" s="17">
        <f>IF(ISBLANK(F97)," ",+F97)</f>
        <v>0</v>
      </c>
      <c r="G112" s="18"/>
    </row>
    <row r="113" spans="2:7" x14ac:dyDescent="0.55000000000000004">
      <c r="B113" s="19" t="str">
        <f>IF(ISBLANK(แนบท้ายบันทึกStartHere!C68),"",+แนบท้ายบันทึกStartHere!C68)</f>
        <v/>
      </c>
      <c r="C113" s="20" t="str">
        <f>IF(ISBLANK(แนบท้ายบันทึกStartHere!D68),"",+แนบท้ายบันทึกStartHere!D68)</f>
        <v/>
      </c>
      <c r="D113" s="4" t="str">
        <f>IF(ISBLANK(แนบท้ายบันทึกStartHere!B68),"",+แนบท้ายบันทึกStartHere!B68)</f>
        <v/>
      </c>
      <c r="E113" s="16" t="str">
        <f>IF(ISBLANK(แนบท้ายบันทึกStartHere!E68),"",+แนบท้ายบันทึกStartHere!E68)</f>
        <v/>
      </c>
      <c r="F113" s="22" t="str">
        <f t="shared" ref="F113:F130" si="3">IF(B113="","",B113*E113)</f>
        <v/>
      </c>
      <c r="G113" s="21"/>
    </row>
    <row r="114" spans="2:7" x14ac:dyDescent="0.55000000000000004">
      <c r="B114" s="19" t="str">
        <f>IF(ISBLANK(แนบท้ายบันทึกStartHere!C69),"",+แนบท้ายบันทึกStartHere!C69)</f>
        <v/>
      </c>
      <c r="C114" s="20" t="str">
        <f>IF(ISBLANK(แนบท้ายบันทึกStartHere!D69),"",+แนบท้ายบันทึกStartHere!D69)</f>
        <v/>
      </c>
      <c r="D114" s="4" t="str">
        <f>IF(ISBLANK(แนบท้ายบันทึกStartHere!B69),"",+แนบท้ายบันทึกStartHere!B69)</f>
        <v/>
      </c>
      <c r="E114" s="16" t="str">
        <f>IF(ISBLANK(แนบท้ายบันทึกStartHere!E69),"",+แนบท้ายบันทึกStartHere!E69)</f>
        <v/>
      </c>
      <c r="F114" s="17" t="str">
        <f t="shared" si="3"/>
        <v/>
      </c>
      <c r="G114" s="21"/>
    </row>
    <row r="115" spans="2:7" x14ac:dyDescent="0.55000000000000004">
      <c r="B115" s="19" t="str">
        <f>IF(ISBLANK(แนบท้ายบันทึกStartHere!C70),"",+แนบท้ายบันทึกStartHere!C70)</f>
        <v/>
      </c>
      <c r="C115" s="20" t="str">
        <f>IF(ISBLANK(แนบท้ายบันทึกStartHere!D70),"",+แนบท้ายบันทึกStartHere!D70)</f>
        <v/>
      </c>
      <c r="D115" s="4" t="str">
        <f>IF(ISBLANK(แนบท้ายบันทึกStartHere!B70),"",+แนบท้ายบันทึกStartHere!B70)</f>
        <v/>
      </c>
      <c r="E115" s="16" t="str">
        <f>IF(ISBLANK(แนบท้ายบันทึกStartHere!E70),"",+แนบท้ายบันทึกStartHere!E70)</f>
        <v/>
      </c>
      <c r="F115" s="17" t="str">
        <f t="shared" si="3"/>
        <v/>
      </c>
      <c r="G115" s="16"/>
    </row>
    <row r="116" spans="2:7" x14ac:dyDescent="0.55000000000000004">
      <c r="B116" s="19" t="str">
        <f>IF(ISBLANK(แนบท้ายบันทึกStartHere!C71),"",+แนบท้ายบันทึกStartHere!C71)</f>
        <v/>
      </c>
      <c r="C116" s="20" t="str">
        <f>IF(ISBLANK(แนบท้ายบันทึกStartHere!D71),"",+แนบท้ายบันทึกStartHere!D71)</f>
        <v/>
      </c>
      <c r="D116" s="4" t="str">
        <f>IF(ISBLANK(แนบท้ายบันทึกStartHere!B71),"",+แนบท้ายบันทึกStartHere!B71)</f>
        <v/>
      </c>
      <c r="E116" s="16" t="str">
        <f>IF(ISBLANK(แนบท้ายบันทึกStartHere!E71),"",+แนบท้ายบันทึกStartHere!E71)</f>
        <v/>
      </c>
      <c r="F116" s="17" t="str">
        <f t="shared" si="3"/>
        <v/>
      </c>
      <c r="G116" s="16"/>
    </row>
    <row r="117" spans="2:7" x14ac:dyDescent="0.55000000000000004">
      <c r="B117" s="19" t="str">
        <f>IF(ISBLANK(แนบท้ายบันทึกStartHere!C81),"",+แนบท้ายบันทึกStartHere!C81)</f>
        <v/>
      </c>
      <c r="C117" s="20" t="str">
        <f>IF(ISBLANK(แนบท้ายบันทึกStartHere!D81),"",+แนบท้ายบันทึกStartHere!D81)</f>
        <v/>
      </c>
      <c r="D117" s="4" t="str">
        <f>IF(ISBLANK(แนบท้ายบันทึกStartHere!B81),"",+แนบท้ายบันทึกStartHere!B81)</f>
        <v/>
      </c>
      <c r="E117" s="16" t="str">
        <f>IF(ISBLANK(แนบท้ายบันทึกStartHere!E81),"",+แนบท้ายบันทึกStartHere!E81)</f>
        <v/>
      </c>
      <c r="F117" s="17" t="str">
        <f t="shared" si="3"/>
        <v/>
      </c>
      <c r="G117" s="16"/>
    </row>
    <row r="118" spans="2:7" x14ac:dyDescent="0.55000000000000004">
      <c r="B118" s="19" t="str">
        <f>IF(ISBLANK(แนบท้ายบันทึกStartHere!C82),"",+แนบท้ายบันทึกStartHere!C82)</f>
        <v/>
      </c>
      <c r="C118" s="20" t="str">
        <f>IF(ISBLANK(แนบท้ายบันทึกStartHere!D82),"",+แนบท้ายบันทึกStartHere!D82)</f>
        <v/>
      </c>
      <c r="D118" s="4" t="str">
        <f>IF(ISBLANK(แนบท้ายบันทึกStartHere!B82),"",+แนบท้ายบันทึกStartHere!B82)</f>
        <v/>
      </c>
      <c r="E118" s="16" t="str">
        <f>IF(ISBLANK(แนบท้ายบันทึกStartHere!E82),"",+แนบท้ายบันทึกStartHere!E82)</f>
        <v/>
      </c>
      <c r="F118" s="17" t="str">
        <f t="shared" si="3"/>
        <v/>
      </c>
      <c r="G118" s="16"/>
    </row>
    <row r="119" spans="2:7" x14ac:dyDescent="0.55000000000000004">
      <c r="B119" s="19" t="str">
        <f>IF(ISBLANK(แนบท้ายบันทึกStartHere!C83),"",+แนบท้ายบันทึกStartHere!C83)</f>
        <v/>
      </c>
      <c r="C119" s="20" t="str">
        <f>IF(ISBLANK(แนบท้ายบันทึกStartHere!D83),"",+แนบท้ายบันทึกStartHere!D83)</f>
        <v/>
      </c>
      <c r="D119" s="4" t="str">
        <f>IF(ISBLANK(แนบท้ายบันทึกStartHere!B83),"",+แนบท้ายบันทึกStartHere!B83)</f>
        <v/>
      </c>
      <c r="E119" s="16" t="str">
        <f>IF(ISBLANK(แนบท้ายบันทึกStartHere!E83),"",+แนบท้ายบันทึกStartHere!E83)</f>
        <v/>
      </c>
      <c r="F119" s="17" t="str">
        <f t="shared" si="3"/>
        <v/>
      </c>
      <c r="G119" s="16"/>
    </row>
    <row r="120" spans="2:7" x14ac:dyDescent="0.55000000000000004">
      <c r="B120" s="19" t="str">
        <f>IF(ISBLANK(แนบท้ายบันทึกStartHere!C84),"",+แนบท้ายบันทึกStartHere!C84)</f>
        <v/>
      </c>
      <c r="C120" s="20" t="str">
        <f>IF(ISBLANK(แนบท้ายบันทึกStartHere!D84),"",+แนบท้ายบันทึกStartHere!D84)</f>
        <v/>
      </c>
      <c r="D120" s="4" t="str">
        <f>IF(ISBLANK(แนบท้ายบันทึกStartHere!B84),"",+แนบท้ายบันทึกStartHere!B84)</f>
        <v/>
      </c>
      <c r="E120" s="19" t="str">
        <f>IF(ISBLANK(แนบท้ายบันทึกStartHere!E84),"",+แนบท้ายบันทึกStartHere!E84)</f>
        <v/>
      </c>
      <c r="F120" s="17" t="str">
        <f t="shared" si="3"/>
        <v/>
      </c>
      <c r="G120" s="16"/>
    </row>
    <row r="121" spans="2:7" x14ac:dyDescent="0.55000000000000004">
      <c r="B121" s="19" t="str">
        <f>IF(ISBLANK(แนบท้ายบันทึกStartHere!C85),"",+แนบท้ายบันทึกStartHere!C85)</f>
        <v/>
      </c>
      <c r="C121" s="20" t="str">
        <f>IF(ISBLANK(แนบท้ายบันทึกStartHere!D85),"",+แนบท้ายบันทึกStartHere!D85)</f>
        <v/>
      </c>
      <c r="D121" s="4" t="str">
        <f>IF(ISBLANK(แนบท้ายบันทึกStartHere!B85),"",+แนบท้ายบันทึกStartHere!B85)</f>
        <v/>
      </c>
      <c r="E121" s="19" t="str">
        <f>IF(ISBLANK(แนบท้ายบันทึกStartHere!E85),"",+แนบท้ายบันทึกStartHere!E85)</f>
        <v/>
      </c>
      <c r="F121" s="17" t="str">
        <f t="shared" si="3"/>
        <v/>
      </c>
      <c r="G121" s="16"/>
    </row>
    <row r="122" spans="2:7" x14ac:dyDescent="0.55000000000000004">
      <c r="B122" s="19" t="str">
        <f>IF(ISBLANK(แนบท้ายบันทึกStartHere!C86),"",+แนบท้ายบันทึกStartHere!C86)</f>
        <v/>
      </c>
      <c r="C122" s="20" t="str">
        <f>IF(ISBLANK(แนบท้ายบันทึกStartHere!D86),"",+แนบท้ายบันทึกStartHere!D86)</f>
        <v/>
      </c>
      <c r="D122" s="4" t="str">
        <f>IF(ISBLANK(แนบท้ายบันทึกStartHere!B86),"",+แนบท้ายบันทึกStartHere!B86)</f>
        <v/>
      </c>
      <c r="E122" s="19" t="str">
        <f>IF(ISBLANK(แนบท้ายบันทึกStartHere!E86),"",+แนบท้ายบันทึกStartHere!E86)</f>
        <v/>
      </c>
      <c r="F122" s="17" t="str">
        <f t="shared" si="3"/>
        <v/>
      </c>
      <c r="G122" s="16"/>
    </row>
    <row r="123" spans="2:7" x14ac:dyDescent="0.55000000000000004">
      <c r="B123" s="19" t="str">
        <f>IF(ISBLANK(แนบท้ายบันทึกStartHere!C87),"",+แนบท้ายบันทึกStartHere!C87)</f>
        <v/>
      </c>
      <c r="C123" s="20" t="str">
        <f>IF(ISBLANK(แนบท้ายบันทึกStartHere!D87),"",+แนบท้ายบันทึกStartHere!D87)</f>
        <v/>
      </c>
      <c r="D123" s="4" t="str">
        <f>IF(ISBLANK(แนบท้ายบันทึกStartHere!B87),"",+แนบท้ายบันทึกStartHere!B87)</f>
        <v/>
      </c>
      <c r="E123" s="19" t="str">
        <f>IF(ISBLANK(แนบท้ายบันทึกStartHere!E87),"",+แนบท้ายบันทึกStartHere!E87)</f>
        <v/>
      </c>
      <c r="F123" s="22" t="str">
        <f t="shared" si="3"/>
        <v/>
      </c>
      <c r="G123" s="16"/>
    </row>
    <row r="124" spans="2:7" x14ac:dyDescent="0.55000000000000004">
      <c r="B124" s="19" t="str">
        <f>IF(ISBLANK(แนบท้ายบันทึกStartHere!C88),"",+แนบท้ายบันทึกStartHere!C88)</f>
        <v/>
      </c>
      <c r="C124" s="20" t="str">
        <f>IF(ISBLANK(แนบท้ายบันทึกStartHere!D88),"",+แนบท้ายบันทึกStartHere!D88)</f>
        <v/>
      </c>
      <c r="D124" s="4" t="str">
        <f>IF(ISBLANK(แนบท้ายบันทึกStartHere!B88),"",+แนบท้ายบันทึกStartHere!B88)</f>
        <v/>
      </c>
      <c r="E124" s="19" t="str">
        <f>IF(ISBLANK(แนบท้ายบันทึกStartHere!E88),"",+แนบท้ายบันทึกStartHere!E88)</f>
        <v/>
      </c>
      <c r="F124" s="22" t="str">
        <f t="shared" si="3"/>
        <v/>
      </c>
      <c r="G124" s="16"/>
    </row>
    <row r="125" spans="2:7" x14ac:dyDescent="0.55000000000000004">
      <c r="B125" s="19" t="str">
        <f>IF(ISBLANK(แนบท้ายบันทึกStartHere!C89),"",+แนบท้ายบันทึกStartHere!C89)</f>
        <v/>
      </c>
      <c r="C125" s="20" t="str">
        <f>IF(ISBLANK(แนบท้ายบันทึกStartHere!D89),"",+แนบท้ายบันทึกStartHere!D89)</f>
        <v/>
      </c>
      <c r="D125" s="4" t="str">
        <f>IF(ISBLANK(แนบท้ายบันทึกStartHere!B89),"",+แนบท้ายบันทึกStartHere!B89)</f>
        <v/>
      </c>
      <c r="E125" s="19" t="str">
        <f>IF(ISBLANK(แนบท้ายบันทึกStartHere!E89),"",+แนบท้ายบันทึกStartHere!E89)</f>
        <v/>
      </c>
      <c r="F125" s="22" t="str">
        <f t="shared" si="3"/>
        <v/>
      </c>
      <c r="G125" s="16"/>
    </row>
    <row r="126" spans="2:7" x14ac:dyDescent="0.55000000000000004">
      <c r="B126" s="19" t="str">
        <f>IF(ISBLANK(แนบท้ายบันทึกStartHere!C90),"",+แนบท้ายบันทึกStartHere!C90)</f>
        <v/>
      </c>
      <c r="C126" s="20" t="str">
        <f>IF(ISBLANK(แนบท้ายบันทึกStartHere!D90),"",+แนบท้ายบันทึกStartHere!D90)</f>
        <v/>
      </c>
      <c r="D126" s="4" t="str">
        <f>IF(ISBLANK(แนบท้ายบันทึกStartHere!B90),"",+แนบท้ายบันทึกStartHere!B90)</f>
        <v/>
      </c>
      <c r="E126" s="19" t="str">
        <f>IF(ISBLANK(แนบท้ายบันทึกStartHere!E90),"",+แนบท้ายบันทึกStartHere!E90)</f>
        <v/>
      </c>
      <c r="F126" s="22" t="str">
        <f t="shared" si="3"/>
        <v/>
      </c>
      <c r="G126" s="16"/>
    </row>
    <row r="127" spans="2:7" x14ac:dyDescent="0.55000000000000004">
      <c r="B127" s="19" t="str">
        <f>IF(ISBLANK(แนบท้ายบันทึกStartHere!C91),"",+แนบท้ายบันทึกStartHere!C91)</f>
        <v/>
      </c>
      <c r="C127" s="20" t="str">
        <f>IF(ISBLANK(แนบท้ายบันทึกStartHere!D91),"",+แนบท้ายบันทึกStartHere!D91)</f>
        <v/>
      </c>
      <c r="D127" s="4" t="str">
        <f>IF(ISBLANK(แนบท้ายบันทึกStartHere!B91),"",+แนบท้ายบันทึกStartHere!B91)</f>
        <v/>
      </c>
      <c r="E127" s="19" t="str">
        <f>IF(ISBLANK(แนบท้ายบันทึกStartHere!E91),"",+แนบท้ายบันทึกStartHere!E91)</f>
        <v/>
      </c>
      <c r="F127" s="22" t="str">
        <f t="shared" si="3"/>
        <v/>
      </c>
      <c r="G127" s="16"/>
    </row>
    <row r="128" spans="2:7" x14ac:dyDescent="0.55000000000000004">
      <c r="B128" s="19" t="str">
        <f>IF(ISBLANK(แนบท้ายบันทึกStartHere!C92),"",+แนบท้ายบันทึกStartHere!C92)</f>
        <v/>
      </c>
      <c r="C128" s="20" t="str">
        <f>IF(ISBLANK(แนบท้ายบันทึกStartHere!D92),"",+แนบท้ายบันทึกStartHere!D92)</f>
        <v/>
      </c>
      <c r="D128" s="4" t="str">
        <f>IF(ISBLANK(แนบท้ายบันทึกStartHere!B92),"",+แนบท้ายบันทึกStartHere!B92)</f>
        <v/>
      </c>
      <c r="E128" s="19" t="str">
        <f>IF(ISBLANK(แนบท้ายบันทึกStartHere!E92),"",+แนบท้ายบันทึกStartHere!E92)</f>
        <v/>
      </c>
      <c r="F128" s="22" t="str">
        <f t="shared" si="3"/>
        <v/>
      </c>
      <c r="G128" s="16"/>
    </row>
    <row r="129" spans="2:7" x14ac:dyDescent="0.55000000000000004">
      <c r="B129" s="19" t="str">
        <f>IF(ISBLANK(แนบท้ายบันทึกStartHere!C93),"",+แนบท้ายบันทึกStartHere!C93)</f>
        <v/>
      </c>
      <c r="C129" s="20" t="str">
        <f>IF(ISBLANK(แนบท้ายบันทึกStartHere!D93),"",+แนบท้ายบันทึกStartHere!D93)</f>
        <v/>
      </c>
      <c r="D129" s="4" t="str">
        <f>IF(ISBLANK(แนบท้ายบันทึกStartHere!B93),"",+แนบท้ายบันทึกStartHere!B93)</f>
        <v/>
      </c>
      <c r="E129" s="19" t="str">
        <f>IF(ISBLANK(แนบท้ายบันทึกStartHere!E93),"",+แนบท้ายบันทึกStartHere!E93)</f>
        <v/>
      </c>
      <c r="F129" s="22" t="str">
        <f t="shared" si="3"/>
        <v/>
      </c>
      <c r="G129" s="16"/>
    </row>
    <row r="130" spans="2:7" x14ac:dyDescent="0.55000000000000004">
      <c r="B130" s="23" t="str">
        <f>IF(ISBLANK(แนบท้ายบันทึกStartHere!C94),"",+แนบท้ายบันทึกStartHere!C94)</f>
        <v/>
      </c>
      <c r="C130" s="24" t="str">
        <f>IF(ISBLANK(แนบท้ายบันทึกStartHere!D94),"",+แนบท้ายบันทึกStartHere!D94)</f>
        <v/>
      </c>
      <c r="D130" s="25" t="str">
        <f>IF(ISBLANK(แนบท้ายบันทึกStartHere!B94),"",+แนบท้ายบันทึกStartHere!B94)</f>
        <v/>
      </c>
      <c r="E130" s="23" t="str">
        <f>IF(ISBLANK(แนบท้ายบันทึกStartHere!E94),"",+แนบท้ายบันทึกStartHere!E94)</f>
        <v/>
      </c>
      <c r="F130" s="26" t="str">
        <f t="shared" si="3"/>
        <v/>
      </c>
      <c r="G130" s="16"/>
    </row>
    <row r="131" spans="2:7" x14ac:dyDescent="0.55000000000000004">
      <c r="B131" s="90" t="str">
        <f>"( "&amp;BAHTTEXT(F131)&amp;" )"</f>
        <v>( ศูนย์บาทถ้วน )</v>
      </c>
      <c r="C131" s="90"/>
      <c r="D131" s="90"/>
      <c r="E131" s="27" t="s">
        <v>84</v>
      </c>
      <c r="F131" s="28">
        <f>SUM(F112:F130)</f>
        <v>0</v>
      </c>
      <c r="G131" s="29"/>
    </row>
    <row r="132" spans="2:7" x14ac:dyDescent="0.55000000000000004">
      <c r="B132" s="7" t="s">
        <v>85</v>
      </c>
      <c r="C132" s="7"/>
      <c r="E132" s="27" t="s">
        <v>86</v>
      </c>
      <c r="F132" s="30" t="str">
        <f>IF(ISERROR(F146)," ","ยอดยกไป")</f>
        <v>ยอดยกไป</v>
      </c>
      <c r="G132" s="31"/>
    </row>
    <row r="133" spans="2:7" x14ac:dyDescent="0.55000000000000004">
      <c r="B133" s="7" t="s">
        <v>87</v>
      </c>
      <c r="C133" s="7"/>
    </row>
    <row r="134" spans="2:7" x14ac:dyDescent="0.55000000000000004">
      <c r="B134" s="7" t="s">
        <v>88</v>
      </c>
      <c r="C134" s="7"/>
    </row>
    <row r="137" spans="2:7" ht="24" x14ac:dyDescent="0.55000000000000004">
      <c r="B137" s="5" t="s">
        <v>128</v>
      </c>
      <c r="C137" s="3"/>
      <c r="D137" s="2" t="s">
        <v>127</v>
      </c>
      <c r="E137" s="5" t="s">
        <v>129</v>
      </c>
      <c r="F137" s="3"/>
      <c r="G137"/>
    </row>
    <row r="138" spans="2:7" ht="24" x14ac:dyDescent="0.55000000000000004">
      <c r="B138" s="6" t="s">
        <v>131</v>
      </c>
      <c r="C138" s="5"/>
      <c r="D138" s="32" t="s">
        <v>130</v>
      </c>
      <c r="E138" s="5" t="s">
        <v>132</v>
      </c>
      <c r="F138" s="5"/>
      <c r="G138"/>
    </row>
    <row r="139" spans="2:7" x14ac:dyDescent="0.55000000000000004">
      <c r="B139" s="4" t="s">
        <v>133</v>
      </c>
      <c r="D139" s="32" t="s">
        <v>134</v>
      </c>
    </row>
    <row r="140" spans="2:7" x14ac:dyDescent="0.55000000000000004">
      <c r="B140" s="67" t="s">
        <v>75</v>
      </c>
      <c r="D140" s="32" t="s">
        <v>148</v>
      </c>
    </row>
    <row r="141" spans="2:7" x14ac:dyDescent="0.55000000000000004">
      <c r="B141" s="7"/>
      <c r="D141" s="32" t="s">
        <v>135</v>
      </c>
    </row>
    <row r="142" spans="2:7" x14ac:dyDescent="0.55000000000000004">
      <c r="B142" s="7" t="s">
        <v>138</v>
      </c>
      <c r="E142" s="4" t="s">
        <v>76</v>
      </c>
    </row>
    <row r="143" spans="2:7" x14ac:dyDescent="0.55000000000000004">
      <c r="B143" s="7" t="s">
        <v>182</v>
      </c>
      <c r="F143" s="4" t="str">
        <f>"หน้า 5/"&amp;COUNT(F29,F63,F97,F131,F165,F199,F233,F267,F301,F335,F369,F403)</f>
        <v>หน้า 5/12</v>
      </c>
    </row>
    <row r="144" spans="2:7" x14ac:dyDescent="0.55000000000000004">
      <c r="B144" s="91" t="s">
        <v>77</v>
      </c>
      <c r="C144" s="92"/>
      <c r="D144" s="8" t="s">
        <v>78</v>
      </c>
      <c r="E144" s="9" t="s">
        <v>79</v>
      </c>
      <c r="F144" s="8" t="s">
        <v>17</v>
      </c>
      <c r="G144" s="10"/>
    </row>
    <row r="145" spans="2:7" x14ac:dyDescent="0.55000000000000004">
      <c r="B145" s="88" t="s">
        <v>80</v>
      </c>
      <c r="C145" s="89"/>
      <c r="D145" s="11" t="s">
        <v>81</v>
      </c>
      <c r="E145" s="12" t="s">
        <v>82</v>
      </c>
      <c r="F145" s="11" t="s">
        <v>83</v>
      </c>
      <c r="G145" s="13"/>
    </row>
    <row r="146" spans="2:7" x14ac:dyDescent="0.55000000000000004">
      <c r="B146" s="14"/>
      <c r="C146" s="15"/>
      <c r="E146" s="16" t="str">
        <f>IF(ISBLANK(F131)," ","ยอดยกมา")</f>
        <v>ยอดยกมา</v>
      </c>
      <c r="F146" s="17">
        <f>IF(ISBLANK(F131)," ",+F131)</f>
        <v>0</v>
      </c>
      <c r="G146" s="18"/>
    </row>
    <row r="147" spans="2:7" x14ac:dyDescent="0.55000000000000004">
      <c r="B147" s="19" t="str">
        <f>IF(ISBLANK(แนบท้ายบันทึกStartHere!C95),"",+แนบท้ายบันทึกStartHere!C95)</f>
        <v/>
      </c>
      <c r="C147" s="20" t="str">
        <f>IF(ISBLANK(แนบท้ายบันทึกStartHere!D95),"",+แนบท้ายบันทึกStartHere!D95)</f>
        <v/>
      </c>
      <c r="D147" s="4" t="str">
        <f>IF(ISBLANK(แนบท้ายบันทึกStartHere!B95),"",+แนบท้ายบันทึกStartHere!B95)</f>
        <v/>
      </c>
      <c r="E147" s="19" t="str">
        <f>IF(ISBLANK(แนบท้ายบันทึกStartHere!E95),"",+แนบท้ายบันทึกStartHere!E95)</f>
        <v/>
      </c>
      <c r="F147" s="22" t="str">
        <f t="shared" ref="F147:F164" si="4">IF(B147="","",B147*E147)</f>
        <v/>
      </c>
      <c r="G147" s="21"/>
    </row>
    <row r="148" spans="2:7" x14ac:dyDescent="0.55000000000000004">
      <c r="B148" s="19" t="str">
        <f>IF(ISBLANK(แนบท้ายบันทึกStartHere!C96),"",+แนบท้ายบันทึกStartHere!C96)</f>
        <v/>
      </c>
      <c r="C148" s="20" t="str">
        <f>IF(ISBLANK(แนบท้ายบันทึกStartHere!D96),"",+แนบท้ายบันทึกStartHere!D96)</f>
        <v/>
      </c>
      <c r="D148" s="4" t="str">
        <f>IF(ISBLANK(แนบท้ายบันทึกStartHere!B96),"",+แนบท้ายบันทึกStartHere!B96)</f>
        <v/>
      </c>
      <c r="E148" s="19" t="str">
        <f>IF(ISBLANK(แนบท้ายบันทึกStartHere!E96),"",+แนบท้ายบันทึกStartHere!E96)</f>
        <v/>
      </c>
      <c r="F148" s="17" t="str">
        <f t="shared" si="4"/>
        <v/>
      </c>
      <c r="G148" s="21"/>
    </row>
    <row r="149" spans="2:7" x14ac:dyDescent="0.55000000000000004">
      <c r="B149" s="19" t="str">
        <f>IF(ISBLANK(แนบท้ายบันทึกStartHere!C97),"",+แนบท้ายบันทึกStartHere!C97)</f>
        <v/>
      </c>
      <c r="C149" s="20" t="str">
        <f>IF(ISBLANK(แนบท้ายบันทึกStartHere!D97),"",+แนบท้ายบันทึกStartHere!D97)</f>
        <v/>
      </c>
      <c r="D149" s="4" t="str">
        <f>IF(ISBLANK(แนบท้ายบันทึกStartHere!B97),"",+แนบท้ายบันทึกStartHere!B97)</f>
        <v/>
      </c>
      <c r="E149" s="19" t="str">
        <f>IF(ISBLANK(แนบท้ายบันทึกStartHere!E97),"",+แนบท้ายบันทึกStartHere!E97)</f>
        <v/>
      </c>
      <c r="F149" s="17" t="str">
        <f t="shared" si="4"/>
        <v/>
      </c>
      <c r="G149" s="16"/>
    </row>
    <row r="150" spans="2:7" x14ac:dyDescent="0.55000000000000004">
      <c r="B150" s="19" t="str">
        <f>IF(ISBLANK(แนบท้ายบันทึกStartHere!C98),"",+แนบท้ายบันทึกStartHere!C98)</f>
        <v/>
      </c>
      <c r="C150" s="20" t="str">
        <f>IF(ISBLANK(แนบท้ายบันทึกStartHere!D98),"",+แนบท้ายบันทึกStartHere!D98)</f>
        <v/>
      </c>
      <c r="D150" s="4" t="str">
        <f>IF(ISBLANK(แนบท้ายบันทึกStartHere!B98),"",+แนบท้ายบันทึกStartHere!B98)</f>
        <v/>
      </c>
      <c r="E150" s="19" t="str">
        <f>IF(ISBLANK(แนบท้ายบันทึกStartHere!E98),"",+แนบท้ายบันทึกStartHere!E98)</f>
        <v/>
      </c>
      <c r="F150" s="17" t="str">
        <f t="shared" si="4"/>
        <v/>
      </c>
      <c r="G150" s="16"/>
    </row>
    <row r="151" spans="2:7" x14ac:dyDescent="0.55000000000000004">
      <c r="B151" s="19" t="str">
        <f>IF(ISBLANK(แนบท้ายบันทึกStartHere!C99),"",+แนบท้ายบันทึกStartHere!C99)</f>
        <v/>
      </c>
      <c r="C151" s="20" t="str">
        <f>IF(ISBLANK(แนบท้ายบันทึกStartHere!D99),"",+แนบท้ายบันทึกStartHere!D99)</f>
        <v/>
      </c>
      <c r="D151" s="4" t="str">
        <f>IF(ISBLANK(แนบท้ายบันทึกStartHere!B99),"",+แนบท้ายบันทึกStartHere!B99)</f>
        <v/>
      </c>
      <c r="E151" s="19" t="str">
        <f>IF(ISBLANK(แนบท้ายบันทึกStartHere!E99),"",+แนบท้ายบันทึกStartHere!E99)</f>
        <v/>
      </c>
      <c r="F151" s="17" t="str">
        <f t="shared" si="4"/>
        <v/>
      </c>
      <c r="G151" s="16"/>
    </row>
    <row r="152" spans="2:7" x14ac:dyDescent="0.55000000000000004">
      <c r="B152" s="19" t="str">
        <f>IF(ISBLANK(แนบท้ายบันทึกStartHere!C100),"",+แนบท้ายบันทึกStartHere!C100)</f>
        <v/>
      </c>
      <c r="C152" s="20" t="str">
        <f>IF(ISBLANK(แนบท้ายบันทึกStartHere!D100),"",+แนบท้ายบันทึกStartHere!D100)</f>
        <v/>
      </c>
      <c r="D152" s="4" t="str">
        <f>IF(ISBLANK(แนบท้ายบันทึกStartHere!B100),"",+แนบท้ายบันทึกStartHere!B100)</f>
        <v/>
      </c>
      <c r="E152" s="19" t="str">
        <f>IF(ISBLANK(แนบท้ายบันทึกStartHere!E100),"",+แนบท้ายบันทึกStartHere!E100)</f>
        <v/>
      </c>
      <c r="F152" s="17" t="str">
        <f t="shared" si="4"/>
        <v/>
      </c>
      <c r="G152" s="16"/>
    </row>
    <row r="153" spans="2:7" x14ac:dyDescent="0.55000000000000004">
      <c r="B153" s="19" t="str">
        <f>IF(ISBLANK(แนบท้ายบันทึกStartHere!C101),"",+แนบท้ายบันทึกStartHere!C101)</f>
        <v/>
      </c>
      <c r="C153" s="20" t="str">
        <f>IF(ISBLANK(แนบท้ายบันทึกStartHere!D101),"",+แนบท้ายบันทึกStartHere!D101)</f>
        <v/>
      </c>
      <c r="D153" s="4" t="str">
        <f>IF(ISBLANK(แนบท้ายบันทึกStartHere!B101),"",+แนบท้ายบันทึกStartHere!B101)</f>
        <v/>
      </c>
      <c r="E153" s="19" t="str">
        <f>IF(ISBLANK(แนบท้ายบันทึกStartHere!E101),"",+แนบท้ายบันทึกStartHere!E101)</f>
        <v/>
      </c>
      <c r="F153" s="17" t="str">
        <f t="shared" si="4"/>
        <v/>
      </c>
      <c r="G153" s="16"/>
    </row>
    <row r="154" spans="2:7" x14ac:dyDescent="0.55000000000000004">
      <c r="B154" s="19" t="str">
        <f>IF(ISBLANK(แนบท้ายบันทึกStartHere!C102),"",+แนบท้ายบันทึกStartHere!C102)</f>
        <v/>
      </c>
      <c r="C154" s="20" t="str">
        <f>IF(ISBLANK(แนบท้ายบันทึกStartHere!D102),"",+แนบท้ายบันทึกStartHere!D102)</f>
        <v/>
      </c>
      <c r="D154" s="4" t="str">
        <f>IF(ISBLANK(แนบท้ายบันทึกStartHere!B102),"",+แนบท้ายบันทึกStartHere!B102)</f>
        <v/>
      </c>
      <c r="E154" s="19" t="str">
        <f>IF(ISBLANK(แนบท้ายบันทึกStartHere!E102),"",+แนบท้ายบันทึกStartHere!E102)</f>
        <v/>
      </c>
      <c r="F154" s="17" t="str">
        <f t="shared" si="4"/>
        <v/>
      </c>
      <c r="G154" s="16"/>
    </row>
    <row r="155" spans="2:7" x14ac:dyDescent="0.55000000000000004">
      <c r="B155" s="19" t="str">
        <f>IF(ISBLANK(แนบท้ายบันทึกStartHere!C103),"",+แนบท้ายบันทึกStartHere!C103)</f>
        <v/>
      </c>
      <c r="C155" s="20" t="str">
        <f>IF(ISBLANK(แนบท้ายบันทึกStartHere!D103),"",+แนบท้ายบันทึกStartHere!D103)</f>
        <v/>
      </c>
      <c r="D155" s="4" t="str">
        <f>IF(ISBLANK(แนบท้ายบันทึกStartHere!B103),"",+แนบท้ายบันทึกStartHere!B103)</f>
        <v/>
      </c>
      <c r="E155" s="19" t="str">
        <f>IF(ISBLANK(แนบท้ายบันทึกStartHere!E103),"",+แนบท้ายบันทึกStartHere!E103)</f>
        <v/>
      </c>
      <c r="F155" s="17" t="str">
        <f t="shared" si="4"/>
        <v/>
      </c>
      <c r="G155" s="16"/>
    </row>
    <row r="156" spans="2:7" x14ac:dyDescent="0.55000000000000004">
      <c r="B156" s="19" t="str">
        <f>IF(ISBLANK(แนบท้ายบันทึกStartHere!C104),"",+แนบท้ายบันทึกStartHere!C104)</f>
        <v/>
      </c>
      <c r="C156" s="20" t="str">
        <f>IF(ISBLANK(แนบท้ายบันทึกStartHere!D104),"",+แนบท้ายบันทึกStartHere!D104)</f>
        <v/>
      </c>
      <c r="D156" s="4" t="str">
        <f>IF(ISBLANK(แนบท้ายบันทึกStartHere!B104),"",+แนบท้ายบันทึกStartHere!B104)</f>
        <v/>
      </c>
      <c r="E156" s="19" t="str">
        <f>IF(ISBLANK(แนบท้ายบันทึกStartHere!E104),"",+แนบท้ายบันทึกStartHere!E104)</f>
        <v/>
      </c>
      <c r="F156" s="17" t="str">
        <f t="shared" si="4"/>
        <v/>
      </c>
      <c r="G156" s="16"/>
    </row>
    <row r="157" spans="2:7" x14ac:dyDescent="0.55000000000000004">
      <c r="B157" s="19" t="str">
        <f>IF(ISBLANK(แนบท้ายบันทึกStartHere!C105),"",+แนบท้ายบันทึกStartHere!C105)</f>
        <v/>
      </c>
      <c r="C157" s="20" t="str">
        <f>IF(ISBLANK(แนบท้ายบันทึกStartHere!D105),"",+แนบท้ายบันทึกStartHere!D105)</f>
        <v/>
      </c>
      <c r="D157" s="4" t="str">
        <f>IF(ISBLANK(แนบท้ายบันทึกStartHere!B105),"",+แนบท้ายบันทึกStartHere!B105)</f>
        <v/>
      </c>
      <c r="E157" s="19" t="str">
        <f>IF(ISBLANK(แนบท้ายบันทึกStartHere!E105),"",+แนบท้ายบันทึกStartHere!E105)</f>
        <v/>
      </c>
      <c r="F157" s="22" t="str">
        <f t="shared" si="4"/>
        <v/>
      </c>
      <c r="G157" s="16"/>
    </row>
    <row r="158" spans="2:7" x14ac:dyDescent="0.55000000000000004">
      <c r="B158" s="19" t="str">
        <f>IF(ISBLANK(แนบท้ายบันทึกStartHere!C106),"",+แนบท้ายบันทึกStartHere!C106)</f>
        <v/>
      </c>
      <c r="C158" s="20" t="str">
        <f>IF(ISBLANK(แนบท้ายบันทึกStartHere!D106),"",+แนบท้ายบันทึกStartHere!D106)</f>
        <v/>
      </c>
      <c r="D158" s="4" t="str">
        <f>IF(ISBLANK(แนบท้ายบันทึกStartHere!B106),"",+แนบท้ายบันทึกStartHere!B106)</f>
        <v/>
      </c>
      <c r="E158" s="19" t="str">
        <f>IF(ISBLANK(แนบท้ายบันทึกStartHere!E106),"",+แนบท้ายบันทึกStartHere!E106)</f>
        <v/>
      </c>
      <c r="F158" s="22" t="str">
        <f t="shared" si="4"/>
        <v/>
      </c>
      <c r="G158" s="16"/>
    </row>
    <row r="159" spans="2:7" x14ac:dyDescent="0.55000000000000004">
      <c r="B159" s="19" t="str">
        <f>IF(ISBLANK(แนบท้ายบันทึกStartHere!C107),"",+แนบท้ายบันทึกStartHere!C107)</f>
        <v/>
      </c>
      <c r="C159" s="20" t="str">
        <f>IF(ISBLANK(แนบท้ายบันทึกStartHere!D107),"",+แนบท้ายบันทึกStartHere!D107)</f>
        <v/>
      </c>
      <c r="D159" s="4" t="str">
        <f>IF(ISBLANK(แนบท้ายบันทึกStartHere!B107),"",+แนบท้ายบันทึกStartHere!B107)</f>
        <v/>
      </c>
      <c r="E159" s="19" t="str">
        <f>IF(ISBLANK(แนบท้ายบันทึกStartHere!E107),"",+แนบท้ายบันทึกStartHere!E107)</f>
        <v/>
      </c>
      <c r="F159" s="22" t="str">
        <f t="shared" si="4"/>
        <v/>
      </c>
      <c r="G159" s="16"/>
    </row>
    <row r="160" spans="2:7" x14ac:dyDescent="0.55000000000000004">
      <c r="B160" s="19" t="str">
        <f>IF(ISBLANK(แนบท้ายบันทึกStartHere!C108),"",+แนบท้ายบันทึกStartHere!C108)</f>
        <v/>
      </c>
      <c r="C160" s="20" t="str">
        <f>IF(ISBLANK(แนบท้ายบันทึกStartHere!D108),"",+แนบท้ายบันทึกStartHere!D108)</f>
        <v/>
      </c>
      <c r="D160" s="4" t="str">
        <f>IF(ISBLANK(แนบท้ายบันทึกStartHere!B108),"",+แนบท้ายบันทึกStartHere!B108)</f>
        <v/>
      </c>
      <c r="E160" s="19" t="str">
        <f>IF(ISBLANK(แนบท้ายบันทึกStartHere!E108),"",+แนบท้ายบันทึกStartHere!E108)</f>
        <v/>
      </c>
      <c r="F160" s="22" t="str">
        <f t="shared" si="4"/>
        <v/>
      </c>
      <c r="G160" s="16"/>
    </row>
    <row r="161" spans="2:7" x14ac:dyDescent="0.55000000000000004">
      <c r="B161" s="19" t="str">
        <f>IF(ISBLANK(แนบท้ายบันทึกStartHere!C109),"",+แนบท้ายบันทึกStartHere!C109)</f>
        <v/>
      </c>
      <c r="C161" s="20" t="str">
        <f>IF(ISBLANK(แนบท้ายบันทึกStartHere!D109),"",+แนบท้ายบันทึกStartHere!D109)</f>
        <v/>
      </c>
      <c r="D161" s="4" t="str">
        <f>IF(ISBLANK(แนบท้ายบันทึกStartHere!B109),"",+แนบท้ายบันทึกStartHere!B109)</f>
        <v/>
      </c>
      <c r="E161" s="19" t="str">
        <f>IF(ISBLANK(แนบท้ายบันทึกStartHere!E109),"",+แนบท้ายบันทึกStartHere!E109)</f>
        <v/>
      </c>
      <c r="F161" s="22" t="str">
        <f t="shared" si="4"/>
        <v/>
      </c>
      <c r="G161" s="16"/>
    </row>
    <row r="162" spans="2:7" x14ac:dyDescent="0.55000000000000004">
      <c r="B162" s="19" t="str">
        <f>IF(ISBLANK(แนบท้ายบันทึกStartHere!C119),"",+แนบท้ายบันทึกStartHere!C119)</f>
        <v/>
      </c>
      <c r="C162" s="20" t="str">
        <f>IF(ISBLANK(แนบท้ายบันทึกStartHere!D119),"",+แนบท้ายบันทึกStartHere!D119)</f>
        <v/>
      </c>
      <c r="D162" s="4" t="str">
        <f>IF(ISBLANK(แนบท้ายบันทึกStartHere!B119),"",+แนบท้ายบันทึกStartHere!B119)</f>
        <v/>
      </c>
      <c r="E162" s="19" t="str">
        <f>IF(ISBLANK(แนบท้ายบันทึกStartHere!E119),"",+แนบท้ายบันทึกStartHere!E119)</f>
        <v/>
      </c>
      <c r="F162" s="22" t="str">
        <f t="shared" si="4"/>
        <v/>
      </c>
      <c r="G162" s="16"/>
    </row>
    <row r="163" spans="2:7" x14ac:dyDescent="0.55000000000000004">
      <c r="B163" s="19" t="str">
        <f>IF(ISBLANK(แนบท้ายบันทึกStartHere!C120),"",+แนบท้ายบันทึกStartHere!C120)</f>
        <v/>
      </c>
      <c r="C163" s="20" t="str">
        <f>IF(ISBLANK(แนบท้ายบันทึกStartHere!D120),"",+แนบท้ายบันทึกStartHere!D120)</f>
        <v/>
      </c>
      <c r="D163" s="4" t="str">
        <f>IF(ISBLANK(แนบท้ายบันทึกStartHere!B120),"",+แนบท้ายบันทึกStartHere!B120)</f>
        <v/>
      </c>
      <c r="E163" s="19" t="str">
        <f>IF(ISBLANK(แนบท้ายบันทึกStartHere!E120),"",+แนบท้ายบันทึกStartHere!E120)</f>
        <v/>
      </c>
      <c r="F163" s="22" t="str">
        <f t="shared" si="4"/>
        <v/>
      </c>
      <c r="G163" s="16"/>
    </row>
    <row r="164" spans="2:7" x14ac:dyDescent="0.55000000000000004">
      <c r="B164" s="23" t="str">
        <f>IF(ISBLANK(แนบท้ายบันทึกStartHere!C121),"",+แนบท้ายบันทึกStartHere!C121)</f>
        <v/>
      </c>
      <c r="C164" s="24" t="str">
        <f>IF(ISBLANK(แนบท้ายบันทึกStartHere!D121),"",+แนบท้ายบันทึกStartHere!D121)</f>
        <v/>
      </c>
      <c r="D164" s="25" t="str">
        <f>IF(ISBLANK(แนบท้ายบันทึกStartHere!B121),"",+แนบท้ายบันทึกStartHere!B121)</f>
        <v/>
      </c>
      <c r="E164" s="23" t="str">
        <f>IF(ISBLANK(แนบท้ายบันทึกStartHere!E121),"",+แนบท้ายบันทึกStartHere!E121)</f>
        <v/>
      </c>
      <c r="F164" s="26" t="str">
        <f t="shared" si="4"/>
        <v/>
      </c>
      <c r="G164" s="16"/>
    </row>
    <row r="165" spans="2:7" x14ac:dyDescent="0.55000000000000004">
      <c r="B165" s="90" t="str">
        <f>"( "&amp;BAHTTEXT(F165)&amp;" )"</f>
        <v>( ศูนย์บาทถ้วน )</v>
      </c>
      <c r="C165" s="90"/>
      <c r="D165" s="90"/>
      <c r="E165" s="27" t="s">
        <v>84</v>
      </c>
      <c r="F165" s="28">
        <f>SUM(F146:F164)</f>
        <v>0</v>
      </c>
      <c r="G165" s="29"/>
    </row>
    <row r="166" spans="2:7" x14ac:dyDescent="0.55000000000000004">
      <c r="B166" s="7" t="s">
        <v>85</v>
      </c>
      <c r="C166" s="7"/>
      <c r="E166" s="27" t="s">
        <v>86</v>
      </c>
      <c r="F166" s="30" t="str">
        <f>IF(ISERROR(F180)," ","ยอดยกไป")</f>
        <v>ยอดยกไป</v>
      </c>
      <c r="G166" s="31"/>
    </row>
    <row r="167" spans="2:7" x14ac:dyDescent="0.55000000000000004">
      <c r="B167" s="7" t="s">
        <v>87</v>
      </c>
      <c r="C167" s="7"/>
    </row>
    <row r="168" spans="2:7" x14ac:dyDescent="0.55000000000000004">
      <c r="B168" s="7" t="s">
        <v>88</v>
      </c>
      <c r="C168" s="7"/>
    </row>
    <row r="171" spans="2:7" ht="24" x14ac:dyDescent="0.55000000000000004">
      <c r="B171" s="5" t="s">
        <v>128</v>
      </c>
      <c r="C171" s="3"/>
      <c r="D171" s="2" t="s">
        <v>127</v>
      </c>
      <c r="E171" s="5" t="s">
        <v>129</v>
      </c>
      <c r="F171" s="3"/>
      <c r="G171"/>
    </row>
    <row r="172" spans="2:7" ht="24" x14ac:dyDescent="0.55000000000000004">
      <c r="B172" s="6" t="s">
        <v>131</v>
      </c>
      <c r="C172" s="5"/>
      <c r="D172" s="32" t="s">
        <v>130</v>
      </c>
      <c r="E172" s="5" t="s">
        <v>132</v>
      </c>
      <c r="F172" s="5"/>
      <c r="G172"/>
    </row>
    <row r="173" spans="2:7" x14ac:dyDescent="0.55000000000000004">
      <c r="B173" s="4" t="s">
        <v>133</v>
      </c>
      <c r="D173" s="32" t="s">
        <v>134</v>
      </c>
    </row>
    <row r="174" spans="2:7" x14ac:dyDescent="0.55000000000000004">
      <c r="B174" s="67" t="s">
        <v>75</v>
      </c>
      <c r="D174" s="32" t="s">
        <v>148</v>
      </c>
    </row>
    <row r="175" spans="2:7" x14ac:dyDescent="0.55000000000000004">
      <c r="B175" s="7"/>
      <c r="D175" s="32" t="s">
        <v>135</v>
      </c>
    </row>
    <row r="176" spans="2:7" x14ac:dyDescent="0.55000000000000004">
      <c r="B176" s="7" t="s">
        <v>138</v>
      </c>
      <c r="E176" s="4" t="s">
        <v>76</v>
      </c>
    </row>
    <row r="177" spans="2:7" x14ac:dyDescent="0.55000000000000004">
      <c r="B177" s="7" t="s">
        <v>182</v>
      </c>
      <c r="F177" s="4" t="str">
        <f>"หน้า 6/"&amp;COUNT(F29,F63,F97,F131,F165,F199,F233,F267,F301,F335,F369,F403)</f>
        <v>หน้า 6/12</v>
      </c>
    </row>
    <row r="178" spans="2:7" x14ac:dyDescent="0.55000000000000004">
      <c r="B178" s="91" t="s">
        <v>77</v>
      </c>
      <c r="C178" s="92"/>
      <c r="D178" s="8" t="s">
        <v>78</v>
      </c>
      <c r="E178" s="9" t="s">
        <v>79</v>
      </c>
      <c r="F178" s="8" t="s">
        <v>17</v>
      </c>
      <c r="G178" s="10"/>
    </row>
    <row r="179" spans="2:7" x14ac:dyDescent="0.55000000000000004">
      <c r="B179" s="88" t="s">
        <v>80</v>
      </c>
      <c r="C179" s="89"/>
      <c r="D179" s="11" t="s">
        <v>81</v>
      </c>
      <c r="E179" s="12" t="s">
        <v>82</v>
      </c>
      <c r="F179" s="11" t="s">
        <v>83</v>
      </c>
      <c r="G179" s="13"/>
    </row>
    <row r="180" spans="2:7" x14ac:dyDescent="0.55000000000000004">
      <c r="B180" s="14"/>
      <c r="C180" s="15"/>
      <c r="E180" s="16" t="str">
        <f>IF(ISBLANK(F165)," ","ยอดยกมา")</f>
        <v>ยอดยกมา</v>
      </c>
      <c r="F180" s="17">
        <f>IF(ISBLANK(F165)," ",+F165)</f>
        <v>0</v>
      </c>
      <c r="G180" s="18"/>
    </row>
    <row r="181" spans="2:7" x14ac:dyDescent="0.55000000000000004">
      <c r="B181" s="19" t="str">
        <f>IF(ISBLANK(แนบท้ายบันทึกStartHere!C122),"",+แนบท้ายบันทึกStartHere!C122)</f>
        <v/>
      </c>
      <c r="C181" s="20" t="str">
        <f>IF(ISBLANK(แนบท้ายบันทึกStartHere!D122),"",+แนบท้ายบันทึกStartHere!D122)</f>
        <v/>
      </c>
      <c r="D181" s="4" t="str">
        <f>IF(ISBLANK(แนบท้ายบันทึกStartHere!B122),"",+แนบท้ายบันทึกStartHere!B122)</f>
        <v/>
      </c>
      <c r="E181" s="19" t="str">
        <f>IF(ISBLANK(แนบท้ายบันทึกStartHere!E122),"",+แนบท้ายบันทึกStartHere!E122)</f>
        <v/>
      </c>
      <c r="F181" s="22" t="str">
        <f t="shared" ref="F181:F198" si="5">IF(B181="","",B181*E181)</f>
        <v/>
      </c>
      <c r="G181" s="21"/>
    </row>
    <row r="182" spans="2:7" x14ac:dyDescent="0.55000000000000004">
      <c r="B182" s="19" t="str">
        <f>IF(ISBLANK(แนบท้ายบันทึกStartHere!C123),"",+แนบท้ายบันทึกStartHere!C123)</f>
        <v/>
      </c>
      <c r="C182" s="20" t="str">
        <f>IF(ISBLANK(แนบท้ายบันทึกStartHere!D123),"",+แนบท้ายบันทึกStartHere!D123)</f>
        <v/>
      </c>
      <c r="D182" s="4" t="str">
        <f>IF(ISBLANK(แนบท้ายบันทึกStartHere!B123),"",+แนบท้ายบันทึกStartHere!B123)</f>
        <v/>
      </c>
      <c r="E182" s="16" t="str">
        <f>IF(ISBLANK(แนบท้ายบันทึกStartHere!E123),"",+แนบท้ายบันทึกStartHere!E123)</f>
        <v/>
      </c>
      <c r="F182" s="17" t="str">
        <f t="shared" si="5"/>
        <v/>
      </c>
      <c r="G182" s="21"/>
    </row>
    <row r="183" spans="2:7" x14ac:dyDescent="0.55000000000000004">
      <c r="B183" s="19" t="str">
        <f>IF(ISBLANK(แนบท้ายบันทึกStartHere!C124),"",+แนบท้ายบันทึกStartHere!C124)</f>
        <v/>
      </c>
      <c r="C183" s="20" t="str">
        <f>IF(ISBLANK(แนบท้ายบันทึกStartHere!D124),"",+แนบท้ายบันทึกStartHere!D124)</f>
        <v/>
      </c>
      <c r="D183" s="4" t="str">
        <f>IF(ISBLANK(แนบท้ายบันทึกStartHere!B124),"",+แนบท้ายบันทึกStartHere!B124)</f>
        <v/>
      </c>
      <c r="E183" s="16" t="str">
        <f>IF(ISBLANK(แนบท้ายบันทึกStartHere!E124),"",+แนบท้ายบันทึกStartHere!E124)</f>
        <v/>
      </c>
      <c r="F183" s="17" t="str">
        <f t="shared" si="5"/>
        <v/>
      </c>
      <c r="G183" s="16"/>
    </row>
    <row r="184" spans="2:7" x14ac:dyDescent="0.55000000000000004">
      <c r="B184" s="19" t="str">
        <f>IF(ISBLANK(แนบท้ายบันทึกStartHere!C125),"",+แนบท้ายบันทึกStartHere!C125)</f>
        <v/>
      </c>
      <c r="C184" s="20" t="str">
        <f>IF(ISBLANK(แนบท้ายบันทึกStartHere!D125),"",+แนบท้ายบันทึกStartHere!D125)</f>
        <v/>
      </c>
      <c r="D184" s="4" t="str">
        <f>IF(ISBLANK(แนบท้ายบันทึกStartHere!B125),"",+แนบท้ายบันทึกStartHere!B125)</f>
        <v/>
      </c>
      <c r="E184" s="16" t="str">
        <f>IF(ISBLANK(แนบท้ายบันทึกStartHere!E125),"",+แนบท้ายบันทึกStartHere!E125)</f>
        <v/>
      </c>
      <c r="F184" s="17" t="str">
        <f t="shared" si="5"/>
        <v/>
      </c>
      <c r="G184" s="16"/>
    </row>
    <row r="185" spans="2:7" x14ac:dyDescent="0.55000000000000004">
      <c r="B185" s="19" t="str">
        <f>IF(ISBLANK(แนบท้ายบันทึกStartHere!C126),"",+แนบท้ายบันทึกStartHere!C126)</f>
        <v/>
      </c>
      <c r="C185" s="20" t="str">
        <f>IF(ISBLANK(แนบท้ายบันทึกStartHere!D126),"",+แนบท้ายบันทึกStartHere!D126)</f>
        <v/>
      </c>
      <c r="D185" s="4" t="str">
        <f>IF(ISBLANK(แนบท้ายบันทึกStartHere!B126),"",+แนบท้ายบันทึกStartHere!B126)</f>
        <v/>
      </c>
      <c r="E185" s="16" t="str">
        <f>IF(ISBLANK(แนบท้ายบันทึกStartHere!E126),"",+แนบท้ายบันทึกStartHere!E126)</f>
        <v/>
      </c>
      <c r="F185" s="17" t="str">
        <f t="shared" si="5"/>
        <v/>
      </c>
      <c r="G185" s="16"/>
    </row>
    <row r="186" spans="2:7" x14ac:dyDescent="0.55000000000000004">
      <c r="B186" s="19" t="str">
        <f>IF(ISBLANK(แนบท้ายบันทึกStartHere!C127),"",+แนบท้ายบันทึกStartHere!C127)</f>
        <v/>
      </c>
      <c r="C186" s="20" t="str">
        <f>IF(ISBLANK(แนบท้ายบันทึกStartHere!D127),"",+แนบท้ายบันทึกStartHere!D127)</f>
        <v/>
      </c>
      <c r="D186" s="4" t="str">
        <f>IF(ISBLANK(แนบท้ายบันทึกStartHere!B127),"",+แนบท้ายบันทึกStartHere!B127)</f>
        <v/>
      </c>
      <c r="E186" s="16" t="str">
        <f>IF(ISBLANK(แนบท้ายบันทึกStartHere!E127),"",+แนบท้ายบันทึกStartHere!E127)</f>
        <v/>
      </c>
      <c r="F186" s="17" t="str">
        <f t="shared" si="5"/>
        <v/>
      </c>
      <c r="G186" s="16"/>
    </row>
    <row r="187" spans="2:7" x14ac:dyDescent="0.55000000000000004">
      <c r="B187" s="19" t="str">
        <f>IF(ISBLANK(แนบท้ายบันทึกStartHere!C128),"",+แนบท้ายบันทึกStartHere!C128)</f>
        <v/>
      </c>
      <c r="C187" s="20" t="str">
        <f>IF(ISBLANK(แนบท้ายบันทึกStartHere!D128),"",+แนบท้ายบันทึกStartHere!D128)</f>
        <v/>
      </c>
      <c r="D187" s="4" t="str">
        <f>IF(ISBLANK(แนบท้ายบันทึกStartHere!B128),"",+แนบท้ายบันทึกStartHere!B128)</f>
        <v/>
      </c>
      <c r="E187" s="16" t="str">
        <f>IF(ISBLANK(แนบท้ายบันทึกStartHere!E128),"",+แนบท้ายบันทึกStartHere!E128)</f>
        <v/>
      </c>
      <c r="F187" s="17" t="str">
        <f t="shared" si="5"/>
        <v/>
      </c>
      <c r="G187" s="16"/>
    </row>
    <row r="188" spans="2:7" x14ac:dyDescent="0.55000000000000004">
      <c r="B188" s="19" t="str">
        <f>IF(ISBLANK(แนบท้ายบันทึกStartHere!C129),"",+แนบท้ายบันทึกStartHere!C129)</f>
        <v/>
      </c>
      <c r="C188" s="20" t="str">
        <f>IF(ISBLANK(แนบท้ายบันทึกStartHere!D129),"",+แนบท้ายบันทึกStartHere!D129)</f>
        <v/>
      </c>
      <c r="D188" s="4" t="str">
        <f>IF(ISBLANK(แนบท้ายบันทึกStartHere!B129),"",+แนบท้ายบันทึกStartHere!B129)</f>
        <v/>
      </c>
      <c r="E188" s="16" t="str">
        <f>IF(ISBLANK(แนบท้ายบันทึกStartHere!E129),"",+แนบท้ายบันทึกStartHere!E129)</f>
        <v/>
      </c>
      <c r="F188" s="17" t="str">
        <f t="shared" si="5"/>
        <v/>
      </c>
      <c r="G188" s="16"/>
    </row>
    <row r="189" spans="2:7" x14ac:dyDescent="0.55000000000000004">
      <c r="B189" s="19" t="str">
        <f>IF(ISBLANK(แนบท้ายบันทึกStartHere!C130),"",+แนบท้ายบันทึกStartHere!C130)</f>
        <v/>
      </c>
      <c r="C189" s="20" t="str">
        <f>IF(ISBLANK(แนบท้ายบันทึกStartHere!D130),"",+แนบท้ายบันทึกStartHere!D130)</f>
        <v/>
      </c>
      <c r="D189" s="4" t="str">
        <f>IF(ISBLANK(แนบท้ายบันทึกStartHere!B130),"",+แนบท้ายบันทึกStartHere!B130)</f>
        <v/>
      </c>
      <c r="E189" s="16" t="str">
        <f>IF(ISBLANK(แนบท้ายบันทึกStartHere!E130),"",+แนบท้ายบันทึกStartHere!E130)</f>
        <v/>
      </c>
      <c r="F189" s="17" t="str">
        <f t="shared" si="5"/>
        <v/>
      </c>
      <c r="G189" s="16"/>
    </row>
    <row r="190" spans="2:7" x14ac:dyDescent="0.55000000000000004">
      <c r="B190" s="19" t="str">
        <f>IF(ISBLANK(แนบท้ายบันทึกStartHere!C131),"",+แนบท้ายบันทึกStartHere!C131)</f>
        <v/>
      </c>
      <c r="C190" s="20" t="str">
        <f>IF(ISBLANK(แนบท้ายบันทึกStartHere!D131),"",+แนบท้ายบันทึกStartHere!D131)</f>
        <v/>
      </c>
      <c r="D190" s="4" t="str">
        <f>IF(ISBLANK(แนบท้ายบันทึกStartHere!B131),"",+แนบท้ายบันทึกStartHere!B131)</f>
        <v/>
      </c>
      <c r="E190" s="19" t="str">
        <f>IF(ISBLANK(แนบท้ายบันทึกStartHere!E131),"",+แนบท้ายบันทึกStartHere!E131)</f>
        <v/>
      </c>
      <c r="F190" s="17" t="str">
        <f t="shared" si="5"/>
        <v/>
      </c>
      <c r="G190" s="16"/>
    </row>
    <row r="191" spans="2:7" x14ac:dyDescent="0.55000000000000004">
      <c r="B191" s="19" t="str">
        <f>IF(ISBLANK(แนบท้ายบันทึกStartHere!C132),"",+แนบท้ายบันทึกStartHere!C132)</f>
        <v/>
      </c>
      <c r="C191" s="20" t="str">
        <f>IF(ISBLANK(แนบท้ายบันทึกStartHere!D132),"",+แนบท้ายบันทึกStartHere!D132)</f>
        <v/>
      </c>
      <c r="D191" s="4" t="str">
        <f>IF(ISBLANK(แนบท้ายบันทึกStartHere!B132),"",+แนบท้ายบันทึกStartHere!B132)</f>
        <v/>
      </c>
      <c r="E191" s="19" t="str">
        <f>IF(ISBLANK(แนบท้ายบันทึกStartHere!E132),"",+แนบท้ายบันทึกStartHere!E132)</f>
        <v/>
      </c>
      <c r="F191" s="22" t="str">
        <f t="shared" si="5"/>
        <v/>
      </c>
      <c r="G191" s="16"/>
    </row>
    <row r="192" spans="2:7" x14ac:dyDescent="0.55000000000000004">
      <c r="B192" s="19" t="str">
        <f>IF(ISBLANK(แนบท้ายบันทึกStartHere!C133),"",+แนบท้ายบันทึกStartHere!C133)</f>
        <v/>
      </c>
      <c r="C192" s="20" t="str">
        <f>IF(ISBLANK(แนบท้ายบันทึกStartHere!D133),"",+แนบท้ายบันทึกStartHere!D133)</f>
        <v/>
      </c>
      <c r="D192" s="4" t="str">
        <f>IF(ISBLANK(แนบท้ายบันทึกStartHere!B133),"",+แนบท้ายบันทึกStartHere!B133)</f>
        <v/>
      </c>
      <c r="E192" s="19" t="str">
        <f>IF(ISBLANK(แนบท้ายบันทึกStartHere!E133),"",+แนบท้ายบันทึกStartHere!E133)</f>
        <v/>
      </c>
      <c r="F192" s="22" t="str">
        <f t="shared" si="5"/>
        <v/>
      </c>
      <c r="G192" s="16"/>
    </row>
    <row r="193" spans="2:7" x14ac:dyDescent="0.55000000000000004">
      <c r="B193" s="19" t="str">
        <f>IF(ISBLANK(แนบท้ายบันทึกStartHere!C134),"",+แนบท้ายบันทึกStartHere!C134)</f>
        <v/>
      </c>
      <c r="C193" s="20" t="str">
        <f>IF(ISBLANK(แนบท้ายบันทึกStartHere!D134),"",+แนบท้ายบันทึกStartHere!D134)</f>
        <v/>
      </c>
      <c r="D193" s="4" t="str">
        <f>IF(ISBLANK(แนบท้ายบันทึกStartHere!B134),"",+แนบท้ายบันทึกStartHere!B134)</f>
        <v/>
      </c>
      <c r="E193" s="19" t="str">
        <f>IF(ISBLANK(แนบท้ายบันทึกStartHere!E134),"",+แนบท้ายบันทึกStartHere!E134)</f>
        <v/>
      </c>
      <c r="F193" s="22" t="str">
        <f t="shared" si="5"/>
        <v/>
      </c>
      <c r="G193" s="16"/>
    </row>
    <row r="194" spans="2:7" x14ac:dyDescent="0.55000000000000004">
      <c r="B194" s="19" t="str">
        <f>IF(ISBLANK(แนบท้ายบันทึกStartHere!C135),"",+แนบท้ายบันทึกStartHere!C135)</f>
        <v/>
      </c>
      <c r="C194" s="20" t="str">
        <f>IF(ISBLANK(แนบท้ายบันทึกStartHere!D135),"",+แนบท้ายบันทึกStartHere!D135)</f>
        <v/>
      </c>
      <c r="D194" s="4" t="str">
        <f>IF(ISBLANK(แนบท้ายบันทึกStartHere!B135),"",+แนบท้ายบันทึกStartHere!B135)</f>
        <v/>
      </c>
      <c r="E194" s="19" t="str">
        <f>IF(ISBLANK(แนบท้ายบันทึกStartHere!E135),"",+แนบท้ายบันทึกStartHere!E135)</f>
        <v/>
      </c>
      <c r="F194" s="22" t="str">
        <f t="shared" si="5"/>
        <v/>
      </c>
      <c r="G194" s="16"/>
    </row>
    <row r="195" spans="2:7" x14ac:dyDescent="0.55000000000000004">
      <c r="B195" s="19" t="str">
        <f>IF(ISBLANK(แนบท้ายบันทึกStartHere!C136),"",+แนบท้ายบันทึกStartHere!C136)</f>
        <v/>
      </c>
      <c r="C195" s="20" t="str">
        <f>IF(ISBLANK(แนบท้ายบันทึกStartHere!D136),"",+แนบท้ายบันทึกStartHere!D136)</f>
        <v/>
      </c>
      <c r="D195" s="4" t="str">
        <f>IF(ISBLANK(แนบท้ายบันทึกStartHere!B136),"",+แนบท้ายบันทึกStartHere!B136)</f>
        <v/>
      </c>
      <c r="E195" s="19" t="str">
        <f>IF(ISBLANK(แนบท้ายบันทึกStartHere!E136),"",+แนบท้ายบันทึกStartHere!E136)</f>
        <v/>
      </c>
      <c r="F195" s="22" t="str">
        <f t="shared" si="5"/>
        <v/>
      </c>
      <c r="G195" s="16"/>
    </row>
    <row r="196" spans="2:7" x14ac:dyDescent="0.55000000000000004">
      <c r="B196" s="19" t="str">
        <f>IF(ISBLANK(แนบท้ายบันทึกStartHere!C137),"",+แนบท้ายบันทึกStartHere!C137)</f>
        <v/>
      </c>
      <c r="C196" s="20" t="str">
        <f>IF(ISBLANK(แนบท้ายบันทึกStartHere!D137),"",+แนบท้ายบันทึกStartHere!D137)</f>
        <v/>
      </c>
      <c r="D196" s="4" t="str">
        <f>IF(ISBLANK(แนบท้ายบันทึกStartHere!B137),"",+แนบท้ายบันทึกStartHere!B137)</f>
        <v/>
      </c>
      <c r="E196" s="19" t="str">
        <f>IF(ISBLANK(แนบท้ายบันทึกStartHere!E137),"",+แนบท้ายบันทึกStartHere!E137)</f>
        <v/>
      </c>
      <c r="F196" s="22" t="str">
        <f t="shared" si="5"/>
        <v/>
      </c>
      <c r="G196" s="16"/>
    </row>
    <row r="197" spans="2:7" x14ac:dyDescent="0.55000000000000004">
      <c r="B197" s="19" t="str">
        <f>IF(ISBLANK(แนบท้ายบันทึกStartHere!C138),"",+แนบท้ายบันทึกStartHere!C138)</f>
        <v/>
      </c>
      <c r="C197" s="20" t="str">
        <f>IF(ISBLANK(แนบท้ายบันทึกStartHere!D138),"",+แนบท้ายบันทึกStartHere!D138)</f>
        <v/>
      </c>
      <c r="D197" s="4" t="str">
        <f>IF(ISBLANK(แนบท้ายบันทึกStartHere!B138),"",+แนบท้ายบันทึกStartHere!B138)</f>
        <v/>
      </c>
      <c r="E197" s="19" t="str">
        <f>IF(ISBLANK(แนบท้ายบันทึกStartHere!E138),"",+แนบท้ายบันทึกStartHere!E138)</f>
        <v/>
      </c>
      <c r="F197" s="22" t="str">
        <f t="shared" si="5"/>
        <v/>
      </c>
      <c r="G197" s="16"/>
    </row>
    <row r="198" spans="2:7" x14ac:dyDescent="0.55000000000000004">
      <c r="B198" s="23" t="str">
        <f>IF(ISBLANK(แนบท้ายบันทึกStartHere!C139),"",+แนบท้ายบันทึกStartHere!C139)</f>
        <v/>
      </c>
      <c r="C198" s="24" t="str">
        <f>IF(ISBLANK(แนบท้ายบันทึกStartHere!D139),"",+แนบท้ายบันทึกStartHere!D139)</f>
        <v/>
      </c>
      <c r="D198" s="25" t="str">
        <f>IF(ISBLANK(แนบท้ายบันทึกStartHere!B139),"",+แนบท้ายบันทึกStartHere!B139)</f>
        <v/>
      </c>
      <c r="E198" s="23" t="str">
        <f>IF(ISBLANK(แนบท้ายบันทึกStartHere!E139),"",+แนบท้ายบันทึกStartHere!E139)</f>
        <v/>
      </c>
      <c r="F198" s="26" t="str">
        <f t="shared" si="5"/>
        <v/>
      </c>
      <c r="G198" s="16"/>
    </row>
    <row r="199" spans="2:7" x14ac:dyDescent="0.55000000000000004">
      <c r="B199" s="90" t="str">
        <f>"( "&amp;BAHTTEXT(F199)&amp;" )"</f>
        <v>( ศูนย์บาทถ้วน )</v>
      </c>
      <c r="C199" s="90"/>
      <c r="D199" s="90"/>
      <c r="E199" s="27" t="s">
        <v>84</v>
      </c>
      <c r="F199" s="28">
        <f>SUM(F180:F198)</f>
        <v>0</v>
      </c>
      <c r="G199" s="29"/>
    </row>
    <row r="200" spans="2:7" x14ac:dyDescent="0.55000000000000004">
      <c r="B200" s="7" t="s">
        <v>85</v>
      </c>
      <c r="C200" s="7"/>
      <c r="E200" s="27" t="s">
        <v>86</v>
      </c>
      <c r="F200" s="30" t="str">
        <f>IF(ISERROR(F214)," ","ยอดยกไป")</f>
        <v>ยอดยกไป</v>
      </c>
      <c r="G200" s="31"/>
    </row>
    <row r="201" spans="2:7" x14ac:dyDescent="0.55000000000000004">
      <c r="B201" s="7" t="s">
        <v>87</v>
      </c>
      <c r="C201" s="7"/>
    </row>
    <row r="202" spans="2:7" x14ac:dyDescent="0.55000000000000004">
      <c r="B202" s="7" t="s">
        <v>88</v>
      </c>
      <c r="C202" s="7"/>
    </row>
    <row r="205" spans="2:7" ht="24" x14ac:dyDescent="0.55000000000000004">
      <c r="B205" s="5" t="s">
        <v>128</v>
      </c>
      <c r="C205" s="3"/>
      <c r="D205" s="2" t="s">
        <v>127</v>
      </c>
      <c r="E205" s="5" t="s">
        <v>129</v>
      </c>
      <c r="F205" s="3"/>
      <c r="G205"/>
    </row>
    <row r="206" spans="2:7" ht="24" x14ac:dyDescent="0.55000000000000004">
      <c r="B206" s="6" t="s">
        <v>131</v>
      </c>
      <c r="C206" s="5"/>
      <c r="D206" s="32" t="s">
        <v>130</v>
      </c>
      <c r="E206" s="5" t="s">
        <v>132</v>
      </c>
      <c r="F206" s="5"/>
      <c r="G206"/>
    </row>
    <row r="207" spans="2:7" x14ac:dyDescent="0.55000000000000004">
      <c r="B207" s="4" t="s">
        <v>133</v>
      </c>
      <c r="D207" s="32" t="s">
        <v>134</v>
      </c>
    </row>
    <row r="208" spans="2:7" x14ac:dyDescent="0.55000000000000004">
      <c r="B208" s="67" t="s">
        <v>75</v>
      </c>
      <c r="D208" s="32" t="s">
        <v>148</v>
      </c>
    </row>
    <row r="209" spans="2:7" x14ac:dyDescent="0.55000000000000004">
      <c r="B209" s="7"/>
      <c r="D209" s="32" t="s">
        <v>135</v>
      </c>
    </row>
    <row r="210" spans="2:7" x14ac:dyDescent="0.55000000000000004">
      <c r="B210" s="7" t="s">
        <v>138</v>
      </c>
      <c r="E210" s="4" t="s">
        <v>76</v>
      </c>
    </row>
    <row r="211" spans="2:7" x14ac:dyDescent="0.55000000000000004">
      <c r="B211" s="7" t="s">
        <v>182</v>
      </c>
      <c r="F211" s="4" t="str">
        <f>"หน้า 7/"&amp;COUNT(F29,F63,F97,F131,F165,F199,F233,F267,F301,F335,F369,F403)</f>
        <v>หน้า 7/12</v>
      </c>
    </row>
    <row r="212" spans="2:7" x14ac:dyDescent="0.55000000000000004">
      <c r="B212" s="91" t="s">
        <v>77</v>
      </c>
      <c r="C212" s="92"/>
      <c r="D212" s="8" t="s">
        <v>78</v>
      </c>
      <c r="E212" s="9" t="s">
        <v>79</v>
      </c>
      <c r="F212" s="8" t="s">
        <v>17</v>
      </c>
      <c r="G212" s="10"/>
    </row>
    <row r="213" spans="2:7" x14ac:dyDescent="0.55000000000000004">
      <c r="B213" s="88" t="s">
        <v>80</v>
      </c>
      <c r="C213" s="89"/>
      <c r="D213" s="11" t="s">
        <v>81</v>
      </c>
      <c r="E213" s="12" t="s">
        <v>82</v>
      </c>
      <c r="F213" s="11" t="s">
        <v>83</v>
      </c>
      <c r="G213" s="13"/>
    </row>
    <row r="214" spans="2:7" x14ac:dyDescent="0.55000000000000004">
      <c r="B214" s="14"/>
      <c r="C214" s="15"/>
      <c r="E214" s="16" t="str">
        <f>IF(ISBLANK(F199)," ","ยอดยกมา")</f>
        <v>ยอดยกมา</v>
      </c>
      <c r="F214" s="17">
        <f>IF(ISBLANK(F199)," ",+F199)</f>
        <v>0</v>
      </c>
      <c r="G214" s="18"/>
    </row>
    <row r="215" spans="2:7" x14ac:dyDescent="0.55000000000000004">
      <c r="B215" s="19" t="str">
        <f>IF(ISBLANK(แนบท้ายบันทึกStartHere!C140),"",+แนบท้ายบันทึกStartHere!C140)</f>
        <v/>
      </c>
      <c r="C215" s="20" t="str">
        <f>IF(ISBLANK(แนบท้ายบันทึกStartHere!D140),"",+แนบท้ายบันทึกStartHere!D140)</f>
        <v/>
      </c>
      <c r="D215" s="4" t="str">
        <f>IF(ISBLANK(แนบท้ายบันทึกStartHere!B140),"",+แนบท้ายบันทึกStartHere!B140)</f>
        <v/>
      </c>
      <c r="E215" s="19" t="str">
        <f>IF(ISBLANK(แนบท้ายบันทึกStartHere!E140),"",+แนบท้ายบันทึกStartHere!E140)</f>
        <v/>
      </c>
      <c r="F215" s="22" t="str">
        <f t="shared" ref="F215:F232" si="6">IF(B215="","",B215*E215)</f>
        <v/>
      </c>
      <c r="G215" s="21"/>
    </row>
    <row r="216" spans="2:7" x14ac:dyDescent="0.55000000000000004">
      <c r="B216" s="19" t="str">
        <f>IF(ISBLANK(แนบท้ายบันทึกStartHere!C141),"",+แนบท้ายบันทึกStartHere!C141)</f>
        <v/>
      </c>
      <c r="C216" s="20" t="str">
        <f>IF(ISBLANK(แนบท้ายบันทึกStartHere!D141),"",+แนบท้ายบันทึกStartHere!D141)</f>
        <v/>
      </c>
      <c r="D216" s="4" t="str">
        <f>IF(ISBLANK(แนบท้ายบันทึกStartHere!B141),"",+แนบท้ายบันทึกStartHere!B141)</f>
        <v/>
      </c>
      <c r="E216" s="19" t="str">
        <f>IF(ISBLANK(แนบท้ายบันทึกStartHere!E141),"",+แนบท้ายบันทึกStartHere!E141)</f>
        <v/>
      </c>
      <c r="F216" s="17" t="str">
        <f t="shared" si="6"/>
        <v/>
      </c>
      <c r="G216" s="21"/>
    </row>
    <row r="217" spans="2:7" x14ac:dyDescent="0.55000000000000004">
      <c r="B217" s="19" t="str">
        <f>IF(ISBLANK(แนบท้ายบันทึกStartHere!C142),"",+แนบท้ายบันทึกStartHere!C142)</f>
        <v/>
      </c>
      <c r="C217" s="20" t="str">
        <f>IF(ISBLANK(แนบท้ายบันทึกStartHere!D142),"",+แนบท้ายบันทึกStartHere!D142)</f>
        <v/>
      </c>
      <c r="D217" s="4" t="str">
        <f>IF(ISBLANK(แนบท้ายบันทึกStartHere!B142),"",+แนบท้ายบันทึกStartHere!B142)</f>
        <v/>
      </c>
      <c r="E217" s="19" t="str">
        <f>IF(ISBLANK(แนบท้ายบันทึกStartHere!E142),"",+แนบท้ายบันทึกStartHere!E142)</f>
        <v/>
      </c>
      <c r="F217" s="17" t="str">
        <f t="shared" si="6"/>
        <v/>
      </c>
      <c r="G217" s="16"/>
    </row>
    <row r="218" spans="2:7" x14ac:dyDescent="0.55000000000000004">
      <c r="B218" s="19" t="str">
        <f>IF(ISBLANK(แนบท้ายบันทึกStartHere!C143),"",+แนบท้ายบันทึกStartHere!C143)</f>
        <v/>
      </c>
      <c r="C218" s="20" t="str">
        <f>IF(ISBLANK(แนบท้ายบันทึกStartHere!D143),"",+แนบท้ายบันทึกStartHere!D143)</f>
        <v/>
      </c>
      <c r="D218" s="4" t="str">
        <f>IF(ISBLANK(แนบท้ายบันทึกStartHere!B143),"",+แนบท้ายบันทึกStartHere!B143)</f>
        <v/>
      </c>
      <c r="E218" s="19" t="str">
        <f>IF(ISBLANK(แนบท้ายบันทึกStartHere!E143),"",+แนบท้ายบันทึกStartHere!E143)</f>
        <v/>
      </c>
      <c r="F218" s="17" t="str">
        <f t="shared" si="6"/>
        <v/>
      </c>
      <c r="G218" s="16"/>
    </row>
    <row r="219" spans="2:7" x14ac:dyDescent="0.55000000000000004">
      <c r="B219" s="19" t="str">
        <f>IF(ISBLANK(แนบท้ายบันทึกStartHere!C144),"",+แนบท้ายบันทึกStartHere!C144)</f>
        <v/>
      </c>
      <c r="C219" s="20" t="str">
        <f>IF(ISBLANK(แนบท้ายบันทึกStartHere!D144),"",+แนบท้ายบันทึกStartHere!D144)</f>
        <v/>
      </c>
      <c r="D219" s="4" t="str">
        <f>IF(ISBLANK(แนบท้ายบันทึกStartHere!B144),"",+แนบท้ายบันทึกStartHere!B144)</f>
        <v/>
      </c>
      <c r="E219" s="19" t="str">
        <f>IF(ISBLANK(แนบท้ายบันทึกStartHere!E144),"",+แนบท้ายบันทึกStartHere!E144)</f>
        <v/>
      </c>
      <c r="F219" s="17" t="str">
        <f t="shared" si="6"/>
        <v/>
      </c>
      <c r="G219" s="16"/>
    </row>
    <row r="220" spans="2:7" x14ac:dyDescent="0.55000000000000004">
      <c r="B220" s="19" t="str">
        <f>IF(ISBLANK(แนบท้ายบันทึกStartHere!C145),"",+แนบท้ายบันทึกStartHere!C145)</f>
        <v/>
      </c>
      <c r="C220" s="20" t="str">
        <f>IF(ISBLANK(แนบท้ายบันทึกStartHere!D145),"",+แนบท้ายบันทึกStartHere!D145)</f>
        <v/>
      </c>
      <c r="D220" s="4" t="str">
        <f>IF(ISBLANK(แนบท้ายบันทึกStartHere!B145),"",+แนบท้ายบันทึกStartHere!B145)</f>
        <v/>
      </c>
      <c r="E220" s="19" t="str">
        <f>IF(ISBLANK(แนบท้ายบันทึกStartHere!E145),"",+แนบท้ายบันทึกStartHere!E145)</f>
        <v/>
      </c>
      <c r="F220" s="17" t="str">
        <f t="shared" si="6"/>
        <v/>
      </c>
      <c r="G220" s="16"/>
    </row>
    <row r="221" spans="2:7" x14ac:dyDescent="0.55000000000000004">
      <c r="B221" s="19" t="str">
        <f>IF(ISBLANK(แนบท้ายบันทึกStartHere!C146),"",+แนบท้ายบันทึกStartHere!C146)</f>
        <v/>
      </c>
      <c r="C221" s="20" t="str">
        <f>IF(ISBLANK(แนบท้ายบันทึกStartHere!D146),"",+แนบท้ายบันทึกStartHere!D146)</f>
        <v/>
      </c>
      <c r="D221" s="4" t="str">
        <f>IF(ISBLANK(แนบท้ายบันทึกStartHere!B146),"",+แนบท้ายบันทึกStartHere!B146)</f>
        <v/>
      </c>
      <c r="E221" s="19" t="str">
        <f>IF(ISBLANK(แนบท้ายบันทึกStartHere!E146),"",+แนบท้ายบันทึกStartHere!E146)</f>
        <v/>
      </c>
      <c r="F221" s="17" t="str">
        <f t="shared" si="6"/>
        <v/>
      </c>
      <c r="G221" s="16"/>
    </row>
    <row r="222" spans="2:7" x14ac:dyDescent="0.55000000000000004">
      <c r="B222" s="19" t="str">
        <f>IF(ISBLANK(แนบท้ายบันทึกStartHere!C147),"",+แนบท้ายบันทึกStartHere!C147)</f>
        <v/>
      </c>
      <c r="C222" s="20" t="str">
        <f>IF(ISBLANK(แนบท้ายบันทึกStartHere!D147),"",+แนบท้ายบันทึกStartHere!D147)</f>
        <v/>
      </c>
      <c r="D222" s="4" t="str">
        <f>IF(ISBLANK(แนบท้ายบันทึกStartHere!B147),"",+แนบท้ายบันทึกStartHere!B147)</f>
        <v/>
      </c>
      <c r="E222" s="19" t="str">
        <f>IF(ISBLANK(แนบท้ายบันทึกStartHere!E147),"",+แนบท้ายบันทึกStartHere!E147)</f>
        <v/>
      </c>
      <c r="F222" s="17" t="str">
        <f t="shared" si="6"/>
        <v/>
      </c>
      <c r="G222" s="16"/>
    </row>
    <row r="223" spans="2:7" x14ac:dyDescent="0.55000000000000004">
      <c r="B223" s="19" t="str">
        <f>IF(ISBLANK(แนบท้ายบันทึกStartHere!C157),"",+แนบท้ายบันทึกStartHere!C157)</f>
        <v/>
      </c>
      <c r="C223" s="20" t="str">
        <f>IF(ISBLANK(แนบท้ายบันทึกStartHere!D157),"",+แนบท้ายบันทึกStartHere!D157)</f>
        <v/>
      </c>
      <c r="D223" s="4" t="str">
        <f>IF(ISBLANK(แนบท้ายบันทึกStartHere!B157),"",+แนบท้ายบันทึกStartHere!B157)</f>
        <v/>
      </c>
      <c r="E223" s="19" t="str">
        <f>IF(ISBLANK(แนบท้ายบันทึกStartHere!E157),"",+แนบท้ายบันทึกStartHere!E157)</f>
        <v/>
      </c>
      <c r="F223" s="17" t="str">
        <f t="shared" si="6"/>
        <v/>
      </c>
      <c r="G223" s="16"/>
    </row>
    <row r="224" spans="2:7" x14ac:dyDescent="0.55000000000000004">
      <c r="B224" s="19" t="str">
        <f>IF(ISBLANK(แนบท้ายบันทึกStartHere!C158),"",+แนบท้ายบันทึกStartHere!C158)</f>
        <v/>
      </c>
      <c r="C224" s="20" t="str">
        <f>IF(ISBLANK(แนบท้ายบันทึกStartHere!D158),"",+แนบท้ายบันทึกStartHere!D158)</f>
        <v/>
      </c>
      <c r="D224" s="4" t="str">
        <f>IF(ISBLANK(แนบท้ายบันทึกStartHere!B158),"",+แนบท้ายบันทึกStartHere!B158)</f>
        <v/>
      </c>
      <c r="E224" s="19" t="str">
        <f>IF(ISBLANK(แนบท้ายบันทึกStartHere!E158),"",+แนบท้ายบันทึกStartHere!E158)</f>
        <v/>
      </c>
      <c r="F224" s="17" t="str">
        <f t="shared" si="6"/>
        <v/>
      </c>
      <c r="G224" s="16"/>
    </row>
    <row r="225" spans="2:7" x14ac:dyDescent="0.55000000000000004">
      <c r="B225" s="19" t="str">
        <f>IF(ISBLANK(แนบท้ายบันทึกStartHere!C159),"",+แนบท้ายบันทึกStartHere!C159)</f>
        <v/>
      </c>
      <c r="C225" s="20" t="str">
        <f>IF(ISBLANK(แนบท้ายบันทึกStartHere!D159),"",+แนบท้ายบันทึกStartHere!D159)</f>
        <v/>
      </c>
      <c r="D225" s="4" t="str">
        <f>IF(ISBLANK(แนบท้ายบันทึกStartHere!B159),"",+แนบท้ายบันทึกStartHere!B159)</f>
        <v/>
      </c>
      <c r="E225" s="16" t="str">
        <f>IF(ISBLANK(แนบท้ายบันทึกStartHere!E159),"",+แนบท้ายบันทึกStartHere!E159)</f>
        <v/>
      </c>
      <c r="F225" s="22" t="str">
        <f t="shared" si="6"/>
        <v/>
      </c>
      <c r="G225" s="16"/>
    </row>
    <row r="226" spans="2:7" x14ac:dyDescent="0.55000000000000004">
      <c r="B226" s="19" t="str">
        <f>IF(ISBLANK(แนบท้ายบันทึกStartHere!C160),"",+แนบท้ายบันทึกStartHere!C160)</f>
        <v/>
      </c>
      <c r="C226" s="20" t="str">
        <f>IF(ISBLANK(แนบท้ายบันทึกStartHere!D160),"",+แนบท้ายบันทึกStartHere!D160)</f>
        <v/>
      </c>
      <c r="D226" s="4" t="str">
        <f>IF(ISBLANK(แนบท้ายบันทึกStartHere!B160),"",+แนบท้ายบันทึกStartHere!B160)</f>
        <v/>
      </c>
      <c r="E226" s="16" t="str">
        <f>IF(ISBLANK(แนบท้ายบันทึกStartHere!E160),"",+แนบท้ายบันทึกStartHere!E160)</f>
        <v/>
      </c>
      <c r="F226" s="22" t="str">
        <f t="shared" si="6"/>
        <v/>
      </c>
      <c r="G226" s="16"/>
    </row>
    <row r="227" spans="2:7" x14ac:dyDescent="0.55000000000000004">
      <c r="B227" s="19" t="str">
        <f>IF(ISBLANK(แนบท้ายบันทึกStartHere!C161),"",+แนบท้ายบันทึกStartHere!C161)</f>
        <v/>
      </c>
      <c r="C227" s="20" t="str">
        <f>IF(ISBLANK(แนบท้ายบันทึกStartHere!D161),"",+แนบท้ายบันทึกStartHere!D161)</f>
        <v/>
      </c>
      <c r="D227" s="4" t="str">
        <f>IF(ISBLANK(แนบท้ายบันทึกStartHere!B161),"",+แนบท้ายบันทึกStartHere!B161)</f>
        <v/>
      </c>
      <c r="E227" s="16" t="str">
        <f>IF(ISBLANK(แนบท้ายบันทึกStartHere!E161),"",+แนบท้ายบันทึกStartHere!E161)</f>
        <v/>
      </c>
      <c r="F227" s="22" t="str">
        <f t="shared" si="6"/>
        <v/>
      </c>
      <c r="G227" s="16"/>
    </row>
    <row r="228" spans="2:7" x14ac:dyDescent="0.55000000000000004">
      <c r="B228" s="19" t="str">
        <f>IF(ISBLANK(แนบท้ายบันทึกStartHere!C162),"",+แนบท้ายบันทึกStartHere!C162)</f>
        <v/>
      </c>
      <c r="C228" s="20" t="str">
        <f>IF(ISBLANK(แนบท้ายบันทึกStartHere!D162),"",+แนบท้ายบันทึกStartHere!D162)</f>
        <v/>
      </c>
      <c r="D228" s="4" t="str">
        <f>IF(ISBLANK(แนบท้ายบันทึกStartHere!B162),"",+แนบท้ายบันทึกStartHere!B162)</f>
        <v/>
      </c>
      <c r="E228" s="16" t="str">
        <f>IF(ISBLANK(แนบท้ายบันทึกStartHere!E162),"",+แนบท้ายบันทึกStartHere!E162)</f>
        <v/>
      </c>
      <c r="F228" s="22" t="str">
        <f t="shared" si="6"/>
        <v/>
      </c>
      <c r="G228" s="16"/>
    </row>
    <row r="229" spans="2:7" x14ac:dyDescent="0.55000000000000004">
      <c r="B229" s="19" t="str">
        <f>IF(ISBLANK(แนบท้ายบันทึกStartHere!C163),"",+แนบท้ายบันทึกStartHere!C163)</f>
        <v/>
      </c>
      <c r="C229" s="20" t="str">
        <f>IF(ISBLANK(แนบท้ายบันทึกStartHere!D163),"",+แนบท้ายบันทึกStartHere!D163)</f>
        <v/>
      </c>
      <c r="D229" s="4" t="str">
        <f>IF(ISBLANK(แนบท้ายบันทึกStartHere!B163),"",+แนบท้ายบันทึกStartHere!B163)</f>
        <v/>
      </c>
      <c r="E229" s="16" t="str">
        <f>IF(ISBLANK(แนบท้ายบันทึกStartHere!E163),"",+แนบท้ายบันทึกStartHere!E163)</f>
        <v/>
      </c>
      <c r="F229" s="22" t="str">
        <f t="shared" si="6"/>
        <v/>
      </c>
      <c r="G229" s="16"/>
    </row>
    <row r="230" spans="2:7" x14ac:dyDescent="0.55000000000000004">
      <c r="B230" s="19" t="str">
        <f>IF(ISBLANK(แนบท้ายบันทึกStartHere!C164),"",+แนบท้ายบันทึกStartHere!C164)</f>
        <v/>
      </c>
      <c r="C230" s="20" t="str">
        <f>IF(ISBLANK(แนบท้ายบันทึกStartHere!D164),"",+แนบท้ายบันทึกStartHere!D164)</f>
        <v/>
      </c>
      <c r="D230" s="4" t="str">
        <f>IF(ISBLANK(แนบท้ายบันทึกStartHere!B164),"",+แนบท้ายบันทึกStartHere!B164)</f>
        <v/>
      </c>
      <c r="E230" s="16" t="str">
        <f>IF(ISBLANK(แนบท้ายบันทึกStartHere!E164),"",+แนบท้ายบันทึกStartHere!E164)</f>
        <v/>
      </c>
      <c r="F230" s="22" t="str">
        <f t="shared" si="6"/>
        <v/>
      </c>
      <c r="G230" s="16"/>
    </row>
    <row r="231" spans="2:7" x14ac:dyDescent="0.55000000000000004">
      <c r="B231" s="19" t="str">
        <f>IF(ISBLANK(แนบท้ายบันทึกStartHere!C165),"",+แนบท้ายบันทึกStartHere!C165)</f>
        <v/>
      </c>
      <c r="C231" s="20" t="str">
        <f>IF(ISBLANK(แนบท้ายบันทึกStartHere!D165),"",+แนบท้ายบันทึกStartHere!D165)</f>
        <v/>
      </c>
      <c r="D231" s="4" t="str">
        <f>IF(ISBLANK(แนบท้ายบันทึกStartHere!B165),"",+แนบท้ายบันทึกStartHere!B165)</f>
        <v/>
      </c>
      <c r="E231" s="19" t="str">
        <f>IF(ISBLANK(แนบท้ายบันทึกStartHere!E165),"",+แนบท้ายบันทึกStartHere!E165)</f>
        <v/>
      </c>
      <c r="F231" s="22" t="str">
        <f t="shared" si="6"/>
        <v/>
      </c>
      <c r="G231" s="16"/>
    </row>
    <row r="232" spans="2:7" x14ac:dyDescent="0.55000000000000004">
      <c r="B232" s="23" t="str">
        <f>IF(ISBLANK(แนบท้ายบันทึกStartHere!C166),"",+แนบท้ายบันทึกStartHere!C166)</f>
        <v/>
      </c>
      <c r="C232" s="24" t="str">
        <f>IF(ISBLANK(แนบท้ายบันทึกStartHere!D166),"",+แนบท้ายบันทึกStartHere!D166)</f>
        <v/>
      </c>
      <c r="D232" s="25" t="str">
        <f>IF(ISBLANK(แนบท้ายบันทึกStartHere!B166),"",+แนบท้ายบันทึกStartHere!B166)</f>
        <v/>
      </c>
      <c r="E232" s="23" t="str">
        <f>IF(ISBLANK(แนบท้ายบันทึกStartHere!E166),"",+แนบท้ายบันทึกStartHere!E166)</f>
        <v/>
      </c>
      <c r="F232" s="26" t="str">
        <f t="shared" si="6"/>
        <v/>
      </c>
      <c r="G232" s="16"/>
    </row>
    <row r="233" spans="2:7" x14ac:dyDescent="0.55000000000000004">
      <c r="B233" s="90" t="str">
        <f>"( "&amp;BAHTTEXT(F233)&amp;" )"</f>
        <v>( ศูนย์บาทถ้วน )</v>
      </c>
      <c r="C233" s="90"/>
      <c r="D233" s="90"/>
      <c r="E233" s="27" t="s">
        <v>84</v>
      </c>
      <c r="F233" s="28">
        <f>SUM(F214:F232)</f>
        <v>0</v>
      </c>
      <c r="G233" s="29"/>
    </row>
    <row r="234" spans="2:7" x14ac:dyDescent="0.55000000000000004">
      <c r="B234" s="7" t="s">
        <v>85</v>
      </c>
      <c r="C234" s="7"/>
      <c r="E234" s="27" t="s">
        <v>86</v>
      </c>
      <c r="F234" s="30" t="str">
        <f>IF(ISERROR(F248)," ","ยอดยกไป")</f>
        <v>ยอดยกไป</v>
      </c>
      <c r="G234" s="31"/>
    </row>
    <row r="235" spans="2:7" x14ac:dyDescent="0.55000000000000004">
      <c r="B235" s="7" t="s">
        <v>87</v>
      </c>
      <c r="C235" s="7"/>
    </row>
    <row r="236" spans="2:7" x14ac:dyDescent="0.55000000000000004">
      <c r="B236" s="7" t="s">
        <v>88</v>
      </c>
      <c r="C236" s="7"/>
    </row>
    <row r="239" spans="2:7" ht="24" x14ac:dyDescent="0.55000000000000004">
      <c r="B239" s="5" t="s">
        <v>128</v>
      </c>
      <c r="C239" s="3"/>
      <c r="D239" s="2" t="s">
        <v>127</v>
      </c>
      <c r="E239" s="5" t="s">
        <v>129</v>
      </c>
      <c r="F239" s="3"/>
      <c r="G239"/>
    </row>
    <row r="240" spans="2:7" ht="24" x14ac:dyDescent="0.55000000000000004">
      <c r="B240" s="6" t="s">
        <v>131</v>
      </c>
      <c r="C240" s="5"/>
      <c r="D240" s="32" t="s">
        <v>130</v>
      </c>
      <c r="E240" s="5" t="s">
        <v>132</v>
      </c>
      <c r="F240" s="5"/>
      <c r="G240"/>
    </row>
    <row r="241" spans="2:7" x14ac:dyDescent="0.55000000000000004">
      <c r="B241" s="4" t="s">
        <v>133</v>
      </c>
      <c r="D241" s="32" t="s">
        <v>134</v>
      </c>
    </row>
    <row r="242" spans="2:7" x14ac:dyDescent="0.55000000000000004">
      <c r="B242" s="67" t="s">
        <v>75</v>
      </c>
      <c r="D242" s="32" t="s">
        <v>148</v>
      </c>
    </row>
    <row r="243" spans="2:7" x14ac:dyDescent="0.55000000000000004">
      <c r="B243" s="7"/>
      <c r="D243" s="32" t="s">
        <v>135</v>
      </c>
    </row>
    <row r="244" spans="2:7" x14ac:dyDescent="0.55000000000000004">
      <c r="B244" s="7" t="s">
        <v>138</v>
      </c>
      <c r="E244" s="4" t="s">
        <v>76</v>
      </c>
    </row>
    <row r="245" spans="2:7" x14ac:dyDescent="0.55000000000000004">
      <c r="B245" s="7" t="s">
        <v>182</v>
      </c>
      <c r="F245" s="4" t="str">
        <f>"หน้า 8/"&amp;COUNT(F29,F63,F97,F131,F165,F199,F233,F267,F301,F335,F369,F403)</f>
        <v>หน้า 8/12</v>
      </c>
    </row>
    <row r="246" spans="2:7" x14ac:dyDescent="0.55000000000000004">
      <c r="B246" s="91" t="s">
        <v>77</v>
      </c>
      <c r="C246" s="92"/>
      <c r="D246" s="8" t="s">
        <v>78</v>
      </c>
      <c r="E246" s="9" t="s">
        <v>79</v>
      </c>
      <c r="F246" s="8" t="s">
        <v>17</v>
      </c>
      <c r="G246" s="10"/>
    </row>
    <row r="247" spans="2:7" x14ac:dyDescent="0.55000000000000004">
      <c r="B247" s="88" t="s">
        <v>80</v>
      </c>
      <c r="C247" s="89"/>
      <c r="D247" s="11" t="s">
        <v>81</v>
      </c>
      <c r="E247" s="12" t="s">
        <v>82</v>
      </c>
      <c r="F247" s="11" t="s">
        <v>83</v>
      </c>
      <c r="G247" s="13"/>
    </row>
    <row r="248" spans="2:7" x14ac:dyDescent="0.55000000000000004">
      <c r="B248" s="14"/>
      <c r="C248" s="15"/>
      <c r="E248" s="16" t="str">
        <f>IF(ISBLANK(F233)," ","ยอดยกมา")</f>
        <v>ยอดยกมา</v>
      </c>
      <c r="F248" s="17">
        <f>IF(ISBLANK(F233)," ",+F233)</f>
        <v>0</v>
      </c>
      <c r="G248" s="18"/>
    </row>
    <row r="249" spans="2:7" x14ac:dyDescent="0.55000000000000004">
      <c r="B249" s="19" t="str">
        <f>IF(ISBLANK(แนบท้ายบันทึกStartHere!C167),"",+แนบท้ายบันทึกStartHere!C167)</f>
        <v/>
      </c>
      <c r="C249" s="20" t="str">
        <f>IF(ISBLANK(แนบท้ายบันทึกStartHere!D167),"",+แนบท้ายบันทึกStartHere!D167)</f>
        <v/>
      </c>
      <c r="D249" s="4" t="str">
        <f>IF(ISBLANK(แนบท้ายบันทึกStartHere!B167),"",+แนบท้ายบันทึกStartHere!B167)</f>
        <v/>
      </c>
      <c r="E249" s="16" t="str">
        <f>IF(ISBLANK(แนบท้ายบันทึกStartHere!E167),"",+แนบท้ายบันทึกStartHere!E167)</f>
        <v/>
      </c>
      <c r="F249" s="22" t="str">
        <f t="shared" ref="F249:F266" si="7">IF(B249="","",B249*E249)</f>
        <v/>
      </c>
      <c r="G249" s="21"/>
    </row>
    <row r="250" spans="2:7" x14ac:dyDescent="0.55000000000000004">
      <c r="B250" s="19" t="str">
        <f>IF(ISBLANK(แนบท้ายบันทึกStartHere!C168),"",+แนบท้ายบันทึกStartHere!C168)</f>
        <v/>
      </c>
      <c r="C250" s="20" t="str">
        <f>IF(ISBLANK(แนบท้ายบันทึกStartHere!D168),"",+แนบท้ายบันทึกStartHere!D168)</f>
        <v/>
      </c>
      <c r="D250" s="4" t="str">
        <f>IF(ISBLANK(แนบท้ายบันทึกStartHere!B168),"",+แนบท้ายบันทึกStartHere!B168)</f>
        <v/>
      </c>
      <c r="E250" s="16" t="str">
        <f>IF(ISBLANK(แนบท้ายบันทึกStartHere!E168),"",+แนบท้ายบันทึกStartHere!E168)</f>
        <v/>
      </c>
      <c r="F250" s="17" t="str">
        <f t="shared" si="7"/>
        <v/>
      </c>
      <c r="G250" s="21"/>
    </row>
    <row r="251" spans="2:7" x14ac:dyDescent="0.55000000000000004">
      <c r="B251" s="19" t="str">
        <f>IF(ISBLANK(แนบท้ายบันทึกStartHere!C169),"",+แนบท้ายบันทึกStartHere!C169)</f>
        <v/>
      </c>
      <c r="C251" s="20" t="str">
        <f>IF(ISBLANK(แนบท้ายบันทึกStartHere!D169),"",+แนบท้ายบันทึกStartHere!D169)</f>
        <v/>
      </c>
      <c r="D251" s="4" t="str">
        <f>IF(ISBLANK(แนบท้ายบันทึกStartHere!B169),"",+แนบท้ายบันทึกStartHere!B169)</f>
        <v/>
      </c>
      <c r="E251" s="16" t="str">
        <f>IF(ISBLANK(แนบท้ายบันทึกStartHere!E169),"",+แนบท้ายบันทึกStartHere!E169)</f>
        <v/>
      </c>
      <c r="F251" s="17" t="str">
        <f t="shared" si="7"/>
        <v/>
      </c>
      <c r="G251" s="16"/>
    </row>
    <row r="252" spans="2:7" x14ac:dyDescent="0.55000000000000004">
      <c r="B252" s="19" t="str">
        <f>IF(ISBLANK(แนบท้ายบันทึกStartHere!C170),"",+แนบท้ายบันทึกStartHere!C170)</f>
        <v/>
      </c>
      <c r="C252" s="20" t="str">
        <f>IF(ISBLANK(แนบท้ายบันทึกStartHere!D170),"",+แนบท้ายบันทึกStartHere!D170)</f>
        <v/>
      </c>
      <c r="D252" s="4" t="str">
        <f>IF(ISBLANK(แนบท้ายบันทึกStartHere!B170),"",+แนบท้ายบันทึกStartHere!B170)</f>
        <v/>
      </c>
      <c r="E252" s="16" t="str">
        <f>IF(ISBLANK(แนบท้ายบันทึกStartHere!E170),"",+แนบท้ายบันทึกStartHere!E170)</f>
        <v/>
      </c>
      <c r="F252" s="17" t="str">
        <f t="shared" si="7"/>
        <v/>
      </c>
      <c r="G252" s="16"/>
    </row>
    <row r="253" spans="2:7" x14ac:dyDescent="0.55000000000000004">
      <c r="B253" s="19" t="str">
        <f>IF(ISBLANK(แนบท้ายบันทึกStartHere!C171),"",+แนบท้ายบันทึกStartHere!C171)</f>
        <v/>
      </c>
      <c r="C253" s="20" t="str">
        <f>IF(ISBLANK(แนบท้ายบันทึกStartHere!D171),"",+แนบท้ายบันทึกStartHere!D171)</f>
        <v/>
      </c>
      <c r="D253" s="4" t="str">
        <f>IF(ISBLANK(แนบท้ายบันทึกStartHere!B171),"",+แนบท้ายบันทึกStartHere!B171)</f>
        <v/>
      </c>
      <c r="E253" s="16" t="str">
        <f>IF(ISBLANK(แนบท้ายบันทึกStartHere!E171),"",+แนบท้ายบันทึกStartHere!E171)</f>
        <v/>
      </c>
      <c r="F253" s="17" t="str">
        <f t="shared" si="7"/>
        <v/>
      </c>
      <c r="G253" s="16"/>
    </row>
    <row r="254" spans="2:7" x14ac:dyDescent="0.55000000000000004">
      <c r="B254" s="19" t="str">
        <f>IF(ISBLANK(แนบท้ายบันทึกStartHere!C172),"",+แนบท้ายบันทึกStartHere!C172)</f>
        <v/>
      </c>
      <c r="C254" s="20" t="str">
        <f>IF(ISBLANK(แนบท้ายบันทึกStartHere!D172),"",+แนบท้ายบันทึกStartHere!D172)</f>
        <v/>
      </c>
      <c r="D254" s="4" t="str">
        <f>IF(ISBLANK(แนบท้ายบันทึกStartHere!B172),"",+แนบท้ายบันทึกStartHere!B172)</f>
        <v/>
      </c>
      <c r="E254" s="16" t="str">
        <f>IF(ISBLANK(แนบท้ายบันทึกStartHere!E172),"",+แนบท้ายบันทึกStartHere!E172)</f>
        <v/>
      </c>
      <c r="F254" s="17" t="str">
        <f t="shared" si="7"/>
        <v/>
      </c>
      <c r="G254" s="16"/>
    </row>
    <row r="255" spans="2:7" x14ac:dyDescent="0.55000000000000004">
      <c r="B255" s="19" t="str">
        <f>IF(ISBLANK(แนบท้ายบันทึกStartHere!C173),"",+แนบท้ายบันทึกStartHere!C173)</f>
        <v/>
      </c>
      <c r="C255" s="20" t="str">
        <f>IF(ISBLANK(แนบท้ายบันทึกStartHere!D173),"",+แนบท้ายบันทึกStartHere!D173)</f>
        <v/>
      </c>
      <c r="D255" s="4" t="str">
        <f>IF(ISBLANK(แนบท้ายบันทึกStartHere!B173),"",+แนบท้ายบันทึกStartHere!B173)</f>
        <v/>
      </c>
      <c r="E255" s="16" t="str">
        <f>IF(ISBLANK(แนบท้ายบันทึกStartHere!E173),"",+แนบท้ายบันทึกStartHere!E173)</f>
        <v/>
      </c>
      <c r="F255" s="17" t="str">
        <f t="shared" si="7"/>
        <v/>
      </c>
      <c r="G255" s="16"/>
    </row>
    <row r="256" spans="2:7" x14ac:dyDescent="0.55000000000000004">
      <c r="B256" s="19" t="str">
        <f>IF(ISBLANK(แนบท้ายบันทึกStartHere!C174),"",+แนบท้ายบันทึกStartHere!C174)</f>
        <v/>
      </c>
      <c r="C256" s="20" t="str">
        <f>IF(ISBLANK(แนบท้ายบันทึกStartHere!D174),"",+แนบท้ายบันทึกStartHere!D174)</f>
        <v/>
      </c>
      <c r="D256" s="4" t="str">
        <f>IF(ISBLANK(แนบท้ายบันทึกStartHere!B174),"",+แนบท้ายบันทึกStartHere!B174)</f>
        <v/>
      </c>
      <c r="E256" s="16" t="str">
        <f>IF(ISBLANK(แนบท้ายบันทึกStartHere!E174),"",+แนบท้ายบันทึกStartHere!E174)</f>
        <v/>
      </c>
      <c r="F256" s="17" t="str">
        <f t="shared" si="7"/>
        <v/>
      </c>
      <c r="G256" s="16"/>
    </row>
    <row r="257" spans="2:7" x14ac:dyDescent="0.55000000000000004">
      <c r="B257" s="19" t="str">
        <f>IF(ISBLANK(แนบท้ายบันทึกStartHere!C175),"",+แนบท้ายบันทึกStartHere!C175)</f>
        <v/>
      </c>
      <c r="C257" s="20" t="str">
        <f>IF(ISBLANK(แนบท้ายบันทึกStartHere!D175),"",+แนบท้ายบันทึกStartHere!D175)</f>
        <v/>
      </c>
      <c r="D257" s="4" t="str">
        <f>IF(ISBLANK(แนบท้ายบันทึกStartHere!B175),"",+แนบท้ายบันทึกStartHere!B175)</f>
        <v/>
      </c>
      <c r="E257" s="16" t="str">
        <f>IF(ISBLANK(แนบท้ายบันทึกStartHere!E175),"",+แนบท้ายบันทึกStartHere!E175)</f>
        <v/>
      </c>
      <c r="F257" s="17" t="str">
        <f t="shared" si="7"/>
        <v/>
      </c>
      <c r="G257" s="16"/>
    </row>
    <row r="258" spans="2:7" x14ac:dyDescent="0.55000000000000004">
      <c r="B258" s="19" t="str">
        <f>IF(ISBLANK(แนบท้ายบันทึกStartHere!C176),"",+แนบท้ายบันทึกStartHere!C176)</f>
        <v/>
      </c>
      <c r="C258" s="20" t="str">
        <f>IF(ISBLANK(แนบท้ายบันทึกStartHere!D176),"",+แนบท้ายบันทึกStartHere!D176)</f>
        <v/>
      </c>
      <c r="D258" s="4" t="str">
        <f>IF(ISBLANK(แนบท้ายบันทึกStartHere!B176),"",+แนบท้ายบันทึกStartHere!B176)</f>
        <v/>
      </c>
      <c r="E258" s="16" t="str">
        <f>IF(ISBLANK(แนบท้ายบันทึกStartHere!E176),"",+แนบท้ายบันทึกStartHere!E176)</f>
        <v/>
      </c>
      <c r="F258" s="17" t="str">
        <f t="shared" si="7"/>
        <v/>
      </c>
      <c r="G258" s="16"/>
    </row>
    <row r="259" spans="2:7" x14ac:dyDescent="0.55000000000000004">
      <c r="B259" s="19" t="str">
        <f>IF(ISBLANK(แนบท้ายบันทึกStartHere!C177),"",+แนบท้ายบันทึกStartHere!C177)</f>
        <v/>
      </c>
      <c r="C259" s="20" t="str">
        <f>IF(ISBLANK(แนบท้ายบันทึกStartHere!D177),"",+แนบท้ายบันทึกStartHere!D177)</f>
        <v/>
      </c>
      <c r="D259" s="4" t="str">
        <f>IF(ISBLANK(แนบท้ายบันทึกStartHere!B177),"",+แนบท้ายบันทึกStartHere!B177)</f>
        <v/>
      </c>
      <c r="E259" s="16" t="str">
        <f>IF(ISBLANK(แนบท้ายบันทึกStartHere!E177),"",+แนบท้ายบันทึกStartHere!E177)</f>
        <v/>
      </c>
      <c r="F259" s="22" t="str">
        <f t="shared" si="7"/>
        <v/>
      </c>
      <c r="G259" s="16"/>
    </row>
    <row r="260" spans="2:7" x14ac:dyDescent="0.55000000000000004">
      <c r="B260" s="19" t="str">
        <f>IF(ISBLANK(แนบท้ายบันทึกStartHere!C178),"",+แนบท้ายบันทึกStartHere!C178)</f>
        <v/>
      </c>
      <c r="C260" s="20" t="str">
        <f>IF(ISBLANK(แนบท้ายบันทึกStartHere!D178),"",+แนบท้ายบันทึกStartHere!D178)</f>
        <v/>
      </c>
      <c r="D260" s="4" t="str">
        <f>IF(ISBLANK(แนบท้ายบันทึกStartHere!B178),"",+แนบท้ายบันทึกStartHere!B178)</f>
        <v/>
      </c>
      <c r="E260" s="16" t="str">
        <f>IF(ISBLANK(แนบท้ายบันทึกStartHere!E178),"",+แนบท้ายบันทึกStartHere!E178)</f>
        <v/>
      </c>
      <c r="F260" s="22" t="str">
        <f t="shared" si="7"/>
        <v/>
      </c>
      <c r="G260" s="16"/>
    </row>
    <row r="261" spans="2:7" x14ac:dyDescent="0.55000000000000004">
      <c r="B261" s="19" t="str">
        <f>IF(ISBLANK(แนบท้ายบันทึกStartHere!C179),"",+แนบท้ายบันทึกStartHere!C179)</f>
        <v/>
      </c>
      <c r="C261" s="20" t="str">
        <f>IF(ISBLANK(แนบท้ายบันทึกStartHere!D179),"",+แนบท้ายบันทึกStartHere!D179)</f>
        <v/>
      </c>
      <c r="D261" s="4" t="str">
        <f>IF(ISBLANK(แนบท้ายบันทึกStartHere!B179),"",+แนบท้ายบันทึกStartHere!B179)</f>
        <v/>
      </c>
      <c r="E261" s="16" t="str">
        <f>IF(ISBLANK(แนบท้ายบันทึกStartHere!E179),"",+แนบท้ายบันทึกStartHere!E179)</f>
        <v/>
      </c>
      <c r="F261" s="22" t="str">
        <f t="shared" si="7"/>
        <v/>
      </c>
      <c r="G261" s="16"/>
    </row>
    <row r="262" spans="2:7" x14ac:dyDescent="0.55000000000000004">
      <c r="B262" s="19" t="str">
        <f>IF(ISBLANK(แนบท้ายบันทึกStartHere!C180),"",+แนบท้ายบันทึกStartHere!C180)</f>
        <v/>
      </c>
      <c r="C262" s="20" t="str">
        <f>IF(ISBLANK(แนบท้ายบันทึกStartHere!D180),"",+แนบท้ายบันทึกStartHere!D180)</f>
        <v/>
      </c>
      <c r="D262" s="4" t="str">
        <f>IF(ISBLANK(แนบท้ายบันทึกStartHere!B180),"",+แนบท้ายบันทึกStartHere!B180)</f>
        <v/>
      </c>
      <c r="E262" s="16" t="str">
        <f>IF(ISBLANK(แนบท้ายบันทึกStartHere!E180),"",+แนบท้ายบันทึกStartHere!E180)</f>
        <v/>
      </c>
      <c r="F262" s="22" t="str">
        <f t="shared" si="7"/>
        <v/>
      </c>
      <c r="G262" s="16"/>
    </row>
    <row r="263" spans="2:7" x14ac:dyDescent="0.55000000000000004">
      <c r="B263" s="19" t="str">
        <f>IF(ISBLANK(แนบท้ายบันทึกStartHere!C181),"",+แนบท้ายบันทึกStartHere!C181)</f>
        <v/>
      </c>
      <c r="C263" s="20" t="str">
        <f>IF(ISBLANK(แนบท้ายบันทึกStartHere!D181),"",+แนบท้ายบันทึกStartHere!D181)</f>
        <v/>
      </c>
      <c r="D263" s="4" t="str">
        <f>IF(ISBLANK(แนบท้ายบันทึกStartHere!B181),"",+แนบท้ายบันทึกStartHere!B181)</f>
        <v/>
      </c>
      <c r="E263" s="16" t="str">
        <f>IF(ISBLANK(แนบท้ายบันทึกStartHere!E181),"",+แนบท้ายบันทึกStartHere!E181)</f>
        <v/>
      </c>
      <c r="F263" s="22" t="str">
        <f t="shared" si="7"/>
        <v/>
      </c>
      <c r="G263" s="16"/>
    </row>
    <row r="264" spans="2:7" x14ac:dyDescent="0.55000000000000004">
      <c r="B264" s="19" t="str">
        <f>IF(ISBLANK(แนบท้ายบันทึกStartHere!C182),"",+แนบท้ายบันทึกStartHere!C182)</f>
        <v/>
      </c>
      <c r="C264" s="20" t="str">
        <f>IF(ISBLANK(แนบท้ายบันทึกStartHere!D182),"",+แนบท้ายบันทึกStartHere!D182)</f>
        <v/>
      </c>
      <c r="D264" s="4" t="str">
        <f>IF(ISBLANK(แนบท้ายบันทึกStartHere!B182),"",+แนบท้ายบันทึกStartHere!B182)</f>
        <v/>
      </c>
      <c r="E264" s="16" t="str">
        <f>IF(ISBLANK(แนบท้ายบันทึกStartHere!E182),"",+แนบท้ายบันทึกStartHere!E182)</f>
        <v/>
      </c>
      <c r="F264" s="22" t="str">
        <f t="shared" si="7"/>
        <v/>
      </c>
      <c r="G264" s="16"/>
    </row>
    <row r="265" spans="2:7" x14ac:dyDescent="0.55000000000000004">
      <c r="B265" s="19" t="str">
        <f>IF(ISBLANK(แนบท้ายบันทึกStartHere!C183),"",+แนบท้ายบันทึกStartHere!C183)</f>
        <v/>
      </c>
      <c r="C265" s="20" t="str">
        <f>IF(ISBLANK(แนบท้ายบันทึกStartHere!D183),"",+แนบท้ายบันทึกStartHere!D183)</f>
        <v/>
      </c>
      <c r="D265" s="4" t="str">
        <f>IF(ISBLANK(แนบท้ายบันทึกStartHere!B183),"",+แนบท้ายบันทึกStartHere!B183)</f>
        <v/>
      </c>
      <c r="E265" s="16" t="str">
        <f>IF(ISBLANK(แนบท้ายบันทึกStartHere!E183),"",+แนบท้ายบันทึกStartHere!E183)</f>
        <v/>
      </c>
      <c r="F265" s="22" t="str">
        <f t="shared" si="7"/>
        <v/>
      </c>
      <c r="G265" s="16"/>
    </row>
    <row r="266" spans="2:7" x14ac:dyDescent="0.55000000000000004">
      <c r="B266" s="23" t="str">
        <f>IF(ISBLANK(แนบท้ายบันทึกStartHere!C184),"",+แนบท้ายบันทึกStartHere!C184)</f>
        <v/>
      </c>
      <c r="C266" s="24" t="str">
        <f>IF(ISBLANK(แนบท้ายบันทึกStartHere!D184),"",+แนบท้ายบันทึกStartHere!D184)</f>
        <v/>
      </c>
      <c r="D266" s="25" t="str">
        <f>IF(ISBLANK(แนบท้ายบันทึกStartHere!B184),"",+แนบท้ายบันทึกStartHere!B184)</f>
        <v/>
      </c>
      <c r="E266" s="23" t="str">
        <f>IF(ISBLANK(แนบท้ายบันทึกStartHere!E184),"",+แนบท้ายบันทึกStartHere!E184)</f>
        <v/>
      </c>
      <c r="F266" s="26" t="str">
        <f t="shared" si="7"/>
        <v/>
      </c>
      <c r="G266" s="16"/>
    </row>
    <row r="267" spans="2:7" x14ac:dyDescent="0.55000000000000004">
      <c r="B267" s="90" t="str">
        <f>"( "&amp;BAHTTEXT(F267)&amp;" )"</f>
        <v>( ศูนย์บาทถ้วน )</v>
      </c>
      <c r="C267" s="90"/>
      <c r="D267" s="90"/>
      <c r="E267" s="27" t="s">
        <v>84</v>
      </c>
      <c r="F267" s="28">
        <f>SUM(F248:F266)</f>
        <v>0</v>
      </c>
      <c r="G267" s="29"/>
    </row>
    <row r="268" spans="2:7" x14ac:dyDescent="0.55000000000000004">
      <c r="B268" s="7" t="s">
        <v>85</v>
      </c>
      <c r="C268" s="7"/>
      <c r="E268" s="27" t="s">
        <v>86</v>
      </c>
      <c r="F268" s="30" t="str">
        <f>IF(ISERROR(F282)," ","ยอดยกไป")</f>
        <v>ยอดยกไป</v>
      </c>
      <c r="G268" s="31"/>
    </row>
    <row r="269" spans="2:7" x14ac:dyDescent="0.55000000000000004">
      <c r="B269" s="7" t="s">
        <v>87</v>
      </c>
      <c r="C269" s="7"/>
    </row>
    <row r="270" spans="2:7" x14ac:dyDescent="0.55000000000000004">
      <c r="B270" s="7" t="s">
        <v>88</v>
      </c>
      <c r="C270" s="7"/>
    </row>
    <row r="273" spans="2:7" ht="24" x14ac:dyDescent="0.55000000000000004">
      <c r="B273" s="5" t="s">
        <v>128</v>
      </c>
      <c r="C273" s="3"/>
      <c r="D273" s="2" t="s">
        <v>127</v>
      </c>
      <c r="E273" s="5" t="s">
        <v>129</v>
      </c>
      <c r="F273" s="3"/>
      <c r="G273"/>
    </row>
    <row r="274" spans="2:7" ht="24" x14ac:dyDescent="0.55000000000000004">
      <c r="B274" s="6" t="s">
        <v>131</v>
      </c>
      <c r="C274" s="5"/>
      <c r="D274" s="32" t="s">
        <v>130</v>
      </c>
      <c r="E274" s="5" t="s">
        <v>132</v>
      </c>
      <c r="F274" s="5"/>
      <c r="G274"/>
    </row>
    <row r="275" spans="2:7" x14ac:dyDescent="0.55000000000000004">
      <c r="B275" s="4" t="s">
        <v>133</v>
      </c>
      <c r="D275" s="32" t="s">
        <v>134</v>
      </c>
    </row>
    <row r="276" spans="2:7" x14ac:dyDescent="0.55000000000000004">
      <c r="B276" s="67" t="s">
        <v>75</v>
      </c>
      <c r="D276" s="32" t="s">
        <v>148</v>
      </c>
    </row>
    <row r="277" spans="2:7" x14ac:dyDescent="0.55000000000000004">
      <c r="B277" s="7"/>
      <c r="D277" s="32" t="s">
        <v>135</v>
      </c>
    </row>
    <row r="278" spans="2:7" x14ac:dyDescent="0.55000000000000004">
      <c r="B278" s="7" t="s">
        <v>138</v>
      </c>
      <c r="E278" s="4" t="s">
        <v>76</v>
      </c>
    </row>
    <row r="279" spans="2:7" x14ac:dyDescent="0.55000000000000004">
      <c r="B279" s="7" t="s">
        <v>182</v>
      </c>
      <c r="F279" s="4" t="str">
        <f>"หน้า 9/"&amp;COUNT(F29,F63,F97,F131,F165,F199,F233,F267,F301,F335,F369,F403)</f>
        <v>หน้า 9/12</v>
      </c>
    </row>
    <row r="280" spans="2:7" x14ac:dyDescent="0.55000000000000004">
      <c r="B280" s="91" t="s">
        <v>77</v>
      </c>
      <c r="C280" s="92"/>
      <c r="D280" s="8" t="s">
        <v>78</v>
      </c>
      <c r="E280" s="9" t="s">
        <v>79</v>
      </c>
      <c r="F280" s="8" t="s">
        <v>17</v>
      </c>
      <c r="G280" s="10"/>
    </row>
    <row r="281" spans="2:7" x14ac:dyDescent="0.55000000000000004">
      <c r="B281" s="88" t="s">
        <v>80</v>
      </c>
      <c r="C281" s="89"/>
      <c r="D281" s="11" t="s">
        <v>81</v>
      </c>
      <c r="E281" s="12" t="s">
        <v>82</v>
      </c>
      <c r="F281" s="11" t="s">
        <v>83</v>
      </c>
      <c r="G281" s="13"/>
    </row>
    <row r="282" spans="2:7" x14ac:dyDescent="0.55000000000000004">
      <c r="B282" s="14"/>
      <c r="C282" s="15"/>
      <c r="E282" s="16" t="str">
        <f>IF(ISBLANK(F267)," ","ยอดยกมา")</f>
        <v>ยอดยกมา</v>
      </c>
      <c r="F282" s="17">
        <f>IF(ISBLANK(F267)," ",+F267)</f>
        <v>0</v>
      </c>
      <c r="G282" s="18"/>
    </row>
    <row r="283" spans="2:7" x14ac:dyDescent="0.55000000000000004">
      <c r="B283" s="19" t="str">
        <f>IF(ISBLANK(แนบท้ายบันทึกStartHere!C185),"",+แนบท้ายบันทึกStartHere!C185)</f>
        <v/>
      </c>
      <c r="C283" s="20" t="str">
        <f>IF(ISBLANK(แนบท้ายบันทึกStartHere!D185),"",+แนบท้ายบันทึกStartHere!D185)</f>
        <v/>
      </c>
      <c r="D283" s="4" t="str">
        <f>IF(ISBLANK(แนบท้ายบันทึกStartHere!B185),"",+แนบท้ายบันทึกStartHere!B185)</f>
        <v/>
      </c>
      <c r="E283" s="16" t="str">
        <f>IF(ISBLANK(แนบท้ายบันทึกStartHere!E185),"",+แนบท้ายบันทึกStartHere!E185)</f>
        <v/>
      </c>
      <c r="F283" s="22" t="str">
        <f t="shared" ref="F283:F300" si="8">IF(B283="","",B283*E283)</f>
        <v/>
      </c>
      <c r="G283" s="21"/>
    </row>
    <row r="284" spans="2:7" x14ac:dyDescent="0.55000000000000004">
      <c r="B284" s="19" t="str">
        <f>IF(ISBLANK(แนบท้ายบันทึกStartHere!C195),"",+แนบท้ายบันทึกStartHere!C195)</f>
        <v/>
      </c>
      <c r="C284" s="20" t="str">
        <f>IF(ISBLANK(แนบท้ายบันทึกStartHere!D195),"",+แนบท้ายบันทึกStartHere!D195)</f>
        <v/>
      </c>
      <c r="D284" s="4" t="str">
        <f>IF(ISBLANK(แนบท้ายบันทึกStartHere!B195),"",+แนบท้ายบันทึกStartHere!B195)</f>
        <v/>
      </c>
      <c r="E284" s="16" t="str">
        <f>IF(ISBLANK(แนบท้ายบันทึกStartHere!E195),"",+แนบท้ายบันทึกStartHere!E195)</f>
        <v/>
      </c>
      <c r="F284" s="17" t="str">
        <f t="shared" si="8"/>
        <v/>
      </c>
      <c r="G284" s="21"/>
    </row>
    <row r="285" spans="2:7" x14ac:dyDescent="0.55000000000000004">
      <c r="B285" s="19" t="str">
        <f>IF(ISBLANK(แนบท้ายบันทึกStartHere!C196),"",+แนบท้ายบันทึกStartHere!C196)</f>
        <v/>
      </c>
      <c r="C285" s="20" t="str">
        <f>IF(ISBLANK(แนบท้ายบันทึกStartHere!D196),"",+แนบท้ายบันทึกStartHere!D196)</f>
        <v/>
      </c>
      <c r="D285" s="4" t="str">
        <f>IF(ISBLANK(แนบท้ายบันทึกStartHere!B196),"",+แนบท้ายบันทึกStartHere!B196)</f>
        <v/>
      </c>
      <c r="E285" s="16" t="str">
        <f>IF(ISBLANK(แนบท้ายบันทึกStartHere!E196),"",+แนบท้ายบันทึกStartHere!E196)</f>
        <v/>
      </c>
      <c r="F285" s="17" t="str">
        <f t="shared" si="8"/>
        <v/>
      </c>
      <c r="G285" s="16"/>
    </row>
    <row r="286" spans="2:7" x14ac:dyDescent="0.55000000000000004">
      <c r="B286" s="19" t="str">
        <f>IF(ISBLANK(แนบท้ายบันทึกStartHere!C197),"",+แนบท้ายบันทึกStartHere!C197)</f>
        <v/>
      </c>
      <c r="C286" s="20" t="str">
        <f>IF(ISBLANK(แนบท้ายบันทึกStartHere!D197),"",+แนบท้ายบันทึกStartHere!D197)</f>
        <v/>
      </c>
      <c r="D286" s="4" t="str">
        <f>IF(ISBLANK(แนบท้ายบันทึกStartHere!B197),"",+แนบท้ายบันทึกStartHere!B197)</f>
        <v/>
      </c>
      <c r="E286" s="16" t="str">
        <f>IF(ISBLANK(แนบท้ายบันทึกStartHere!E197),"",+แนบท้ายบันทึกStartHere!E197)</f>
        <v/>
      </c>
      <c r="F286" s="17" t="str">
        <f t="shared" si="8"/>
        <v/>
      </c>
      <c r="G286" s="16"/>
    </row>
    <row r="287" spans="2:7" x14ac:dyDescent="0.55000000000000004">
      <c r="B287" s="19" t="str">
        <f>IF(ISBLANK(แนบท้ายบันทึกStartHere!C198),"",+แนบท้ายบันทึกStartHere!C198)</f>
        <v/>
      </c>
      <c r="C287" s="20" t="str">
        <f>IF(ISBLANK(แนบท้ายบันทึกStartHere!D198),"",+แนบท้ายบันทึกStartHere!D198)</f>
        <v/>
      </c>
      <c r="D287" s="4" t="str">
        <f>IF(ISBLANK(แนบท้ายบันทึกStartHere!B198),"",+แนบท้ายบันทึกStartHere!B198)</f>
        <v/>
      </c>
      <c r="E287" s="16" t="str">
        <f>IF(ISBLANK(แนบท้ายบันทึกStartHere!E198),"",+แนบท้ายบันทึกStartHere!E198)</f>
        <v/>
      </c>
      <c r="F287" s="17" t="str">
        <f t="shared" si="8"/>
        <v/>
      </c>
      <c r="G287" s="16"/>
    </row>
    <row r="288" spans="2:7" x14ac:dyDescent="0.55000000000000004">
      <c r="B288" s="19" t="str">
        <f>IF(ISBLANK(แนบท้ายบันทึกStartHere!C199),"",+แนบท้ายบันทึกStartHere!C199)</f>
        <v/>
      </c>
      <c r="C288" s="20" t="str">
        <f>IF(ISBLANK(แนบท้ายบันทึกStartHere!D199),"",+แนบท้ายบันทึกStartHere!D199)</f>
        <v/>
      </c>
      <c r="D288" s="4" t="str">
        <f>IF(ISBLANK(แนบท้ายบันทึกStartHere!B199),"",+แนบท้ายบันทึกStartHere!B199)</f>
        <v/>
      </c>
      <c r="E288" s="16" t="str">
        <f>IF(ISBLANK(แนบท้ายบันทึกStartHere!E199),"",+แนบท้ายบันทึกStartHere!E199)</f>
        <v/>
      </c>
      <c r="F288" s="17" t="str">
        <f t="shared" si="8"/>
        <v/>
      </c>
      <c r="G288" s="16"/>
    </row>
    <row r="289" spans="2:7" x14ac:dyDescent="0.55000000000000004">
      <c r="B289" s="19" t="str">
        <f>IF(ISBLANK(แนบท้ายบันทึกStartHere!C200),"",+แนบท้ายบันทึกStartHere!C200)</f>
        <v/>
      </c>
      <c r="C289" s="20" t="str">
        <f>IF(ISBLANK(แนบท้ายบันทึกStartHere!D200),"",+แนบท้ายบันทึกStartHere!D200)</f>
        <v/>
      </c>
      <c r="D289" s="4" t="str">
        <f>IF(ISBLANK(แนบท้ายบันทึกStartHere!B200),"",+แนบท้ายบันทึกStartHere!B200)</f>
        <v/>
      </c>
      <c r="E289" s="16" t="str">
        <f>IF(ISBLANK(แนบท้ายบันทึกStartHere!E200),"",+แนบท้ายบันทึกStartHere!E200)</f>
        <v/>
      </c>
      <c r="F289" s="17" t="str">
        <f t="shared" si="8"/>
        <v/>
      </c>
      <c r="G289" s="16"/>
    </row>
    <row r="290" spans="2:7" x14ac:dyDescent="0.55000000000000004">
      <c r="B290" s="19" t="str">
        <f>IF(ISBLANK(แนบท้ายบันทึกStartHere!C201),"",+แนบท้ายบันทึกStartHere!C201)</f>
        <v/>
      </c>
      <c r="C290" s="20" t="str">
        <f>IF(ISBLANK(แนบท้ายบันทึกStartHere!D201),"",+แนบท้ายบันทึกStartHere!D201)</f>
        <v/>
      </c>
      <c r="D290" s="4" t="str">
        <f>IF(ISBLANK(แนบท้ายบันทึกStartHere!B201),"",+แนบท้ายบันทึกStartHere!B201)</f>
        <v/>
      </c>
      <c r="E290" s="16" t="str">
        <f>IF(ISBLANK(แนบท้ายบันทึกStartHere!E201),"",+แนบท้ายบันทึกStartHere!E201)</f>
        <v/>
      </c>
      <c r="F290" s="17" t="str">
        <f t="shared" si="8"/>
        <v/>
      </c>
      <c r="G290" s="16"/>
    </row>
    <row r="291" spans="2:7" x14ac:dyDescent="0.55000000000000004">
      <c r="B291" s="19" t="str">
        <f>IF(ISBLANK(แนบท้ายบันทึกStartHere!C202),"",+แนบท้ายบันทึกStartHere!C202)</f>
        <v/>
      </c>
      <c r="C291" s="20" t="str">
        <f>IF(ISBLANK(แนบท้ายบันทึกStartHere!D202),"",+แนบท้ายบันทึกStartHere!D202)</f>
        <v/>
      </c>
      <c r="D291" s="4" t="str">
        <f>IF(ISBLANK(แนบท้ายบันทึกStartHere!B202),"",+แนบท้ายบันทึกStartHere!B202)</f>
        <v/>
      </c>
      <c r="E291" s="16" t="str">
        <f>IF(ISBLANK(แนบท้ายบันทึกStartHere!E202),"",+แนบท้ายบันทึกStartHere!E202)</f>
        <v/>
      </c>
      <c r="F291" s="17" t="str">
        <f t="shared" si="8"/>
        <v/>
      </c>
      <c r="G291" s="16"/>
    </row>
    <row r="292" spans="2:7" x14ac:dyDescent="0.55000000000000004">
      <c r="B292" s="19" t="str">
        <f>IF(ISBLANK(แนบท้ายบันทึกStartHere!C203),"",+แนบท้ายบันทึกStartHere!C203)</f>
        <v/>
      </c>
      <c r="C292" s="20" t="str">
        <f>IF(ISBLANK(แนบท้ายบันทึกStartHere!D203),"",+แนบท้ายบันทึกStartHere!D203)</f>
        <v/>
      </c>
      <c r="D292" s="4" t="str">
        <f>IF(ISBLANK(แนบท้ายบันทึกStartHere!B203),"",+แนบท้ายบันทึกStartHere!B203)</f>
        <v/>
      </c>
      <c r="E292" s="16" t="str">
        <f>IF(ISBLANK(แนบท้ายบันทึกStartHere!E203),"",+แนบท้ายบันทึกStartHere!E203)</f>
        <v/>
      </c>
      <c r="F292" s="17" t="str">
        <f t="shared" si="8"/>
        <v/>
      </c>
      <c r="G292" s="16"/>
    </row>
    <row r="293" spans="2:7" x14ac:dyDescent="0.55000000000000004">
      <c r="B293" s="19" t="str">
        <f>IF(ISBLANK(แนบท้ายบันทึกStartHere!C204),"",+แนบท้ายบันทึกStartHere!C204)</f>
        <v/>
      </c>
      <c r="C293" s="20" t="str">
        <f>IF(ISBLANK(แนบท้ายบันทึกStartHere!D204),"",+แนบท้ายบันทึกStartHere!D204)</f>
        <v/>
      </c>
      <c r="D293" s="4" t="str">
        <f>IF(ISBLANK(แนบท้ายบันทึกStartHere!B204),"",+แนบท้ายบันทึกStartHere!B204)</f>
        <v/>
      </c>
      <c r="E293" s="16" t="str">
        <f>IF(ISBLANK(แนบท้ายบันทึกStartHere!E204),"",+แนบท้ายบันทึกStartHere!E204)</f>
        <v/>
      </c>
      <c r="F293" s="22" t="str">
        <f t="shared" si="8"/>
        <v/>
      </c>
      <c r="G293" s="16"/>
    </row>
    <row r="294" spans="2:7" x14ac:dyDescent="0.55000000000000004">
      <c r="B294" s="19" t="str">
        <f>IF(ISBLANK(แนบท้ายบันทึกStartHere!C205),"",+แนบท้ายบันทึกStartHere!C205)</f>
        <v/>
      </c>
      <c r="C294" s="20" t="str">
        <f>IF(ISBLANK(แนบท้ายบันทึกStartHere!D205),"",+แนบท้ายบันทึกStartHere!D205)</f>
        <v/>
      </c>
      <c r="D294" s="4" t="str">
        <f>IF(ISBLANK(แนบท้ายบันทึกStartHere!B205),"",+แนบท้ายบันทึกStartHere!B205)</f>
        <v/>
      </c>
      <c r="E294" s="16" t="str">
        <f>IF(ISBLANK(แนบท้ายบันทึกStartHere!E205),"",+แนบท้ายบันทึกStartHere!E205)</f>
        <v/>
      </c>
      <c r="F294" s="22" t="str">
        <f t="shared" si="8"/>
        <v/>
      </c>
      <c r="G294" s="16"/>
    </row>
    <row r="295" spans="2:7" x14ac:dyDescent="0.55000000000000004">
      <c r="B295" s="19" t="str">
        <f>IF(ISBLANK(แนบท้ายบันทึกStartHere!C206),"",+แนบท้ายบันทึกStartHere!C206)</f>
        <v/>
      </c>
      <c r="C295" s="20" t="str">
        <f>IF(ISBLANK(แนบท้ายบันทึกStartHere!D206),"",+แนบท้ายบันทึกStartHere!D206)</f>
        <v/>
      </c>
      <c r="D295" s="4" t="str">
        <f>IF(ISBLANK(แนบท้ายบันทึกStartHere!B206),"",+แนบท้ายบันทึกStartHere!B206)</f>
        <v/>
      </c>
      <c r="E295" s="16" t="str">
        <f>IF(ISBLANK(แนบท้ายบันทึกStartHere!E206),"",+แนบท้ายบันทึกStartHere!E206)</f>
        <v/>
      </c>
      <c r="F295" s="22" t="str">
        <f t="shared" si="8"/>
        <v/>
      </c>
      <c r="G295" s="16"/>
    </row>
    <row r="296" spans="2:7" x14ac:dyDescent="0.55000000000000004">
      <c r="B296" s="19" t="str">
        <f>IF(ISBLANK(แนบท้ายบันทึกStartHere!C207),"",+แนบท้ายบันทึกStartHere!C207)</f>
        <v/>
      </c>
      <c r="C296" s="20" t="str">
        <f>IF(ISBLANK(แนบท้ายบันทึกStartHere!D207),"",+แนบท้ายบันทึกStartHere!D207)</f>
        <v/>
      </c>
      <c r="D296" s="4" t="str">
        <f>IF(ISBLANK(แนบท้ายบันทึกStartHere!B207),"",+แนบท้ายบันทึกStartHere!B207)</f>
        <v/>
      </c>
      <c r="E296" s="16" t="str">
        <f>IF(ISBLANK(แนบท้ายบันทึกStartHere!E207),"",+แนบท้ายบันทึกStartHere!E207)</f>
        <v/>
      </c>
      <c r="F296" s="22" t="str">
        <f t="shared" si="8"/>
        <v/>
      </c>
      <c r="G296" s="16"/>
    </row>
    <row r="297" spans="2:7" x14ac:dyDescent="0.55000000000000004">
      <c r="B297" s="19" t="str">
        <f>IF(ISBLANK(แนบท้ายบันทึกStartHere!C208),"",+แนบท้ายบันทึกStartHere!C208)</f>
        <v/>
      </c>
      <c r="C297" s="20" t="str">
        <f>IF(ISBLANK(แนบท้ายบันทึกStartHere!D208),"",+แนบท้ายบันทึกStartHere!D208)</f>
        <v/>
      </c>
      <c r="D297" s="4" t="str">
        <f>IF(ISBLANK(แนบท้ายบันทึกStartHere!B208),"",+แนบท้ายบันทึกStartHere!B208)</f>
        <v/>
      </c>
      <c r="E297" s="16" t="str">
        <f>IF(ISBLANK(แนบท้ายบันทึกStartHere!E208),"",+แนบท้ายบันทึกStartHere!E208)</f>
        <v/>
      </c>
      <c r="F297" s="22" t="str">
        <f t="shared" si="8"/>
        <v/>
      </c>
      <c r="G297" s="16"/>
    </row>
    <row r="298" spans="2:7" x14ac:dyDescent="0.55000000000000004">
      <c r="B298" s="19" t="str">
        <f>IF(ISBLANK(แนบท้ายบันทึกStartHere!C209),"",+แนบท้ายบันทึกStartHere!C209)</f>
        <v/>
      </c>
      <c r="C298" s="20" t="str">
        <f>IF(ISBLANK(แนบท้ายบันทึกStartHere!D209),"",+แนบท้ายบันทึกStartHere!D209)</f>
        <v/>
      </c>
      <c r="D298" s="4" t="str">
        <f>IF(ISBLANK(แนบท้ายบันทึกStartHere!B209),"",+แนบท้ายบันทึกStartHere!B209)</f>
        <v/>
      </c>
      <c r="E298" s="16" t="str">
        <f>IF(ISBLANK(แนบท้ายบันทึกStartHere!E209),"",+แนบท้ายบันทึกStartHere!E209)</f>
        <v/>
      </c>
      <c r="F298" s="22" t="str">
        <f t="shared" si="8"/>
        <v/>
      </c>
      <c r="G298" s="16"/>
    </row>
    <row r="299" spans="2:7" x14ac:dyDescent="0.55000000000000004">
      <c r="B299" s="19" t="str">
        <f>IF(ISBLANK(แนบท้ายบันทึกStartHere!C210),"",+แนบท้ายบันทึกStartHere!C210)</f>
        <v/>
      </c>
      <c r="C299" s="20" t="str">
        <f>IF(ISBLANK(แนบท้ายบันทึกStartHere!D210),"",+แนบท้ายบันทึกStartHere!D210)</f>
        <v/>
      </c>
      <c r="D299" s="4" t="str">
        <f>IF(ISBLANK(แนบท้ายบันทึกStartHere!B210),"",+แนบท้ายบันทึกStartHere!B210)</f>
        <v/>
      </c>
      <c r="E299" s="19" t="str">
        <f>IF(ISBLANK(แนบท้ายบันทึกStartHere!E210),"",+แนบท้ายบันทึกStartHere!E210)</f>
        <v/>
      </c>
      <c r="F299" s="22" t="str">
        <f t="shared" si="8"/>
        <v/>
      </c>
      <c r="G299" s="16"/>
    </row>
    <row r="300" spans="2:7" x14ac:dyDescent="0.55000000000000004">
      <c r="B300" s="23" t="str">
        <f>IF(ISBLANK(แนบท้ายบันทึกStartHere!C211),"",+แนบท้ายบันทึกStartHere!C211)</f>
        <v/>
      </c>
      <c r="C300" s="24" t="str">
        <f>IF(ISBLANK(แนบท้ายบันทึกStartHere!D211),"",+แนบท้ายบันทึกStartHere!D211)</f>
        <v/>
      </c>
      <c r="D300" s="25" t="str">
        <f>IF(ISBLANK(แนบท้ายบันทึกStartHere!B211),"",+แนบท้ายบันทึกStartHere!B211)</f>
        <v/>
      </c>
      <c r="E300" s="23" t="str">
        <f>IF(ISBLANK(แนบท้ายบันทึกStartHere!E211),"",+แนบท้ายบันทึกStartHere!E211)</f>
        <v/>
      </c>
      <c r="F300" s="26" t="str">
        <f t="shared" si="8"/>
        <v/>
      </c>
      <c r="G300" s="16"/>
    </row>
    <row r="301" spans="2:7" x14ac:dyDescent="0.55000000000000004">
      <c r="B301" s="90" t="str">
        <f>"( "&amp;BAHTTEXT(F301)&amp;" )"</f>
        <v>( ศูนย์บาทถ้วน )</v>
      </c>
      <c r="C301" s="90"/>
      <c r="D301" s="90"/>
      <c r="E301" s="27" t="s">
        <v>84</v>
      </c>
      <c r="F301" s="28">
        <f>SUM(F282:F300)</f>
        <v>0</v>
      </c>
      <c r="G301" s="29"/>
    </row>
    <row r="302" spans="2:7" x14ac:dyDescent="0.55000000000000004">
      <c r="B302" s="7" t="s">
        <v>85</v>
      </c>
      <c r="C302" s="7"/>
      <c r="E302" s="27" t="s">
        <v>86</v>
      </c>
      <c r="F302" s="30" t="str">
        <f>IF(ISERROR(F316)," ","ยอดยกไป")</f>
        <v>ยอดยกไป</v>
      </c>
      <c r="G302" s="31"/>
    </row>
    <row r="303" spans="2:7" x14ac:dyDescent="0.55000000000000004">
      <c r="B303" s="7" t="s">
        <v>87</v>
      </c>
      <c r="C303" s="7"/>
    </row>
    <row r="304" spans="2:7" x14ac:dyDescent="0.55000000000000004">
      <c r="B304" s="7" t="s">
        <v>88</v>
      </c>
      <c r="C304" s="7"/>
    </row>
    <row r="307" spans="2:7" ht="24" x14ac:dyDescent="0.55000000000000004">
      <c r="B307" s="5" t="s">
        <v>128</v>
      </c>
      <c r="C307" s="3"/>
      <c r="D307" s="2" t="s">
        <v>127</v>
      </c>
      <c r="E307" s="5" t="s">
        <v>129</v>
      </c>
      <c r="F307" s="3"/>
      <c r="G307"/>
    </row>
    <row r="308" spans="2:7" ht="24" x14ac:dyDescent="0.55000000000000004">
      <c r="B308" s="6" t="s">
        <v>131</v>
      </c>
      <c r="C308" s="5"/>
      <c r="D308" s="32" t="s">
        <v>130</v>
      </c>
      <c r="E308" s="5" t="s">
        <v>132</v>
      </c>
      <c r="F308" s="5"/>
      <c r="G308"/>
    </row>
    <row r="309" spans="2:7" x14ac:dyDescent="0.55000000000000004">
      <c r="B309" s="4" t="s">
        <v>133</v>
      </c>
      <c r="D309" s="32" t="s">
        <v>134</v>
      </c>
    </row>
    <row r="310" spans="2:7" x14ac:dyDescent="0.55000000000000004">
      <c r="B310" s="67" t="s">
        <v>75</v>
      </c>
      <c r="D310" s="32" t="s">
        <v>148</v>
      </c>
    </row>
    <row r="311" spans="2:7" x14ac:dyDescent="0.55000000000000004">
      <c r="B311" s="7"/>
      <c r="D311" s="32" t="s">
        <v>135</v>
      </c>
    </row>
    <row r="312" spans="2:7" x14ac:dyDescent="0.55000000000000004">
      <c r="B312" s="7" t="s">
        <v>138</v>
      </c>
      <c r="E312" s="4" t="s">
        <v>76</v>
      </c>
    </row>
    <row r="313" spans="2:7" x14ac:dyDescent="0.55000000000000004">
      <c r="B313" s="7" t="s">
        <v>182</v>
      </c>
      <c r="F313" s="4" t="str">
        <f>"หน้า 10/"&amp;COUNT(F29,F63,F97,F131,F165,F199,F233,F267,F301,F335,F369,F403)</f>
        <v>หน้า 10/12</v>
      </c>
    </row>
    <row r="314" spans="2:7" x14ac:dyDescent="0.55000000000000004">
      <c r="B314" s="91" t="s">
        <v>77</v>
      </c>
      <c r="C314" s="92"/>
      <c r="D314" s="8" t="s">
        <v>78</v>
      </c>
      <c r="E314" s="9" t="s">
        <v>79</v>
      </c>
      <c r="F314" s="8" t="s">
        <v>17</v>
      </c>
      <c r="G314" s="10"/>
    </row>
    <row r="315" spans="2:7" x14ac:dyDescent="0.55000000000000004">
      <c r="B315" s="88" t="s">
        <v>80</v>
      </c>
      <c r="C315" s="89"/>
      <c r="D315" s="11" t="s">
        <v>81</v>
      </c>
      <c r="E315" s="12" t="s">
        <v>82</v>
      </c>
      <c r="F315" s="11" t="s">
        <v>83</v>
      </c>
      <c r="G315" s="13"/>
    </row>
    <row r="316" spans="2:7" x14ac:dyDescent="0.55000000000000004">
      <c r="B316" s="14"/>
      <c r="C316" s="15"/>
      <c r="E316" s="16" t="str">
        <f>IF(ISBLANK(F301)," ","ยอดยกมา")</f>
        <v>ยอดยกมา</v>
      </c>
      <c r="F316" s="17">
        <f>IF(ISBLANK(F301)," ",+F301)</f>
        <v>0</v>
      </c>
      <c r="G316" s="18"/>
    </row>
    <row r="317" spans="2:7" x14ac:dyDescent="0.55000000000000004">
      <c r="B317" s="19" t="str">
        <f>IF(ISBLANK(แนบท้ายบันทึกStartHere!C212),"",+แนบท้ายบันทึกStartHere!C212)</f>
        <v/>
      </c>
      <c r="C317" s="20" t="str">
        <f>IF(ISBLANK(แนบท้ายบันทึกStartHere!D212),"",+แนบท้ายบันทึกStartHere!D212)</f>
        <v/>
      </c>
      <c r="D317" s="4" t="str">
        <f>IF(ISBLANK(แนบท้ายบันทึกStartHere!B212),"",+แนบท้ายบันทึกStartHere!B212)</f>
        <v/>
      </c>
      <c r="E317" s="19" t="str">
        <f>IF(ISBLANK(แนบท้ายบันทึกStartHere!E212),"",+แนบท้ายบันทึกStartHere!E212)</f>
        <v/>
      </c>
      <c r="F317" s="22" t="str">
        <f t="shared" ref="F317:F334" si="9">IF(B317="","",B317*E317)</f>
        <v/>
      </c>
      <c r="G317" s="21"/>
    </row>
    <row r="318" spans="2:7" x14ac:dyDescent="0.55000000000000004">
      <c r="B318" s="19" t="str">
        <f>IF(ISBLANK(แนบท้ายบันทึกStartHere!C213),"",+แนบท้ายบันทึกStartHere!C213)</f>
        <v/>
      </c>
      <c r="C318" s="20" t="str">
        <f>IF(ISBLANK(แนบท้ายบันทึกStartHere!D213),"",+แนบท้ายบันทึกStartHere!D213)</f>
        <v/>
      </c>
      <c r="D318" s="4" t="str">
        <f>IF(ISBLANK(แนบท้ายบันทึกStartHere!B213),"",+แนบท้ายบันทึกStartHere!B213)</f>
        <v/>
      </c>
      <c r="E318" s="19" t="str">
        <f>IF(ISBLANK(แนบท้ายบันทึกStartHere!E213),"",+แนบท้ายบันทึกStartHere!E213)</f>
        <v/>
      </c>
      <c r="F318" s="17" t="str">
        <f t="shared" si="9"/>
        <v/>
      </c>
      <c r="G318" s="21"/>
    </row>
    <row r="319" spans="2:7" x14ac:dyDescent="0.55000000000000004">
      <c r="B319" s="19" t="str">
        <f>IF(ISBLANK(แนบท้ายบันทึกStartHere!C214),"",+แนบท้ายบันทึกStartHere!C214)</f>
        <v/>
      </c>
      <c r="C319" s="20" t="str">
        <f>IF(ISBLANK(แนบท้ายบันทึกStartHere!D214),"",+แนบท้ายบันทึกStartHere!D214)</f>
        <v/>
      </c>
      <c r="D319" s="4" t="str">
        <f>IF(ISBLANK(แนบท้ายบันทึกStartHere!B214),"",+แนบท้ายบันทึกStartHere!B214)</f>
        <v/>
      </c>
      <c r="E319" s="19" t="str">
        <f>IF(ISBLANK(แนบท้ายบันทึกStartHere!E214),"",+แนบท้ายบันทึกStartHere!E214)</f>
        <v/>
      </c>
      <c r="F319" s="17" t="str">
        <f t="shared" si="9"/>
        <v/>
      </c>
      <c r="G319" s="16"/>
    </row>
    <row r="320" spans="2:7" x14ac:dyDescent="0.55000000000000004">
      <c r="B320" s="19" t="str">
        <f>IF(ISBLANK(แนบท้ายบันทึกStartHere!C215),"",+แนบท้ายบันทึกStartHere!C215)</f>
        <v/>
      </c>
      <c r="C320" s="20" t="str">
        <f>IF(ISBLANK(แนบท้ายบันทึกStartHere!D215),"",+แนบท้ายบันทึกStartHere!D215)</f>
        <v/>
      </c>
      <c r="D320" s="4" t="str">
        <f>IF(ISBLANK(แนบท้ายบันทึกStartHere!B215),"",+แนบท้ายบันทึกStartHere!B215)</f>
        <v/>
      </c>
      <c r="E320" s="19" t="str">
        <f>IF(ISBLANK(แนบท้ายบันทึกStartHere!E215),"",+แนบท้ายบันทึกStartHere!E215)</f>
        <v/>
      </c>
      <c r="F320" s="17" t="str">
        <f t="shared" si="9"/>
        <v/>
      </c>
      <c r="G320" s="16"/>
    </row>
    <row r="321" spans="2:7" x14ac:dyDescent="0.55000000000000004">
      <c r="B321" s="19" t="str">
        <f>IF(ISBLANK(แนบท้ายบันทึกStartHere!C216),"",+แนบท้ายบันทึกStartHere!C216)</f>
        <v/>
      </c>
      <c r="C321" s="20" t="str">
        <f>IF(ISBLANK(แนบท้ายบันทึกStartHere!D216),"",+แนบท้ายบันทึกStartHere!D216)</f>
        <v/>
      </c>
      <c r="D321" s="4" t="str">
        <f>IF(ISBLANK(แนบท้ายบันทึกStartHere!B216),"",+แนบท้ายบันทึกStartHere!B216)</f>
        <v/>
      </c>
      <c r="E321" s="19" t="str">
        <f>IF(ISBLANK(แนบท้ายบันทึกStartHere!E216),"",+แนบท้ายบันทึกStartHere!E216)</f>
        <v/>
      </c>
      <c r="F321" s="17" t="str">
        <f t="shared" si="9"/>
        <v/>
      </c>
      <c r="G321" s="16"/>
    </row>
    <row r="322" spans="2:7" x14ac:dyDescent="0.55000000000000004">
      <c r="B322" s="19" t="str">
        <f>IF(ISBLANK(แนบท้ายบันทึกStartHere!C217),"",+แนบท้ายบันทึกStartHere!C217)</f>
        <v/>
      </c>
      <c r="C322" s="20" t="str">
        <f>IF(ISBLANK(แนบท้ายบันทึกStartHere!D217),"",+แนบท้ายบันทึกStartHere!D217)</f>
        <v/>
      </c>
      <c r="D322" s="4" t="str">
        <f>IF(ISBLANK(แนบท้ายบันทึกStartHere!B217),"",+แนบท้ายบันทึกStartHere!B217)</f>
        <v/>
      </c>
      <c r="E322" s="19" t="str">
        <f>IF(ISBLANK(แนบท้ายบันทึกStartHere!E217),"",+แนบท้ายบันทึกStartHere!E217)</f>
        <v/>
      </c>
      <c r="F322" s="17" t="str">
        <f t="shared" si="9"/>
        <v/>
      </c>
      <c r="G322" s="16"/>
    </row>
    <row r="323" spans="2:7" x14ac:dyDescent="0.55000000000000004">
      <c r="B323" s="19" t="str">
        <f>IF(ISBLANK(แนบท้ายบันทึกStartHere!C218),"",+แนบท้ายบันทึกStartHere!C218)</f>
        <v/>
      </c>
      <c r="C323" s="20" t="str">
        <f>IF(ISBLANK(แนบท้ายบันทึกStartHere!D218),"",+แนบท้ายบันทึกStartHere!D218)</f>
        <v/>
      </c>
      <c r="D323" s="4" t="str">
        <f>IF(ISBLANK(แนบท้ายบันทึกStartHere!B218),"",+แนบท้ายบันทึกStartHere!B218)</f>
        <v/>
      </c>
      <c r="E323" s="19" t="str">
        <f>IF(ISBLANK(แนบท้ายบันทึกStartHere!E218),"",+แนบท้ายบันทึกStartHere!E218)</f>
        <v/>
      </c>
      <c r="F323" s="17" t="str">
        <f t="shared" si="9"/>
        <v/>
      </c>
      <c r="G323" s="16"/>
    </row>
    <row r="324" spans="2:7" x14ac:dyDescent="0.55000000000000004">
      <c r="B324" s="19" t="str">
        <f>IF(ISBLANK(แนบท้ายบันทึกStartHere!C219),"",+แนบท้ายบันทึกStartHere!C219)</f>
        <v/>
      </c>
      <c r="C324" s="20" t="str">
        <f>IF(ISBLANK(แนบท้ายบันทึกStartHere!D219),"",+แนบท้ายบันทึกStartHere!D219)</f>
        <v/>
      </c>
      <c r="D324" s="4" t="str">
        <f>IF(ISBLANK(แนบท้ายบันทึกStartHere!B219),"",+แนบท้ายบันทึกStartHere!B219)</f>
        <v/>
      </c>
      <c r="E324" s="19" t="str">
        <f>IF(ISBLANK(แนบท้ายบันทึกStartHere!E219),"",+แนบท้ายบันทึกStartHere!E219)</f>
        <v/>
      </c>
      <c r="F324" s="17" t="str">
        <f t="shared" si="9"/>
        <v/>
      </c>
      <c r="G324" s="16"/>
    </row>
    <row r="325" spans="2:7" x14ac:dyDescent="0.55000000000000004">
      <c r="B325" s="19" t="str">
        <f>IF(ISBLANK(แนบท้ายบันทึกStartHere!C220),"",+แนบท้ายบันทึกStartHere!C220)</f>
        <v/>
      </c>
      <c r="C325" s="20" t="str">
        <f>IF(ISBLANK(แนบท้ายบันทึกStartHere!D220),"",+แนบท้ายบันทึกStartHere!D220)</f>
        <v/>
      </c>
      <c r="D325" s="4" t="str">
        <f>IF(ISBLANK(แนบท้ายบันทึกStartHere!B220),"",+แนบท้ายบันทึกStartHere!B220)</f>
        <v/>
      </c>
      <c r="E325" s="19" t="str">
        <f>IF(ISBLANK(แนบท้ายบันทึกStartHere!E220),"",+แนบท้ายบันทึกStartHere!E220)</f>
        <v/>
      </c>
      <c r="F325" s="17" t="str">
        <f t="shared" si="9"/>
        <v/>
      </c>
      <c r="G325" s="16"/>
    </row>
    <row r="326" spans="2:7" x14ac:dyDescent="0.55000000000000004">
      <c r="B326" s="19" t="str">
        <f>IF(ISBLANK(แนบท้ายบันทึกStartHere!C221),"",+แนบท้ายบันทึกStartHere!C221)</f>
        <v/>
      </c>
      <c r="C326" s="20" t="str">
        <f>IF(ISBLANK(แนบท้ายบันทึกStartHere!D221),"",+แนบท้ายบันทึกStartHere!D221)</f>
        <v/>
      </c>
      <c r="D326" s="4" t="str">
        <f>IF(ISBLANK(แนบท้ายบันทึกStartHere!B221),"",+แนบท้ายบันทึกStartHere!B221)</f>
        <v/>
      </c>
      <c r="E326" s="19" t="str">
        <f>IF(ISBLANK(แนบท้ายบันทึกStartHere!E221),"",+แนบท้ายบันทึกStartHere!E221)</f>
        <v/>
      </c>
      <c r="F326" s="17" t="str">
        <f t="shared" si="9"/>
        <v/>
      </c>
      <c r="G326" s="16"/>
    </row>
    <row r="327" spans="2:7" x14ac:dyDescent="0.55000000000000004">
      <c r="B327" s="19" t="str">
        <f>IF(ISBLANK(แนบท้ายบันทึกStartHere!C222),"",+แนบท้ายบันทึกStartHere!C222)</f>
        <v/>
      </c>
      <c r="C327" s="20" t="str">
        <f>IF(ISBLANK(แนบท้ายบันทึกStartHere!D222),"",+แนบท้ายบันทึกStartHere!D222)</f>
        <v/>
      </c>
      <c r="D327" s="4" t="str">
        <f>IF(ISBLANK(แนบท้ายบันทึกStartHere!B222),"",+แนบท้ายบันทึกStartHere!B222)</f>
        <v/>
      </c>
      <c r="E327" s="19" t="str">
        <f>IF(ISBLANK(แนบท้ายบันทึกStartHere!E222),"",+แนบท้ายบันทึกStartHere!E222)</f>
        <v/>
      </c>
      <c r="F327" s="22" t="str">
        <f t="shared" si="9"/>
        <v/>
      </c>
      <c r="G327" s="16"/>
    </row>
    <row r="328" spans="2:7" x14ac:dyDescent="0.55000000000000004">
      <c r="B328" s="19" t="str">
        <f>IF(ISBLANK(แนบท้ายบันทึกStartHere!C223),"",+แนบท้ายบันทึกStartHere!C223)</f>
        <v/>
      </c>
      <c r="C328" s="20" t="str">
        <f>IF(ISBLANK(แนบท้ายบันทึกStartHere!D223),"",+แนบท้ายบันทึกStartHere!D223)</f>
        <v/>
      </c>
      <c r="D328" s="4" t="str">
        <f>IF(ISBLANK(แนบท้ายบันทึกStartHere!B223),"",+แนบท้ายบันทึกStartHere!B223)</f>
        <v/>
      </c>
      <c r="E328" s="19" t="str">
        <f>IF(ISBLANK(แนบท้ายบันทึกStartHere!E223),"",+แนบท้ายบันทึกStartHere!E223)</f>
        <v/>
      </c>
      <c r="F328" s="22" t="str">
        <f t="shared" si="9"/>
        <v/>
      </c>
      <c r="G328" s="16"/>
    </row>
    <row r="329" spans="2:7" x14ac:dyDescent="0.55000000000000004">
      <c r="B329" s="19" t="str">
        <f>IF(ISBLANK(แนบท้ายบันทึกStartHere!C233),"",+แนบท้ายบันทึกStartHere!C233)</f>
        <v/>
      </c>
      <c r="C329" s="20" t="str">
        <f>IF(ISBLANK(แนบท้ายบันทึกStartHere!D233),"",+แนบท้ายบันทึกStartHere!D233)</f>
        <v/>
      </c>
      <c r="D329" s="4" t="str">
        <f>IF(ISBLANK(แนบท้ายบันทึกStartHere!B233),"",+แนบท้ายบันทึกStartHere!B233)</f>
        <v/>
      </c>
      <c r="E329" s="19" t="str">
        <f>IF(ISBLANK(แนบท้ายบันทึกStartHere!E233),"",+แนบท้ายบันทึกStartHere!E233)</f>
        <v/>
      </c>
      <c r="F329" s="22" t="str">
        <f t="shared" si="9"/>
        <v/>
      </c>
      <c r="G329" s="16"/>
    </row>
    <row r="330" spans="2:7" x14ac:dyDescent="0.55000000000000004">
      <c r="B330" s="19" t="str">
        <f>IF(ISBLANK(แนบท้ายบันทึกStartHere!C234),"",+แนบท้ายบันทึกStartHere!C234)</f>
        <v/>
      </c>
      <c r="C330" s="20" t="str">
        <f>IF(ISBLANK(แนบท้ายบันทึกStartHere!D234),"",+แนบท้ายบันทึกStartHere!D234)</f>
        <v/>
      </c>
      <c r="D330" s="4" t="str">
        <f>IF(ISBLANK(แนบท้ายบันทึกStartHere!B234),"",+แนบท้ายบันทึกStartHere!B234)</f>
        <v/>
      </c>
      <c r="E330" s="16" t="str">
        <f>IF(ISBLANK(แนบท้ายบันทึกStartHere!E234),"",+แนบท้ายบันทึกStartHere!E234)</f>
        <v/>
      </c>
      <c r="F330" s="22" t="str">
        <f t="shared" si="9"/>
        <v/>
      </c>
      <c r="G330" s="16"/>
    </row>
    <row r="331" spans="2:7" x14ac:dyDescent="0.55000000000000004">
      <c r="B331" s="19" t="str">
        <f>IF(ISBLANK(แนบท้ายบันทึกStartHere!C235),"",+แนบท้ายบันทึกStartHere!C235)</f>
        <v/>
      </c>
      <c r="C331" s="20" t="str">
        <f>IF(ISBLANK(แนบท้ายบันทึกStartHere!D235),"",+แนบท้ายบันทึกStartHere!D235)</f>
        <v/>
      </c>
      <c r="D331" s="4" t="str">
        <f>IF(ISBLANK(แนบท้ายบันทึกStartHere!B235),"",+แนบท้ายบันทึกStartHere!B235)</f>
        <v/>
      </c>
      <c r="E331" s="16" t="str">
        <f>IF(ISBLANK(แนบท้ายบันทึกStartHere!E235),"",+แนบท้ายบันทึกStartHere!E235)</f>
        <v/>
      </c>
      <c r="F331" s="22" t="str">
        <f t="shared" si="9"/>
        <v/>
      </c>
      <c r="G331" s="16"/>
    </row>
    <row r="332" spans="2:7" x14ac:dyDescent="0.55000000000000004">
      <c r="B332" s="19" t="str">
        <f>IF(ISBLANK(แนบท้ายบันทึกStartHere!C236),"",+แนบท้ายบันทึกStartHere!C236)</f>
        <v/>
      </c>
      <c r="C332" s="20" t="str">
        <f>IF(ISBLANK(แนบท้ายบันทึกStartHere!D236),"",+แนบท้ายบันทึกStartHere!D236)</f>
        <v/>
      </c>
      <c r="D332" s="4" t="str">
        <f>IF(ISBLANK(แนบท้ายบันทึกStartHere!B236),"",+แนบท้ายบันทึกStartHere!B236)</f>
        <v/>
      </c>
      <c r="E332" s="16" t="str">
        <f>IF(ISBLANK(แนบท้ายบันทึกStartHere!E236),"",+แนบท้ายบันทึกStartHere!E236)</f>
        <v/>
      </c>
      <c r="F332" s="22" t="str">
        <f t="shared" si="9"/>
        <v/>
      </c>
      <c r="G332" s="16"/>
    </row>
    <row r="333" spans="2:7" x14ac:dyDescent="0.55000000000000004">
      <c r="B333" s="19" t="str">
        <f>IF(ISBLANK(แนบท้ายบันทึกStartHere!C237),"",+แนบท้ายบันทึกStartHere!C237)</f>
        <v/>
      </c>
      <c r="C333" s="20" t="str">
        <f>IF(ISBLANK(แนบท้ายบันทึกStartHere!D237),"",+แนบท้ายบันทึกStartHere!D237)</f>
        <v/>
      </c>
      <c r="D333" s="4" t="str">
        <f>IF(ISBLANK(แนบท้ายบันทึกStartHere!B237),"",+แนบท้ายบันทึกStartHere!B237)</f>
        <v/>
      </c>
      <c r="E333" s="19" t="str">
        <f>IF(ISBLANK(แนบท้ายบันทึกStartHere!E237),"",+แนบท้ายบันทึกStartHere!E237)</f>
        <v/>
      </c>
      <c r="F333" s="22" t="str">
        <f t="shared" si="9"/>
        <v/>
      </c>
      <c r="G333" s="16"/>
    </row>
    <row r="334" spans="2:7" x14ac:dyDescent="0.55000000000000004">
      <c r="B334" s="23" t="str">
        <f>IF(ISBLANK(แนบท้ายบันทึกStartHere!C238),"",+แนบท้ายบันทึกStartHere!C238)</f>
        <v/>
      </c>
      <c r="C334" s="24" t="str">
        <f>IF(ISBLANK(แนบท้ายบันทึกStartHere!D238),"",+แนบท้ายบันทึกStartHere!D238)</f>
        <v/>
      </c>
      <c r="D334" s="25" t="str">
        <f>IF(ISBLANK(แนบท้ายบันทึกStartHere!B238),"",+แนบท้ายบันทึกStartHere!B238)</f>
        <v/>
      </c>
      <c r="E334" s="23" t="str">
        <f>IF(ISBLANK(แนบท้ายบันทึกStartHere!E238),"",+แนบท้ายบันทึกStartHere!E238)</f>
        <v/>
      </c>
      <c r="F334" s="26" t="str">
        <f t="shared" si="9"/>
        <v/>
      </c>
      <c r="G334" s="16"/>
    </row>
    <row r="335" spans="2:7" x14ac:dyDescent="0.55000000000000004">
      <c r="B335" s="90" t="str">
        <f>"( "&amp;BAHTTEXT(F335)&amp;" )"</f>
        <v>( ศูนย์บาทถ้วน )</v>
      </c>
      <c r="C335" s="90"/>
      <c r="D335" s="90"/>
      <c r="E335" s="27" t="s">
        <v>84</v>
      </c>
      <c r="F335" s="28">
        <f>SUM(F316:F334)</f>
        <v>0</v>
      </c>
      <c r="G335" s="29"/>
    </row>
    <row r="336" spans="2:7" x14ac:dyDescent="0.55000000000000004">
      <c r="B336" s="7" t="s">
        <v>85</v>
      </c>
      <c r="C336" s="7"/>
      <c r="E336" s="27" t="s">
        <v>86</v>
      </c>
      <c r="F336" s="30" t="str">
        <f>IF(ISERROR(F350)," ","ยอดยกไป")</f>
        <v>ยอดยกไป</v>
      </c>
      <c r="G336" s="31"/>
    </row>
    <row r="337" spans="2:7" x14ac:dyDescent="0.55000000000000004">
      <c r="B337" s="7" t="s">
        <v>87</v>
      </c>
      <c r="C337" s="7"/>
    </row>
    <row r="338" spans="2:7" x14ac:dyDescent="0.55000000000000004">
      <c r="B338" s="7" t="s">
        <v>88</v>
      </c>
      <c r="C338" s="7"/>
    </row>
    <row r="341" spans="2:7" ht="24" x14ac:dyDescent="0.55000000000000004">
      <c r="B341" s="5" t="s">
        <v>128</v>
      </c>
      <c r="C341" s="3"/>
      <c r="D341" s="2" t="s">
        <v>127</v>
      </c>
      <c r="E341" s="5" t="s">
        <v>129</v>
      </c>
      <c r="F341" s="3"/>
      <c r="G341"/>
    </row>
    <row r="342" spans="2:7" ht="24" x14ac:dyDescent="0.55000000000000004">
      <c r="B342" s="6" t="s">
        <v>131</v>
      </c>
      <c r="C342" s="5"/>
      <c r="D342" s="32" t="s">
        <v>130</v>
      </c>
      <c r="E342" s="5" t="s">
        <v>132</v>
      </c>
      <c r="F342" s="5"/>
      <c r="G342"/>
    </row>
    <row r="343" spans="2:7" x14ac:dyDescent="0.55000000000000004">
      <c r="B343" s="4" t="s">
        <v>133</v>
      </c>
      <c r="D343" s="32" t="s">
        <v>134</v>
      </c>
    </row>
    <row r="344" spans="2:7" x14ac:dyDescent="0.55000000000000004">
      <c r="B344" s="67" t="s">
        <v>75</v>
      </c>
      <c r="D344" s="32" t="s">
        <v>148</v>
      </c>
    </row>
    <row r="345" spans="2:7" x14ac:dyDescent="0.55000000000000004">
      <c r="B345" s="7"/>
      <c r="D345" s="32" t="s">
        <v>135</v>
      </c>
    </row>
    <row r="346" spans="2:7" x14ac:dyDescent="0.55000000000000004">
      <c r="B346" s="7" t="s">
        <v>138</v>
      </c>
      <c r="E346" s="4" t="s">
        <v>76</v>
      </c>
    </row>
    <row r="347" spans="2:7" x14ac:dyDescent="0.55000000000000004">
      <c r="B347" s="7" t="s">
        <v>182</v>
      </c>
      <c r="F347" s="4" t="str">
        <f>"หน้า 11/"&amp;COUNT(F29,F63,F97,F131,F165,F199,F233,F267,F301,F335,F369,F403)</f>
        <v>หน้า 11/12</v>
      </c>
    </row>
    <row r="348" spans="2:7" x14ac:dyDescent="0.55000000000000004">
      <c r="B348" s="91" t="s">
        <v>77</v>
      </c>
      <c r="C348" s="92"/>
      <c r="D348" s="8" t="s">
        <v>78</v>
      </c>
      <c r="E348" s="9" t="s">
        <v>79</v>
      </c>
      <c r="F348" s="8" t="s">
        <v>17</v>
      </c>
      <c r="G348" s="10"/>
    </row>
    <row r="349" spans="2:7" x14ac:dyDescent="0.55000000000000004">
      <c r="B349" s="88" t="s">
        <v>80</v>
      </c>
      <c r="C349" s="89"/>
      <c r="D349" s="11" t="s">
        <v>81</v>
      </c>
      <c r="E349" s="12" t="s">
        <v>82</v>
      </c>
      <c r="F349" s="11" t="s">
        <v>83</v>
      </c>
      <c r="G349" s="13"/>
    </row>
    <row r="350" spans="2:7" x14ac:dyDescent="0.55000000000000004">
      <c r="B350" s="14"/>
      <c r="C350" s="15"/>
      <c r="E350" s="16" t="str">
        <f>IF(ISBLANK(F335)," ","ยอดยกมา")</f>
        <v>ยอดยกมา</v>
      </c>
      <c r="F350" s="17">
        <f>IF(ISBLANK(F335)," ",+F335)</f>
        <v>0</v>
      </c>
      <c r="G350" s="18"/>
    </row>
    <row r="351" spans="2:7" x14ac:dyDescent="0.55000000000000004">
      <c r="B351" s="19" t="str">
        <f>IF(ISBLANK(แนบท้ายบันทึกStartHere!C239),"",+แนบท้ายบันทึกStartHere!C239)</f>
        <v/>
      </c>
      <c r="C351" s="20" t="str">
        <f>IF(ISBLANK(แนบท้ายบันทึกStartHere!D239),"",+แนบท้ายบันทึกStartHere!D239)</f>
        <v/>
      </c>
      <c r="D351" s="4" t="str">
        <f>IF(ISBLANK(แนบท้ายบันทึกStartHere!B239),"",+แนบท้ายบันทึกStartHere!B239)</f>
        <v/>
      </c>
      <c r="E351" s="19" t="str">
        <f>IF(ISBLANK(แนบท้ายบันทึกStartHere!E239),"",+แนบท้ายบันทึกStartHere!E239)</f>
        <v/>
      </c>
      <c r="F351" s="22" t="str">
        <f t="shared" ref="F351:F368" si="10">IF(B351="","",B351*E351)</f>
        <v/>
      </c>
      <c r="G351" s="21"/>
    </row>
    <row r="352" spans="2:7" x14ac:dyDescent="0.55000000000000004">
      <c r="B352" s="19" t="str">
        <f>IF(ISBLANK(แนบท้ายบันทึกStartHere!C240),"",+แนบท้ายบันทึกStartHere!C240)</f>
        <v/>
      </c>
      <c r="C352" s="20" t="str">
        <f>IF(ISBLANK(แนบท้ายบันทึกStartHere!D240),"",+แนบท้ายบันทึกStartHere!D240)</f>
        <v/>
      </c>
      <c r="D352" s="4" t="str">
        <f>IF(ISBLANK(แนบท้ายบันทึกStartHere!B240),"",+แนบท้ายบันทึกStartHere!B240)</f>
        <v/>
      </c>
      <c r="E352" s="19" t="str">
        <f>IF(ISBLANK(แนบท้ายบันทึกStartHere!E240),"",+แนบท้ายบันทึกStartHere!E240)</f>
        <v/>
      </c>
      <c r="F352" s="17" t="str">
        <f t="shared" si="10"/>
        <v/>
      </c>
      <c r="G352" s="21"/>
    </row>
    <row r="353" spans="2:7" x14ac:dyDescent="0.55000000000000004">
      <c r="B353" s="19" t="str">
        <f>IF(ISBLANK(แนบท้ายบันทึกStartHere!C241),"",+แนบท้ายบันทึกStartHere!C241)</f>
        <v/>
      </c>
      <c r="C353" s="20" t="str">
        <f>IF(ISBLANK(แนบท้ายบันทึกStartHere!D241),"",+แนบท้ายบันทึกStartHere!D241)</f>
        <v/>
      </c>
      <c r="D353" s="4" t="str">
        <f>IF(ISBLANK(แนบท้ายบันทึกStartHere!B241),"",+แนบท้ายบันทึกStartHere!B241)</f>
        <v/>
      </c>
      <c r="E353" s="19" t="str">
        <f>IF(ISBLANK(แนบท้ายบันทึกStartHere!E241),"",+แนบท้ายบันทึกStartHere!E241)</f>
        <v/>
      </c>
      <c r="F353" s="17" t="str">
        <f t="shared" si="10"/>
        <v/>
      </c>
      <c r="G353" s="16"/>
    </row>
    <row r="354" spans="2:7" x14ac:dyDescent="0.55000000000000004">
      <c r="B354" s="19" t="str">
        <f>IF(ISBLANK(แนบท้ายบันทึกStartHere!C242),"",+แนบท้ายบันทึกStartHere!C242)</f>
        <v/>
      </c>
      <c r="C354" s="20" t="str">
        <f>IF(ISBLANK(แนบท้ายบันทึกStartHere!D242),"",+แนบท้ายบันทึกStartHere!D242)</f>
        <v/>
      </c>
      <c r="D354" s="4" t="str">
        <f>IF(ISBLANK(แนบท้ายบันทึกStartHere!B242),"",+แนบท้ายบันทึกStartHere!B242)</f>
        <v/>
      </c>
      <c r="E354" s="19" t="str">
        <f>IF(ISBLANK(แนบท้ายบันทึกStartHere!E242),"",+แนบท้ายบันทึกStartHere!E242)</f>
        <v/>
      </c>
      <c r="F354" s="17" t="str">
        <f t="shared" si="10"/>
        <v/>
      </c>
      <c r="G354" s="16"/>
    </row>
    <row r="355" spans="2:7" x14ac:dyDescent="0.55000000000000004">
      <c r="B355" s="19" t="str">
        <f>IF(ISBLANK(แนบท้ายบันทึกStartHere!C243),"",+แนบท้ายบันทึกStartHere!C243)</f>
        <v/>
      </c>
      <c r="C355" s="20" t="str">
        <f>IF(ISBLANK(แนบท้ายบันทึกStartHere!D243),"",+แนบท้ายบันทึกStartHere!D243)</f>
        <v/>
      </c>
      <c r="D355" s="4" t="str">
        <f>IF(ISBLANK(แนบท้ายบันทึกStartHere!B243),"",+แนบท้ายบันทึกStartHere!B243)</f>
        <v/>
      </c>
      <c r="E355" s="19" t="str">
        <f>IF(ISBLANK(แนบท้ายบันทึกStartHere!E243),"",+แนบท้ายบันทึกStartHere!E243)</f>
        <v/>
      </c>
      <c r="F355" s="17" t="str">
        <f t="shared" si="10"/>
        <v/>
      </c>
      <c r="G355" s="16"/>
    </row>
    <row r="356" spans="2:7" x14ac:dyDescent="0.55000000000000004">
      <c r="B356" s="19" t="str">
        <f>IF(ISBLANK(แนบท้ายบันทึกStartHere!C244),"",+แนบท้ายบันทึกStartHere!C244)</f>
        <v/>
      </c>
      <c r="C356" s="20" t="str">
        <f>IF(ISBLANK(แนบท้ายบันทึกStartHere!D244),"",+แนบท้ายบันทึกStartHere!D244)</f>
        <v/>
      </c>
      <c r="D356" s="4" t="str">
        <f>IF(ISBLANK(แนบท้ายบันทึกStartHere!B244),"",+แนบท้ายบันทึกStartHere!B244)</f>
        <v/>
      </c>
      <c r="E356" s="19" t="str">
        <f>IF(ISBLANK(แนบท้ายบันทึกStartHere!E244),"",+แนบท้ายบันทึกStartHere!E244)</f>
        <v/>
      </c>
      <c r="F356" s="17" t="str">
        <f t="shared" si="10"/>
        <v/>
      </c>
      <c r="G356" s="16"/>
    </row>
    <row r="357" spans="2:7" x14ac:dyDescent="0.55000000000000004">
      <c r="B357" s="19" t="str">
        <f>IF(ISBLANK(แนบท้ายบันทึกStartHere!C245),"",+แนบท้ายบันทึกStartHere!C245)</f>
        <v/>
      </c>
      <c r="C357" s="20" t="str">
        <f>IF(ISBLANK(แนบท้ายบันทึกStartHere!D245),"",+แนบท้ายบันทึกStartHere!D245)</f>
        <v/>
      </c>
      <c r="D357" s="4" t="str">
        <f>IF(ISBLANK(แนบท้ายบันทึกStartHere!B245),"",+แนบท้ายบันทึกStartHere!B245)</f>
        <v/>
      </c>
      <c r="E357" s="19" t="str">
        <f>IF(ISBLANK(แนบท้ายบันทึกStartHere!E245),"",+แนบท้ายบันทึกStartHere!E245)</f>
        <v/>
      </c>
      <c r="F357" s="17" t="str">
        <f t="shared" si="10"/>
        <v/>
      </c>
      <c r="G357" s="16"/>
    </row>
    <row r="358" spans="2:7" x14ac:dyDescent="0.55000000000000004">
      <c r="B358" s="19" t="str">
        <f>IF(ISBLANK(แนบท้ายบันทึกStartHere!C246),"",+แนบท้ายบันทึกStartHere!C246)</f>
        <v/>
      </c>
      <c r="C358" s="20" t="str">
        <f>IF(ISBLANK(แนบท้ายบันทึกStartHere!D246),"",+แนบท้ายบันทึกStartHere!D246)</f>
        <v/>
      </c>
      <c r="D358" s="4" t="str">
        <f>IF(ISBLANK(แนบท้ายบันทึกStartHere!B246),"",+แนบท้ายบันทึกStartHere!B246)</f>
        <v/>
      </c>
      <c r="E358" s="19" t="str">
        <f>IF(ISBLANK(แนบท้ายบันทึกStartHere!E246),"",+แนบท้ายบันทึกStartHere!E246)</f>
        <v/>
      </c>
      <c r="F358" s="17" t="str">
        <f t="shared" si="10"/>
        <v/>
      </c>
      <c r="G358" s="16"/>
    </row>
    <row r="359" spans="2:7" x14ac:dyDescent="0.55000000000000004">
      <c r="B359" s="19" t="str">
        <f>IF(ISBLANK(แนบท้ายบันทึกStartHere!C247),"",+แนบท้ายบันทึกStartHere!C247)</f>
        <v/>
      </c>
      <c r="C359" s="20" t="str">
        <f>IF(ISBLANK(แนบท้ายบันทึกStartHere!D247),"",+แนบท้ายบันทึกStartHere!D247)</f>
        <v/>
      </c>
      <c r="D359" s="4" t="str">
        <f>IF(ISBLANK(แนบท้ายบันทึกStartHere!B247),"",+แนบท้ายบันทึกStartHere!B247)</f>
        <v/>
      </c>
      <c r="E359" s="19" t="str">
        <f>IF(ISBLANK(แนบท้ายบันทึกStartHere!E247),"",+แนบท้ายบันทึกStartHere!E247)</f>
        <v/>
      </c>
      <c r="F359" s="17" t="str">
        <f t="shared" si="10"/>
        <v/>
      </c>
      <c r="G359" s="16"/>
    </row>
    <row r="360" spans="2:7" x14ac:dyDescent="0.55000000000000004">
      <c r="B360" s="19" t="str">
        <f>IF(ISBLANK(แนบท้ายบันทึกStartHere!C248),"",+แนบท้ายบันทึกStartHere!C248)</f>
        <v/>
      </c>
      <c r="C360" s="20" t="str">
        <f>IF(ISBLANK(แนบท้ายบันทึกStartHere!D248),"",+แนบท้ายบันทึกStartHere!D248)</f>
        <v/>
      </c>
      <c r="D360" s="4" t="str">
        <f>IF(ISBLANK(แนบท้ายบันทึกStartHere!B248),"",+แนบท้ายบันทึกStartHere!B248)</f>
        <v/>
      </c>
      <c r="E360" s="19" t="str">
        <f>IF(ISBLANK(แนบท้ายบันทึกStartHere!E248),"",+แนบท้ายบันทึกStartHere!E248)</f>
        <v/>
      </c>
      <c r="F360" s="17" t="str">
        <f t="shared" si="10"/>
        <v/>
      </c>
      <c r="G360" s="16"/>
    </row>
    <row r="361" spans="2:7" x14ac:dyDescent="0.55000000000000004">
      <c r="B361" s="19" t="str">
        <f>IF(ISBLANK(แนบท้ายบันทึกStartHere!C249),"",+แนบท้ายบันทึกStartHere!C249)</f>
        <v/>
      </c>
      <c r="C361" s="20" t="str">
        <f>IF(ISBLANK(แนบท้ายบันทึกStartHere!D249),"",+แนบท้ายบันทึกStartHere!D249)</f>
        <v/>
      </c>
      <c r="D361" s="4" t="str">
        <f>IF(ISBLANK(แนบท้ายบันทึกStartHere!B249),"",+แนบท้ายบันทึกStartHere!B249)</f>
        <v/>
      </c>
      <c r="E361" s="19" t="str">
        <f>IF(ISBLANK(แนบท้ายบันทึกStartHere!E249),"",+แนบท้ายบันทึกStartHere!E249)</f>
        <v/>
      </c>
      <c r="F361" s="22" t="str">
        <f t="shared" si="10"/>
        <v/>
      </c>
      <c r="G361" s="16"/>
    </row>
    <row r="362" spans="2:7" x14ac:dyDescent="0.55000000000000004">
      <c r="B362" s="19" t="str">
        <f>IF(ISBLANK(แนบท้ายบันทึกStartHere!C250),"",+แนบท้ายบันทึกStartHere!C250)</f>
        <v/>
      </c>
      <c r="C362" s="20" t="str">
        <f>IF(ISBLANK(แนบท้ายบันทึกStartHere!D250),"",+แนบท้ายบันทึกStartHere!D250)</f>
        <v/>
      </c>
      <c r="D362" s="4" t="str">
        <f>IF(ISBLANK(แนบท้ายบันทึกStartHere!B250),"",+แนบท้ายบันทึกStartHere!B250)</f>
        <v/>
      </c>
      <c r="E362" s="19" t="str">
        <f>IF(ISBLANK(แนบท้ายบันทึกStartHere!E250),"",+แนบท้ายบันทึกStartHere!E250)</f>
        <v/>
      </c>
      <c r="F362" s="22" t="str">
        <f t="shared" si="10"/>
        <v/>
      </c>
      <c r="G362" s="16"/>
    </row>
    <row r="363" spans="2:7" x14ac:dyDescent="0.55000000000000004">
      <c r="B363" s="19" t="str">
        <f>IF(ISBLANK(แนบท้ายบันทึกStartHere!C251),"",+แนบท้ายบันทึกStartHere!C251)</f>
        <v/>
      </c>
      <c r="C363" s="20" t="str">
        <f>IF(ISBLANK(แนบท้ายบันทึกStartHere!D251),"",+แนบท้ายบันทึกStartHere!D251)</f>
        <v/>
      </c>
      <c r="D363" s="4" t="str">
        <f>IF(ISBLANK(แนบท้ายบันทึกStartHere!B251),"",+แนบท้ายบันทึกStartHere!B251)</f>
        <v/>
      </c>
      <c r="E363" s="19" t="str">
        <f>IF(ISBLANK(แนบท้ายบันทึกStartHere!E251),"",+แนบท้ายบันทึกStartHere!E251)</f>
        <v/>
      </c>
      <c r="F363" s="22" t="str">
        <f t="shared" si="10"/>
        <v/>
      </c>
      <c r="G363" s="16"/>
    </row>
    <row r="364" spans="2:7" x14ac:dyDescent="0.55000000000000004">
      <c r="B364" s="19" t="str">
        <f>IF(ISBLANK(แนบท้ายบันทึกStartHere!C252),"",+แนบท้ายบันทึกStartHere!C252)</f>
        <v/>
      </c>
      <c r="C364" s="20" t="str">
        <f>IF(ISBLANK(แนบท้ายบันทึกStartHere!D252),"",+แนบท้ายบันทึกStartHere!D252)</f>
        <v/>
      </c>
      <c r="D364" s="4" t="str">
        <f>IF(ISBLANK(แนบท้ายบันทึกStartHere!B252),"",+แนบท้ายบันทึกStartHere!B252)</f>
        <v/>
      </c>
      <c r="E364" s="16" t="str">
        <f>IF(ISBLANK(แนบท้ายบันทึกStartHere!E252),"",+แนบท้ายบันทึกStartHere!E252)</f>
        <v/>
      </c>
      <c r="F364" s="22" t="str">
        <f t="shared" si="10"/>
        <v/>
      </c>
      <c r="G364" s="16"/>
    </row>
    <row r="365" spans="2:7" x14ac:dyDescent="0.55000000000000004">
      <c r="B365" s="19" t="str">
        <f>IF(ISBLANK(แนบท้ายบันทึกStartHere!C253),"",+แนบท้ายบันทึกStartHere!C253)</f>
        <v/>
      </c>
      <c r="C365" s="20" t="str">
        <f>IF(ISBLANK(แนบท้ายบันทึกStartHere!D253),"",+แนบท้ายบันทึกStartHere!D253)</f>
        <v/>
      </c>
      <c r="D365" s="4" t="str">
        <f>IF(ISBLANK(แนบท้ายบันทึกStartHere!B253),"",+แนบท้ายบันทึกStartHere!B253)</f>
        <v/>
      </c>
      <c r="E365" s="16" t="str">
        <f>IF(ISBLANK(แนบท้ายบันทึกStartHere!E253),"",+แนบท้ายบันทึกStartHere!E253)</f>
        <v/>
      </c>
      <c r="F365" s="22" t="str">
        <f t="shared" si="10"/>
        <v/>
      </c>
      <c r="G365" s="16"/>
    </row>
    <row r="366" spans="2:7" x14ac:dyDescent="0.55000000000000004">
      <c r="B366" s="19" t="str">
        <f>IF(ISBLANK(แนบท้ายบันทึกStartHere!C254),"",+แนบท้ายบันทึกStartHere!C254)</f>
        <v/>
      </c>
      <c r="C366" s="20" t="str">
        <f>IF(ISBLANK(แนบท้ายบันทึกStartHere!D254),"",+แนบท้ายบันทึกStartHere!D254)</f>
        <v/>
      </c>
      <c r="D366" s="4" t="str">
        <f>IF(ISBLANK(แนบท้ายบันทึกStartHere!B254),"",+แนบท้ายบันทึกStartHere!B254)</f>
        <v/>
      </c>
      <c r="E366" s="16" t="str">
        <f>IF(ISBLANK(แนบท้ายบันทึกStartHere!E254),"",+แนบท้ายบันทึกStartHere!E254)</f>
        <v/>
      </c>
      <c r="F366" s="22" t="str">
        <f t="shared" si="10"/>
        <v/>
      </c>
      <c r="G366" s="16"/>
    </row>
    <row r="367" spans="2:7" x14ac:dyDescent="0.55000000000000004">
      <c r="B367" s="19" t="str">
        <f>IF(ISBLANK(แนบท้ายบันทึกStartHere!C255),"",+แนบท้ายบันทึกStartHere!C255)</f>
        <v/>
      </c>
      <c r="C367" s="20" t="str">
        <f>IF(ISBLANK(แนบท้ายบันทึกStartHere!D255),"",+แนบท้ายบันทึกStartHere!D255)</f>
        <v/>
      </c>
      <c r="D367" s="4" t="str">
        <f>IF(ISBLANK(แนบท้ายบันทึกStartHere!B255),"",+แนบท้ายบันทึกStartHere!B255)</f>
        <v/>
      </c>
      <c r="E367" s="19" t="str">
        <f>IF(ISBLANK(แนบท้ายบันทึกStartHere!E255),"",+แนบท้ายบันทึกStartHere!E255)</f>
        <v/>
      </c>
      <c r="F367" s="22" t="str">
        <f t="shared" si="10"/>
        <v/>
      </c>
      <c r="G367" s="16"/>
    </row>
    <row r="368" spans="2:7" x14ac:dyDescent="0.55000000000000004">
      <c r="B368" s="23" t="str">
        <f>IF(ISBLANK(แนบท้ายบันทึกStartHere!C256),"",+แนบท้ายบันทึกStartHere!C256)</f>
        <v/>
      </c>
      <c r="C368" s="24" t="str">
        <f>IF(ISBLANK(แนบท้ายบันทึกStartHere!D256),"",+แนบท้ายบันทึกStartHere!D256)</f>
        <v/>
      </c>
      <c r="D368" s="25" t="str">
        <f>IF(ISBLANK(แนบท้ายบันทึกStartHere!B256),"",+แนบท้ายบันทึกStartHere!B256)</f>
        <v/>
      </c>
      <c r="E368" s="23" t="str">
        <f>IF(ISBLANK(แนบท้ายบันทึกStartHere!E256),"",+แนบท้ายบันทึกStartHere!E256)</f>
        <v/>
      </c>
      <c r="F368" s="26" t="str">
        <f t="shared" si="10"/>
        <v/>
      </c>
      <c r="G368" s="16"/>
    </row>
    <row r="369" spans="2:7" x14ac:dyDescent="0.55000000000000004">
      <c r="B369" s="90" t="str">
        <f>"( "&amp;BAHTTEXT(F369)&amp;" )"</f>
        <v>( ศูนย์บาทถ้วน )</v>
      </c>
      <c r="C369" s="90"/>
      <c r="D369" s="90"/>
      <c r="E369" s="27" t="s">
        <v>84</v>
      </c>
      <c r="F369" s="28">
        <f>SUM(F350:F368)</f>
        <v>0</v>
      </c>
      <c r="G369" s="29"/>
    </row>
    <row r="370" spans="2:7" x14ac:dyDescent="0.55000000000000004">
      <c r="B370" s="7" t="s">
        <v>85</v>
      </c>
      <c r="C370" s="7"/>
      <c r="E370" s="27" t="s">
        <v>86</v>
      </c>
      <c r="F370" s="30" t="str">
        <f>IF(ISERROR(F384)," ","ยอดยกไป")</f>
        <v>ยอดยกไป</v>
      </c>
      <c r="G370" s="31"/>
    </row>
    <row r="371" spans="2:7" x14ac:dyDescent="0.55000000000000004">
      <c r="B371" s="7" t="s">
        <v>87</v>
      </c>
      <c r="C371" s="7"/>
    </row>
    <row r="372" spans="2:7" x14ac:dyDescent="0.55000000000000004">
      <c r="B372" s="7" t="s">
        <v>88</v>
      </c>
      <c r="C372" s="7"/>
    </row>
    <row r="375" spans="2:7" ht="24" x14ac:dyDescent="0.55000000000000004">
      <c r="B375" s="5" t="s">
        <v>128</v>
      </c>
      <c r="C375" s="3"/>
      <c r="D375" s="2" t="s">
        <v>127</v>
      </c>
      <c r="E375" s="5" t="s">
        <v>129</v>
      </c>
      <c r="F375" s="3"/>
      <c r="G375"/>
    </row>
    <row r="376" spans="2:7" ht="24" x14ac:dyDescent="0.55000000000000004">
      <c r="B376" s="6" t="s">
        <v>131</v>
      </c>
      <c r="C376" s="5"/>
      <c r="D376" s="32" t="s">
        <v>130</v>
      </c>
      <c r="E376" s="5" t="s">
        <v>132</v>
      </c>
      <c r="F376" s="5"/>
      <c r="G376"/>
    </row>
    <row r="377" spans="2:7" x14ac:dyDescent="0.55000000000000004">
      <c r="B377" s="4" t="s">
        <v>133</v>
      </c>
      <c r="D377" s="32" t="s">
        <v>134</v>
      </c>
    </row>
    <row r="378" spans="2:7" x14ac:dyDescent="0.55000000000000004">
      <c r="B378" s="67" t="s">
        <v>75</v>
      </c>
      <c r="D378" s="32" t="s">
        <v>148</v>
      </c>
    </row>
    <row r="379" spans="2:7" x14ac:dyDescent="0.55000000000000004">
      <c r="B379" s="7"/>
      <c r="D379" s="32" t="s">
        <v>135</v>
      </c>
    </row>
    <row r="380" spans="2:7" x14ac:dyDescent="0.55000000000000004">
      <c r="B380" s="7" t="s">
        <v>138</v>
      </c>
      <c r="E380" s="4" t="s">
        <v>76</v>
      </c>
    </row>
    <row r="381" spans="2:7" x14ac:dyDescent="0.55000000000000004">
      <c r="B381" s="7" t="s">
        <v>182</v>
      </c>
      <c r="F381" s="4" t="str">
        <f>"หน้า 12/"&amp;COUNT(F29,F63,F97,F131,F165,F199,F233,F267,F301,F335,F369,F403)</f>
        <v>หน้า 12/12</v>
      </c>
    </row>
    <row r="382" spans="2:7" x14ac:dyDescent="0.55000000000000004">
      <c r="B382" s="91" t="s">
        <v>77</v>
      </c>
      <c r="C382" s="92"/>
      <c r="D382" s="8" t="s">
        <v>78</v>
      </c>
      <c r="E382" s="9" t="s">
        <v>79</v>
      </c>
      <c r="F382" s="8" t="s">
        <v>17</v>
      </c>
      <c r="G382" s="10"/>
    </row>
    <row r="383" spans="2:7" x14ac:dyDescent="0.55000000000000004">
      <c r="B383" s="88" t="s">
        <v>80</v>
      </c>
      <c r="C383" s="89"/>
      <c r="D383" s="11" t="s">
        <v>81</v>
      </c>
      <c r="E383" s="12" t="s">
        <v>82</v>
      </c>
      <c r="F383" s="11" t="s">
        <v>83</v>
      </c>
      <c r="G383" s="13"/>
    </row>
    <row r="384" spans="2:7" x14ac:dyDescent="0.55000000000000004">
      <c r="B384" s="14"/>
      <c r="C384" s="15"/>
      <c r="E384" s="16" t="str">
        <f>IF(ISBLANK(F369)," ","ยอดยกมา")</f>
        <v>ยอดยกมา</v>
      </c>
      <c r="F384" s="17">
        <f>IF(ISBLANK(F369)," ",+F369)</f>
        <v>0</v>
      </c>
      <c r="G384" s="18"/>
    </row>
    <row r="385" spans="2:7" x14ac:dyDescent="0.55000000000000004">
      <c r="B385" s="19" t="str">
        <f>IF(ISBLANK(แนบท้ายบันทึกStartHere!C257),"",+แนบท้ายบันทึกStartHere!C257)</f>
        <v/>
      </c>
      <c r="C385" s="20" t="str">
        <f>IF(ISBLANK(แนบท้ายบันทึกStartHere!D257),"",+แนบท้ายบันทึกStartHere!D257)</f>
        <v/>
      </c>
      <c r="D385" s="4" t="str">
        <f>IF(ISBLANK(แนบท้ายบันทึกStartHere!B257),"",+แนบท้ายบันทึกStartHere!B257)</f>
        <v/>
      </c>
      <c r="E385" s="19" t="str">
        <f>IF(ISBLANK(แนบท้ายบันทึกStartHere!E257),"",+แนบท้ายบันทึกStartHere!E257)</f>
        <v/>
      </c>
      <c r="F385" s="22" t="str">
        <f t="shared" ref="F385:F402" si="11">IF(B385="","",B385*E385)</f>
        <v/>
      </c>
      <c r="G385" s="21"/>
    </row>
    <row r="386" spans="2:7" x14ac:dyDescent="0.55000000000000004">
      <c r="B386" s="19" t="str">
        <f>IF(ISBLANK(แนบท้ายบันทึกStartHere!C258),"",+แนบท้ายบันทึกStartHere!C258)</f>
        <v/>
      </c>
      <c r="C386" s="20" t="str">
        <f>IF(ISBLANK(แนบท้ายบันทึกStartHere!D258),"",+แนบท้ายบันทึกStartHere!D258)</f>
        <v/>
      </c>
      <c r="D386" s="4" t="str">
        <f>IF(ISBLANK(แนบท้ายบันทึกStartHere!B258),"",+แนบท้ายบันทึกStartHere!B258)</f>
        <v/>
      </c>
      <c r="E386" s="19" t="str">
        <f>IF(ISBLANK(แนบท้ายบันทึกStartHere!E258),"",+แนบท้ายบันทึกStartHere!E258)</f>
        <v/>
      </c>
      <c r="F386" s="17" t="str">
        <f t="shared" si="11"/>
        <v/>
      </c>
      <c r="G386" s="21"/>
    </row>
    <row r="387" spans="2:7" x14ac:dyDescent="0.55000000000000004">
      <c r="B387" s="19" t="str">
        <f>IF(ISBLANK(แนบท้ายบันทึกStartHere!C259),"",+แนบท้ายบันทึกStartHere!C259)</f>
        <v/>
      </c>
      <c r="C387" s="20" t="str">
        <f>IF(ISBLANK(แนบท้ายบันทึกStartHere!D259),"",+แนบท้ายบันทึกStartHere!D259)</f>
        <v/>
      </c>
      <c r="D387" s="4" t="str">
        <f>IF(ISBLANK(แนบท้ายบันทึกStartHere!B259),"",+แนบท้ายบันทึกStartHere!B259)</f>
        <v/>
      </c>
      <c r="E387" s="19" t="str">
        <f>IF(ISBLANK(แนบท้ายบันทึกStartHere!E259),"",+แนบท้ายบันทึกStartHere!E259)</f>
        <v/>
      </c>
      <c r="F387" s="17" t="str">
        <f t="shared" si="11"/>
        <v/>
      </c>
      <c r="G387" s="16"/>
    </row>
    <row r="388" spans="2:7" x14ac:dyDescent="0.55000000000000004">
      <c r="B388" s="19" t="str">
        <f>IF(ISBLANK(แนบท้ายบันทึกStartHere!C260),"",+แนบท้ายบันทึกStartHere!C260)</f>
        <v/>
      </c>
      <c r="C388" s="20" t="str">
        <f>IF(ISBLANK(แนบท้ายบันทึกStartHere!D260),"",+แนบท้ายบันทึกStartHere!D260)</f>
        <v/>
      </c>
      <c r="D388" s="4" t="str">
        <f>IF(ISBLANK(แนบท้ายบันทึกStartHere!B260),"",+แนบท้ายบันทึกStartHere!B260)</f>
        <v/>
      </c>
      <c r="E388" s="19" t="str">
        <f>IF(ISBLANK(แนบท้ายบันทึกStartHere!E260),"",+แนบท้ายบันทึกStartHere!E260)</f>
        <v/>
      </c>
      <c r="F388" s="17" t="str">
        <f t="shared" si="11"/>
        <v/>
      </c>
      <c r="G388" s="16"/>
    </row>
    <row r="389" spans="2:7" x14ac:dyDescent="0.55000000000000004">
      <c r="B389" s="19" t="str">
        <f>IF(ISBLANK(แนบท้ายบันทึกStartHere!C261),"",+แนบท้ายบันทึกStartHere!C261)</f>
        <v/>
      </c>
      <c r="C389" s="20" t="str">
        <f>IF(ISBLANK(แนบท้ายบันทึกStartHere!D261),"",+แนบท้ายบันทึกStartHere!D261)</f>
        <v/>
      </c>
      <c r="D389" s="4" t="str">
        <f>IF(ISBLANK(แนบท้ายบันทึกStartHere!B261),"",+แนบท้ายบันทึกStartHere!B261)</f>
        <v/>
      </c>
      <c r="E389" s="19" t="str">
        <f>IF(ISBLANK(แนบท้ายบันทึกStartHere!E261),"",+แนบท้ายบันทึกStartHere!E261)</f>
        <v/>
      </c>
      <c r="F389" s="17" t="str">
        <f t="shared" si="11"/>
        <v/>
      </c>
      <c r="G389" s="16"/>
    </row>
    <row r="390" spans="2:7" x14ac:dyDescent="0.55000000000000004">
      <c r="B390" s="19"/>
      <c r="C390" s="20"/>
      <c r="E390" s="19"/>
      <c r="F390" s="17" t="str">
        <f t="shared" si="11"/>
        <v/>
      </c>
      <c r="G390" s="16"/>
    </row>
    <row r="391" spans="2:7" x14ac:dyDescent="0.55000000000000004">
      <c r="B391" s="19"/>
      <c r="C391" s="20"/>
      <c r="E391" s="19"/>
      <c r="F391" s="17" t="str">
        <f t="shared" si="11"/>
        <v/>
      </c>
      <c r="G391" s="16"/>
    </row>
    <row r="392" spans="2:7" x14ac:dyDescent="0.55000000000000004">
      <c r="B392" s="19"/>
      <c r="C392" s="20"/>
      <c r="E392" s="19"/>
      <c r="F392" s="17" t="str">
        <f t="shared" si="11"/>
        <v/>
      </c>
      <c r="G392" s="16"/>
    </row>
    <row r="393" spans="2:7" x14ac:dyDescent="0.55000000000000004">
      <c r="B393" s="19"/>
      <c r="C393" s="20"/>
      <c r="E393" s="16"/>
      <c r="F393" s="17" t="str">
        <f t="shared" si="11"/>
        <v/>
      </c>
      <c r="G393" s="16"/>
    </row>
    <row r="394" spans="2:7" x14ac:dyDescent="0.55000000000000004">
      <c r="B394" s="19"/>
      <c r="C394" s="20"/>
      <c r="E394" s="16"/>
      <c r="F394" s="17" t="str">
        <f t="shared" si="11"/>
        <v/>
      </c>
      <c r="G394" s="16"/>
    </row>
    <row r="395" spans="2:7" x14ac:dyDescent="0.55000000000000004">
      <c r="B395" s="19"/>
      <c r="C395" s="20"/>
      <c r="E395" s="16"/>
      <c r="F395" s="22" t="str">
        <f t="shared" si="11"/>
        <v/>
      </c>
      <c r="G395" s="16"/>
    </row>
    <row r="396" spans="2:7" x14ac:dyDescent="0.55000000000000004">
      <c r="B396" s="19"/>
      <c r="C396" s="20"/>
      <c r="E396" s="16"/>
      <c r="F396" s="22" t="str">
        <f t="shared" si="11"/>
        <v/>
      </c>
      <c r="G396" s="16"/>
    </row>
    <row r="397" spans="2:7" x14ac:dyDescent="0.55000000000000004">
      <c r="B397" s="19"/>
      <c r="C397" s="20"/>
      <c r="E397" s="16"/>
      <c r="F397" s="22" t="str">
        <f t="shared" si="11"/>
        <v/>
      </c>
      <c r="G397" s="16"/>
    </row>
    <row r="398" spans="2:7" x14ac:dyDescent="0.55000000000000004">
      <c r="B398" s="19"/>
      <c r="C398" s="20"/>
      <c r="E398" s="16"/>
      <c r="F398" s="22" t="str">
        <f t="shared" si="11"/>
        <v/>
      </c>
      <c r="G398" s="16"/>
    </row>
    <row r="399" spans="2:7" x14ac:dyDescent="0.55000000000000004">
      <c r="B399" s="19"/>
      <c r="C399" s="20"/>
      <c r="E399" s="16"/>
      <c r="F399" s="22" t="str">
        <f t="shared" si="11"/>
        <v/>
      </c>
      <c r="G399" s="16"/>
    </row>
    <row r="400" spans="2:7" x14ac:dyDescent="0.55000000000000004">
      <c r="B400" s="19"/>
      <c r="C400" s="20"/>
      <c r="E400" s="16"/>
      <c r="F400" s="22" t="str">
        <f t="shared" si="11"/>
        <v/>
      </c>
      <c r="G400" s="16"/>
    </row>
    <row r="401" spans="2:7" x14ac:dyDescent="0.55000000000000004">
      <c r="B401" s="19"/>
      <c r="C401" s="20"/>
      <c r="E401" s="19"/>
      <c r="F401" s="22" t="str">
        <f t="shared" si="11"/>
        <v/>
      </c>
      <c r="G401" s="16"/>
    </row>
    <row r="402" spans="2:7" x14ac:dyDescent="0.55000000000000004">
      <c r="B402" s="23"/>
      <c r="C402" s="24"/>
      <c r="D402" s="25"/>
      <c r="E402" s="23"/>
      <c r="F402" s="26" t="str">
        <f t="shared" si="11"/>
        <v/>
      </c>
      <c r="G402" s="16"/>
    </row>
    <row r="403" spans="2:7" x14ac:dyDescent="0.55000000000000004">
      <c r="B403" s="90" t="str">
        <f>"( "&amp;BAHTTEXT(F403)&amp;" )"</f>
        <v>( ศูนย์บาทถ้วน )</v>
      </c>
      <c r="C403" s="90"/>
      <c r="D403" s="90"/>
      <c r="E403" s="27" t="s">
        <v>84</v>
      </c>
      <c r="F403" s="28">
        <f>SUM(F384:F402)</f>
        <v>0</v>
      </c>
      <c r="G403" s="29"/>
    </row>
    <row r="404" spans="2:7" x14ac:dyDescent="0.55000000000000004">
      <c r="B404" s="7" t="s">
        <v>85</v>
      </c>
      <c r="C404" s="7"/>
      <c r="E404" s="27" t="s">
        <v>86</v>
      </c>
      <c r="F404" s="30"/>
      <c r="G404" s="31"/>
    </row>
    <row r="405" spans="2:7" x14ac:dyDescent="0.55000000000000004">
      <c r="B405" s="7" t="s">
        <v>87</v>
      </c>
      <c r="C405" s="7"/>
    </row>
    <row r="406" spans="2:7" x14ac:dyDescent="0.55000000000000004">
      <c r="B406" s="7" t="s">
        <v>88</v>
      </c>
      <c r="C406" s="7"/>
    </row>
  </sheetData>
  <mergeCells count="36">
    <mergeCell ref="B8:C8"/>
    <mergeCell ref="B9:C9"/>
    <mergeCell ref="B29:D29"/>
    <mergeCell ref="B42:C42"/>
    <mergeCell ref="B179:C179"/>
    <mergeCell ref="B111:C111"/>
    <mergeCell ref="B131:D131"/>
    <mergeCell ref="B63:D63"/>
    <mergeCell ref="B76:C76"/>
    <mergeCell ref="B77:C77"/>
    <mergeCell ref="B97:D97"/>
    <mergeCell ref="B110:C110"/>
    <mergeCell ref="B43:C43"/>
    <mergeCell ref="B165:D165"/>
    <mergeCell ref="B145:C145"/>
    <mergeCell ref="B144:C144"/>
    <mergeCell ref="B178:C178"/>
    <mergeCell ref="B246:C246"/>
    <mergeCell ref="B247:C247"/>
    <mergeCell ref="B267:D267"/>
    <mergeCell ref="B199:D199"/>
    <mergeCell ref="B212:C212"/>
    <mergeCell ref="B213:C213"/>
    <mergeCell ref="B233:D233"/>
    <mergeCell ref="B280:C280"/>
    <mergeCell ref="B281:C281"/>
    <mergeCell ref="B301:D301"/>
    <mergeCell ref="B314:C314"/>
    <mergeCell ref="B315:C315"/>
    <mergeCell ref="B383:C383"/>
    <mergeCell ref="B403:D403"/>
    <mergeCell ref="B335:D335"/>
    <mergeCell ref="B348:C348"/>
    <mergeCell ref="B349:C349"/>
    <mergeCell ref="B369:D369"/>
    <mergeCell ref="B382:C382"/>
  </mergeCells>
  <pageMargins left="0.44" right="0.7" top="0.46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G266"/>
  <sheetViews>
    <sheetView showGridLines="0" topLeftCell="A3" zoomScaleNormal="100" workbookViewId="0">
      <selection activeCell="I41" sqref="I41"/>
    </sheetView>
  </sheetViews>
  <sheetFormatPr defaultColWidth="9.140625" defaultRowHeight="21.75" x14ac:dyDescent="0.5"/>
  <cols>
    <col min="1" max="1" width="5.5703125" style="46" customWidth="1"/>
    <col min="2" max="2" width="40" style="46" customWidth="1"/>
    <col min="3" max="3" width="6.7109375" style="46" customWidth="1"/>
    <col min="4" max="4" width="4.5703125" style="46" customWidth="1"/>
    <col min="5" max="5" width="11.28515625" style="46" customWidth="1"/>
    <col min="6" max="6" width="10.5703125" style="46" customWidth="1"/>
    <col min="7" max="7" width="19.42578125" style="46" customWidth="1"/>
    <col min="8" max="256" width="9.140625" style="46"/>
    <col min="257" max="257" width="5.5703125" style="46" customWidth="1"/>
    <col min="258" max="258" width="40" style="46" customWidth="1"/>
    <col min="259" max="259" width="6.7109375" style="46" customWidth="1"/>
    <col min="260" max="260" width="4.5703125" style="46" customWidth="1"/>
    <col min="261" max="261" width="11.28515625" style="46" customWidth="1"/>
    <col min="262" max="262" width="10.5703125" style="46" customWidth="1"/>
    <col min="263" max="263" width="19.42578125" style="46" customWidth="1"/>
    <col min="264" max="512" width="9.140625" style="46"/>
    <col min="513" max="513" width="5.5703125" style="46" customWidth="1"/>
    <col min="514" max="514" width="40" style="46" customWidth="1"/>
    <col min="515" max="515" width="6.7109375" style="46" customWidth="1"/>
    <col min="516" max="516" width="4.5703125" style="46" customWidth="1"/>
    <col min="517" max="517" width="11.28515625" style="46" customWidth="1"/>
    <col min="518" max="518" width="10.5703125" style="46" customWidth="1"/>
    <col min="519" max="519" width="19.42578125" style="46" customWidth="1"/>
    <col min="520" max="768" width="9.140625" style="46"/>
    <col min="769" max="769" width="5.5703125" style="46" customWidth="1"/>
    <col min="770" max="770" width="40" style="46" customWidth="1"/>
    <col min="771" max="771" width="6.7109375" style="46" customWidth="1"/>
    <col min="772" max="772" width="4.5703125" style="46" customWidth="1"/>
    <col min="773" max="773" width="11.28515625" style="46" customWidth="1"/>
    <col min="774" max="774" width="10.5703125" style="46" customWidth="1"/>
    <col min="775" max="775" width="19.42578125" style="46" customWidth="1"/>
    <col min="776" max="1024" width="9.140625" style="46"/>
    <col min="1025" max="1025" width="5.5703125" style="46" customWidth="1"/>
    <col min="1026" max="1026" width="40" style="46" customWidth="1"/>
    <col min="1027" max="1027" width="6.7109375" style="46" customWidth="1"/>
    <col min="1028" max="1028" width="4.5703125" style="46" customWidth="1"/>
    <col min="1029" max="1029" width="11.28515625" style="46" customWidth="1"/>
    <col min="1030" max="1030" width="10.5703125" style="46" customWidth="1"/>
    <col min="1031" max="1031" width="19.42578125" style="46" customWidth="1"/>
    <col min="1032" max="1280" width="9.140625" style="46"/>
    <col min="1281" max="1281" width="5.5703125" style="46" customWidth="1"/>
    <col min="1282" max="1282" width="40" style="46" customWidth="1"/>
    <col min="1283" max="1283" width="6.7109375" style="46" customWidth="1"/>
    <col min="1284" max="1284" width="4.5703125" style="46" customWidth="1"/>
    <col min="1285" max="1285" width="11.28515625" style="46" customWidth="1"/>
    <col min="1286" max="1286" width="10.5703125" style="46" customWidth="1"/>
    <col min="1287" max="1287" width="19.42578125" style="46" customWidth="1"/>
    <col min="1288" max="1536" width="9.140625" style="46"/>
    <col min="1537" max="1537" width="5.5703125" style="46" customWidth="1"/>
    <col min="1538" max="1538" width="40" style="46" customWidth="1"/>
    <col min="1539" max="1539" width="6.7109375" style="46" customWidth="1"/>
    <col min="1540" max="1540" width="4.5703125" style="46" customWidth="1"/>
    <col min="1541" max="1541" width="11.28515625" style="46" customWidth="1"/>
    <col min="1542" max="1542" width="10.5703125" style="46" customWidth="1"/>
    <col min="1543" max="1543" width="19.42578125" style="46" customWidth="1"/>
    <col min="1544" max="1792" width="9.140625" style="46"/>
    <col min="1793" max="1793" width="5.5703125" style="46" customWidth="1"/>
    <col min="1794" max="1794" width="40" style="46" customWidth="1"/>
    <col min="1795" max="1795" width="6.7109375" style="46" customWidth="1"/>
    <col min="1796" max="1796" width="4.5703125" style="46" customWidth="1"/>
    <col min="1797" max="1797" width="11.28515625" style="46" customWidth="1"/>
    <col min="1798" max="1798" width="10.5703125" style="46" customWidth="1"/>
    <col min="1799" max="1799" width="19.42578125" style="46" customWidth="1"/>
    <col min="1800" max="2048" width="9.140625" style="46"/>
    <col min="2049" max="2049" width="5.5703125" style="46" customWidth="1"/>
    <col min="2050" max="2050" width="40" style="46" customWidth="1"/>
    <col min="2051" max="2051" width="6.7109375" style="46" customWidth="1"/>
    <col min="2052" max="2052" width="4.5703125" style="46" customWidth="1"/>
    <col min="2053" max="2053" width="11.28515625" style="46" customWidth="1"/>
    <col min="2054" max="2054" width="10.5703125" style="46" customWidth="1"/>
    <col min="2055" max="2055" width="19.42578125" style="46" customWidth="1"/>
    <col min="2056" max="2304" width="9.140625" style="46"/>
    <col min="2305" max="2305" width="5.5703125" style="46" customWidth="1"/>
    <col min="2306" max="2306" width="40" style="46" customWidth="1"/>
    <col min="2307" max="2307" width="6.7109375" style="46" customWidth="1"/>
    <col min="2308" max="2308" width="4.5703125" style="46" customWidth="1"/>
    <col min="2309" max="2309" width="11.28515625" style="46" customWidth="1"/>
    <col min="2310" max="2310" width="10.5703125" style="46" customWidth="1"/>
    <col min="2311" max="2311" width="19.42578125" style="46" customWidth="1"/>
    <col min="2312" max="2560" width="9.140625" style="46"/>
    <col min="2561" max="2561" width="5.5703125" style="46" customWidth="1"/>
    <col min="2562" max="2562" width="40" style="46" customWidth="1"/>
    <col min="2563" max="2563" width="6.7109375" style="46" customWidth="1"/>
    <col min="2564" max="2564" width="4.5703125" style="46" customWidth="1"/>
    <col min="2565" max="2565" width="11.28515625" style="46" customWidth="1"/>
    <col min="2566" max="2566" width="10.5703125" style="46" customWidth="1"/>
    <col min="2567" max="2567" width="19.42578125" style="46" customWidth="1"/>
    <col min="2568" max="2816" width="9.140625" style="46"/>
    <col min="2817" max="2817" width="5.5703125" style="46" customWidth="1"/>
    <col min="2818" max="2818" width="40" style="46" customWidth="1"/>
    <col min="2819" max="2819" width="6.7109375" style="46" customWidth="1"/>
    <col min="2820" max="2820" width="4.5703125" style="46" customWidth="1"/>
    <col min="2821" max="2821" width="11.28515625" style="46" customWidth="1"/>
    <col min="2822" max="2822" width="10.5703125" style="46" customWidth="1"/>
    <col min="2823" max="2823" width="19.42578125" style="46" customWidth="1"/>
    <col min="2824" max="3072" width="9.140625" style="46"/>
    <col min="3073" max="3073" width="5.5703125" style="46" customWidth="1"/>
    <col min="3074" max="3074" width="40" style="46" customWidth="1"/>
    <col min="3075" max="3075" width="6.7109375" style="46" customWidth="1"/>
    <col min="3076" max="3076" width="4.5703125" style="46" customWidth="1"/>
    <col min="3077" max="3077" width="11.28515625" style="46" customWidth="1"/>
    <col min="3078" max="3078" width="10.5703125" style="46" customWidth="1"/>
    <col min="3079" max="3079" width="19.42578125" style="46" customWidth="1"/>
    <col min="3080" max="3328" width="9.140625" style="46"/>
    <col min="3329" max="3329" width="5.5703125" style="46" customWidth="1"/>
    <col min="3330" max="3330" width="40" style="46" customWidth="1"/>
    <col min="3331" max="3331" width="6.7109375" style="46" customWidth="1"/>
    <col min="3332" max="3332" width="4.5703125" style="46" customWidth="1"/>
    <col min="3333" max="3333" width="11.28515625" style="46" customWidth="1"/>
    <col min="3334" max="3334" width="10.5703125" style="46" customWidth="1"/>
    <col min="3335" max="3335" width="19.42578125" style="46" customWidth="1"/>
    <col min="3336" max="3584" width="9.140625" style="46"/>
    <col min="3585" max="3585" width="5.5703125" style="46" customWidth="1"/>
    <col min="3586" max="3586" width="40" style="46" customWidth="1"/>
    <col min="3587" max="3587" width="6.7109375" style="46" customWidth="1"/>
    <col min="3588" max="3588" width="4.5703125" style="46" customWidth="1"/>
    <col min="3589" max="3589" width="11.28515625" style="46" customWidth="1"/>
    <col min="3590" max="3590" width="10.5703125" style="46" customWidth="1"/>
    <col min="3591" max="3591" width="19.42578125" style="46" customWidth="1"/>
    <col min="3592" max="3840" width="9.140625" style="46"/>
    <col min="3841" max="3841" width="5.5703125" style="46" customWidth="1"/>
    <col min="3842" max="3842" width="40" style="46" customWidth="1"/>
    <col min="3843" max="3843" width="6.7109375" style="46" customWidth="1"/>
    <col min="3844" max="3844" width="4.5703125" style="46" customWidth="1"/>
    <col min="3845" max="3845" width="11.28515625" style="46" customWidth="1"/>
    <col min="3846" max="3846" width="10.5703125" style="46" customWidth="1"/>
    <col min="3847" max="3847" width="19.42578125" style="46" customWidth="1"/>
    <col min="3848" max="4096" width="9.140625" style="46"/>
    <col min="4097" max="4097" width="5.5703125" style="46" customWidth="1"/>
    <col min="4098" max="4098" width="40" style="46" customWidth="1"/>
    <col min="4099" max="4099" width="6.7109375" style="46" customWidth="1"/>
    <col min="4100" max="4100" width="4.5703125" style="46" customWidth="1"/>
    <col min="4101" max="4101" width="11.28515625" style="46" customWidth="1"/>
    <col min="4102" max="4102" width="10.5703125" style="46" customWidth="1"/>
    <col min="4103" max="4103" width="19.42578125" style="46" customWidth="1"/>
    <col min="4104" max="4352" width="9.140625" style="46"/>
    <col min="4353" max="4353" width="5.5703125" style="46" customWidth="1"/>
    <col min="4354" max="4354" width="40" style="46" customWidth="1"/>
    <col min="4355" max="4355" width="6.7109375" style="46" customWidth="1"/>
    <col min="4356" max="4356" width="4.5703125" style="46" customWidth="1"/>
    <col min="4357" max="4357" width="11.28515625" style="46" customWidth="1"/>
    <col min="4358" max="4358" width="10.5703125" style="46" customWidth="1"/>
    <col min="4359" max="4359" width="19.42578125" style="46" customWidth="1"/>
    <col min="4360" max="4608" width="9.140625" style="46"/>
    <col min="4609" max="4609" width="5.5703125" style="46" customWidth="1"/>
    <col min="4610" max="4610" width="40" style="46" customWidth="1"/>
    <col min="4611" max="4611" width="6.7109375" style="46" customWidth="1"/>
    <col min="4612" max="4612" width="4.5703125" style="46" customWidth="1"/>
    <col min="4613" max="4613" width="11.28515625" style="46" customWidth="1"/>
    <col min="4614" max="4614" width="10.5703125" style="46" customWidth="1"/>
    <col min="4615" max="4615" width="19.42578125" style="46" customWidth="1"/>
    <col min="4616" max="4864" width="9.140625" style="46"/>
    <col min="4865" max="4865" width="5.5703125" style="46" customWidth="1"/>
    <col min="4866" max="4866" width="40" style="46" customWidth="1"/>
    <col min="4867" max="4867" width="6.7109375" style="46" customWidth="1"/>
    <col min="4868" max="4868" width="4.5703125" style="46" customWidth="1"/>
    <col min="4869" max="4869" width="11.28515625" style="46" customWidth="1"/>
    <col min="4870" max="4870" width="10.5703125" style="46" customWidth="1"/>
    <col min="4871" max="4871" width="19.42578125" style="46" customWidth="1"/>
    <col min="4872" max="5120" width="9.140625" style="46"/>
    <col min="5121" max="5121" width="5.5703125" style="46" customWidth="1"/>
    <col min="5122" max="5122" width="40" style="46" customWidth="1"/>
    <col min="5123" max="5123" width="6.7109375" style="46" customWidth="1"/>
    <col min="5124" max="5124" width="4.5703125" style="46" customWidth="1"/>
    <col min="5125" max="5125" width="11.28515625" style="46" customWidth="1"/>
    <col min="5126" max="5126" width="10.5703125" style="46" customWidth="1"/>
    <col min="5127" max="5127" width="19.42578125" style="46" customWidth="1"/>
    <col min="5128" max="5376" width="9.140625" style="46"/>
    <col min="5377" max="5377" width="5.5703125" style="46" customWidth="1"/>
    <col min="5378" max="5378" width="40" style="46" customWidth="1"/>
    <col min="5379" max="5379" width="6.7109375" style="46" customWidth="1"/>
    <col min="5380" max="5380" width="4.5703125" style="46" customWidth="1"/>
    <col min="5381" max="5381" width="11.28515625" style="46" customWidth="1"/>
    <col min="5382" max="5382" width="10.5703125" style="46" customWidth="1"/>
    <col min="5383" max="5383" width="19.42578125" style="46" customWidth="1"/>
    <col min="5384" max="5632" width="9.140625" style="46"/>
    <col min="5633" max="5633" width="5.5703125" style="46" customWidth="1"/>
    <col min="5634" max="5634" width="40" style="46" customWidth="1"/>
    <col min="5635" max="5635" width="6.7109375" style="46" customWidth="1"/>
    <col min="5636" max="5636" width="4.5703125" style="46" customWidth="1"/>
    <col min="5637" max="5637" width="11.28515625" style="46" customWidth="1"/>
    <col min="5638" max="5638" width="10.5703125" style="46" customWidth="1"/>
    <col min="5639" max="5639" width="19.42578125" style="46" customWidth="1"/>
    <col min="5640" max="5888" width="9.140625" style="46"/>
    <col min="5889" max="5889" width="5.5703125" style="46" customWidth="1"/>
    <col min="5890" max="5890" width="40" style="46" customWidth="1"/>
    <col min="5891" max="5891" width="6.7109375" style="46" customWidth="1"/>
    <col min="5892" max="5892" width="4.5703125" style="46" customWidth="1"/>
    <col min="5893" max="5893" width="11.28515625" style="46" customWidth="1"/>
    <col min="5894" max="5894" width="10.5703125" style="46" customWidth="1"/>
    <col min="5895" max="5895" width="19.42578125" style="46" customWidth="1"/>
    <col min="5896" max="6144" width="9.140625" style="46"/>
    <col min="6145" max="6145" width="5.5703125" style="46" customWidth="1"/>
    <col min="6146" max="6146" width="40" style="46" customWidth="1"/>
    <col min="6147" max="6147" width="6.7109375" style="46" customWidth="1"/>
    <col min="6148" max="6148" width="4.5703125" style="46" customWidth="1"/>
    <col min="6149" max="6149" width="11.28515625" style="46" customWidth="1"/>
    <col min="6150" max="6150" width="10.5703125" style="46" customWidth="1"/>
    <col min="6151" max="6151" width="19.42578125" style="46" customWidth="1"/>
    <col min="6152" max="6400" width="9.140625" style="46"/>
    <col min="6401" max="6401" width="5.5703125" style="46" customWidth="1"/>
    <col min="6402" max="6402" width="40" style="46" customWidth="1"/>
    <col min="6403" max="6403" width="6.7109375" style="46" customWidth="1"/>
    <col min="6404" max="6404" width="4.5703125" style="46" customWidth="1"/>
    <col min="6405" max="6405" width="11.28515625" style="46" customWidth="1"/>
    <col min="6406" max="6406" width="10.5703125" style="46" customWidth="1"/>
    <col min="6407" max="6407" width="19.42578125" style="46" customWidth="1"/>
    <col min="6408" max="6656" width="9.140625" style="46"/>
    <col min="6657" max="6657" width="5.5703125" style="46" customWidth="1"/>
    <col min="6658" max="6658" width="40" style="46" customWidth="1"/>
    <col min="6659" max="6659" width="6.7109375" style="46" customWidth="1"/>
    <col min="6660" max="6660" width="4.5703125" style="46" customWidth="1"/>
    <col min="6661" max="6661" width="11.28515625" style="46" customWidth="1"/>
    <col min="6662" max="6662" width="10.5703125" style="46" customWidth="1"/>
    <col min="6663" max="6663" width="19.42578125" style="46" customWidth="1"/>
    <col min="6664" max="6912" width="9.140625" style="46"/>
    <col min="6913" max="6913" width="5.5703125" style="46" customWidth="1"/>
    <col min="6914" max="6914" width="40" style="46" customWidth="1"/>
    <col min="6915" max="6915" width="6.7109375" style="46" customWidth="1"/>
    <col min="6916" max="6916" width="4.5703125" style="46" customWidth="1"/>
    <col min="6917" max="6917" width="11.28515625" style="46" customWidth="1"/>
    <col min="6918" max="6918" width="10.5703125" style="46" customWidth="1"/>
    <col min="6919" max="6919" width="19.42578125" style="46" customWidth="1"/>
    <col min="6920" max="7168" width="9.140625" style="46"/>
    <col min="7169" max="7169" width="5.5703125" style="46" customWidth="1"/>
    <col min="7170" max="7170" width="40" style="46" customWidth="1"/>
    <col min="7171" max="7171" width="6.7109375" style="46" customWidth="1"/>
    <col min="7172" max="7172" width="4.5703125" style="46" customWidth="1"/>
    <col min="7173" max="7173" width="11.28515625" style="46" customWidth="1"/>
    <col min="7174" max="7174" width="10.5703125" style="46" customWidth="1"/>
    <col min="7175" max="7175" width="19.42578125" style="46" customWidth="1"/>
    <col min="7176" max="7424" width="9.140625" style="46"/>
    <col min="7425" max="7425" width="5.5703125" style="46" customWidth="1"/>
    <col min="7426" max="7426" width="40" style="46" customWidth="1"/>
    <col min="7427" max="7427" width="6.7109375" style="46" customWidth="1"/>
    <col min="7428" max="7428" width="4.5703125" style="46" customWidth="1"/>
    <col min="7429" max="7429" width="11.28515625" style="46" customWidth="1"/>
    <col min="7430" max="7430" width="10.5703125" style="46" customWidth="1"/>
    <col min="7431" max="7431" width="19.42578125" style="46" customWidth="1"/>
    <col min="7432" max="7680" width="9.140625" style="46"/>
    <col min="7681" max="7681" width="5.5703125" style="46" customWidth="1"/>
    <col min="7682" max="7682" width="40" style="46" customWidth="1"/>
    <col min="7683" max="7683" width="6.7109375" style="46" customWidth="1"/>
    <col min="7684" max="7684" width="4.5703125" style="46" customWidth="1"/>
    <col min="7685" max="7685" width="11.28515625" style="46" customWidth="1"/>
    <col min="7686" max="7686" width="10.5703125" style="46" customWidth="1"/>
    <col min="7687" max="7687" width="19.42578125" style="46" customWidth="1"/>
    <col min="7688" max="7936" width="9.140625" style="46"/>
    <col min="7937" max="7937" width="5.5703125" style="46" customWidth="1"/>
    <col min="7938" max="7938" width="40" style="46" customWidth="1"/>
    <col min="7939" max="7939" width="6.7109375" style="46" customWidth="1"/>
    <col min="7940" max="7940" width="4.5703125" style="46" customWidth="1"/>
    <col min="7941" max="7941" width="11.28515625" style="46" customWidth="1"/>
    <col min="7942" max="7942" width="10.5703125" style="46" customWidth="1"/>
    <col min="7943" max="7943" width="19.42578125" style="46" customWidth="1"/>
    <col min="7944" max="8192" width="9.140625" style="46"/>
    <col min="8193" max="8193" width="5.5703125" style="46" customWidth="1"/>
    <col min="8194" max="8194" width="40" style="46" customWidth="1"/>
    <col min="8195" max="8195" width="6.7109375" style="46" customWidth="1"/>
    <col min="8196" max="8196" width="4.5703125" style="46" customWidth="1"/>
    <col min="8197" max="8197" width="11.28515625" style="46" customWidth="1"/>
    <col min="8198" max="8198" width="10.5703125" style="46" customWidth="1"/>
    <col min="8199" max="8199" width="19.42578125" style="46" customWidth="1"/>
    <col min="8200" max="8448" width="9.140625" style="46"/>
    <col min="8449" max="8449" width="5.5703125" style="46" customWidth="1"/>
    <col min="8450" max="8450" width="40" style="46" customWidth="1"/>
    <col min="8451" max="8451" width="6.7109375" style="46" customWidth="1"/>
    <col min="8452" max="8452" width="4.5703125" style="46" customWidth="1"/>
    <col min="8453" max="8453" width="11.28515625" style="46" customWidth="1"/>
    <col min="8454" max="8454" width="10.5703125" style="46" customWidth="1"/>
    <col min="8455" max="8455" width="19.42578125" style="46" customWidth="1"/>
    <col min="8456" max="8704" width="9.140625" style="46"/>
    <col min="8705" max="8705" width="5.5703125" style="46" customWidth="1"/>
    <col min="8706" max="8706" width="40" style="46" customWidth="1"/>
    <col min="8707" max="8707" width="6.7109375" style="46" customWidth="1"/>
    <col min="8708" max="8708" width="4.5703125" style="46" customWidth="1"/>
    <col min="8709" max="8709" width="11.28515625" style="46" customWidth="1"/>
    <col min="8710" max="8710" width="10.5703125" style="46" customWidth="1"/>
    <col min="8711" max="8711" width="19.42578125" style="46" customWidth="1"/>
    <col min="8712" max="8960" width="9.140625" style="46"/>
    <col min="8961" max="8961" width="5.5703125" style="46" customWidth="1"/>
    <col min="8962" max="8962" width="40" style="46" customWidth="1"/>
    <col min="8963" max="8963" width="6.7109375" style="46" customWidth="1"/>
    <col min="8964" max="8964" width="4.5703125" style="46" customWidth="1"/>
    <col min="8965" max="8965" width="11.28515625" style="46" customWidth="1"/>
    <col min="8966" max="8966" width="10.5703125" style="46" customWidth="1"/>
    <col min="8967" max="8967" width="19.42578125" style="46" customWidth="1"/>
    <col min="8968" max="9216" width="9.140625" style="46"/>
    <col min="9217" max="9217" width="5.5703125" style="46" customWidth="1"/>
    <col min="9218" max="9218" width="40" style="46" customWidth="1"/>
    <col min="9219" max="9219" width="6.7109375" style="46" customWidth="1"/>
    <col min="9220" max="9220" width="4.5703125" style="46" customWidth="1"/>
    <col min="9221" max="9221" width="11.28515625" style="46" customWidth="1"/>
    <col min="9222" max="9222" width="10.5703125" style="46" customWidth="1"/>
    <col min="9223" max="9223" width="19.42578125" style="46" customWidth="1"/>
    <col min="9224" max="9472" width="9.140625" style="46"/>
    <col min="9473" max="9473" width="5.5703125" style="46" customWidth="1"/>
    <col min="9474" max="9474" width="40" style="46" customWidth="1"/>
    <col min="9475" max="9475" width="6.7109375" style="46" customWidth="1"/>
    <col min="9476" max="9476" width="4.5703125" style="46" customWidth="1"/>
    <col min="9477" max="9477" width="11.28515625" style="46" customWidth="1"/>
    <col min="9478" max="9478" width="10.5703125" style="46" customWidth="1"/>
    <col min="9479" max="9479" width="19.42578125" style="46" customWidth="1"/>
    <col min="9480" max="9728" width="9.140625" style="46"/>
    <col min="9729" max="9729" width="5.5703125" style="46" customWidth="1"/>
    <col min="9730" max="9730" width="40" style="46" customWidth="1"/>
    <col min="9731" max="9731" width="6.7109375" style="46" customWidth="1"/>
    <col min="9732" max="9732" width="4.5703125" style="46" customWidth="1"/>
    <col min="9733" max="9733" width="11.28515625" style="46" customWidth="1"/>
    <col min="9734" max="9734" width="10.5703125" style="46" customWidth="1"/>
    <col min="9735" max="9735" width="19.42578125" style="46" customWidth="1"/>
    <col min="9736" max="9984" width="9.140625" style="46"/>
    <col min="9985" max="9985" width="5.5703125" style="46" customWidth="1"/>
    <col min="9986" max="9986" width="40" style="46" customWidth="1"/>
    <col min="9987" max="9987" width="6.7109375" style="46" customWidth="1"/>
    <col min="9988" max="9988" width="4.5703125" style="46" customWidth="1"/>
    <col min="9989" max="9989" width="11.28515625" style="46" customWidth="1"/>
    <col min="9990" max="9990" width="10.5703125" style="46" customWidth="1"/>
    <col min="9991" max="9991" width="19.42578125" style="46" customWidth="1"/>
    <col min="9992" max="10240" width="9.140625" style="46"/>
    <col min="10241" max="10241" width="5.5703125" style="46" customWidth="1"/>
    <col min="10242" max="10242" width="40" style="46" customWidth="1"/>
    <col min="10243" max="10243" width="6.7109375" style="46" customWidth="1"/>
    <col min="10244" max="10244" width="4.5703125" style="46" customWidth="1"/>
    <col min="10245" max="10245" width="11.28515625" style="46" customWidth="1"/>
    <col min="10246" max="10246" width="10.5703125" style="46" customWidth="1"/>
    <col min="10247" max="10247" width="19.42578125" style="46" customWidth="1"/>
    <col min="10248" max="10496" width="9.140625" style="46"/>
    <col min="10497" max="10497" width="5.5703125" style="46" customWidth="1"/>
    <col min="10498" max="10498" width="40" style="46" customWidth="1"/>
    <col min="10499" max="10499" width="6.7109375" style="46" customWidth="1"/>
    <col min="10500" max="10500" width="4.5703125" style="46" customWidth="1"/>
    <col min="10501" max="10501" width="11.28515625" style="46" customWidth="1"/>
    <col min="10502" max="10502" width="10.5703125" style="46" customWidth="1"/>
    <col min="10503" max="10503" width="19.42578125" style="46" customWidth="1"/>
    <col min="10504" max="10752" width="9.140625" style="46"/>
    <col min="10753" max="10753" width="5.5703125" style="46" customWidth="1"/>
    <col min="10754" max="10754" width="40" style="46" customWidth="1"/>
    <col min="10755" max="10755" width="6.7109375" style="46" customWidth="1"/>
    <col min="10756" max="10756" width="4.5703125" style="46" customWidth="1"/>
    <col min="10757" max="10757" width="11.28515625" style="46" customWidth="1"/>
    <col min="10758" max="10758" width="10.5703125" style="46" customWidth="1"/>
    <col min="10759" max="10759" width="19.42578125" style="46" customWidth="1"/>
    <col min="10760" max="11008" width="9.140625" style="46"/>
    <col min="11009" max="11009" width="5.5703125" style="46" customWidth="1"/>
    <col min="11010" max="11010" width="40" style="46" customWidth="1"/>
    <col min="11011" max="11011" width="6.7109375" style="46" customWidth="1"/>
    <col min="11012" max="11012" width="4.5703125" style="46" customWidth="1"/>
    <col min="11013" max="11013" width="11.28515625" style="46" customWidth="1"/>
    <col min="11014" max="11014" width="10.5703125" style="46" customWidth="1"/>
    <col min="11015" max="11015" width="19.42578125" style="46" customWidth="1"/>
    <col min="11016" max="11264" width="9.140625" style="46"/>
    <col min="11265" max="11265" width="5.5703125" style="46" customWidth="1"/>
    <col min="11266" max="11266" width="40" style="46" customWidth="1"/>
    <col min="11267" max="11267" width="6.7109375" style="46" customWidth="1"/>
    <col min="11268" max="11268" width="4.5703125" style="46" customWidth="1"/>
    <col min="11269" max="11269" width="11.28515625" style="46" customWidth="1"/>
    <col min="11270" max="11270" width="10.5703125" style="46" customWidth="1"/>
    <col min="11271" max="11271" width="19.42578125" style="46" customWidth="1"/>
    <col min="11272" max="11520" width="9.140625" style="46"/>
    <col min="11521" max="11521" width="5.5703125" style="46" customWidth="1"/>
    <col min="11522" max="11522" width="40" style="46" customWidth="1"/>
    <col min="11523" max="11523" width="6.7109375" style="46" customWidth="1"/>
    <col min="11524" max="11524" width="4.5703125" style="46" customWidth="1"/>
    <col min="11525" max="11525" width="11.28515625" style="46" customWidth="1"/>
    <col min="11526" max="11526" width="10.5703125" style="46" customWidth="1"/>
    <col min="11527" max="11527" width="19.42578125" style="46" customWidth="1"/>
    <col min="11528" max="11776" width="9.140625" style="46"/>
    <col min="11777" max="11777" width="5.5703125" style="46" customWidth="1"/>
    <col min="11778" max="11778" width="40" style="46" customWidth="1"/>
    <col min="11779" max="11779" width="6.7109375" style="46" customWidth="1"/>
    <col min="11780" max="11780" width="4.5703125" style="46" customWidth="1"/>
    <col min="11781" max="11781" width="11.28515625" style="46" customWidth="1"/>
    <col min="11782" max="11782" width="10.5703125" style="46" customWidth="1"/>
    <col min="11783" max="11783" width="19.42578125" style="46" customWidth="1"/>
    <col min="11784" max="12032" width="9.140625" style="46"/>
    <col min="12033" max="12033" width="5.5703125" style="46" customWidth="1"/>
    <col min="12034" max="12034" width="40" style="46" customWidth="1"/>
    <col min="12035" max="12035" width="6.7109375" style="46" customWidth="1"/>
    <col min="12036" max="12036" width="4.5703125" style="46" customWidth="1"/>
    <col min="12037" max="12037" width="11.28515625" style="46" customWidth="1"/>
    <col min="12038" max="12038" width="10.5703125" style="46" customWidth="1"/>
    <col min="12039" max="12039" width="19.42578125" style="46" customWidth="1"/>
    <col min="12040" max="12288" width="9.140625" style="46"/>
    <col min="12289" max="12289" width="5.5703125" style="46" customWidth="1"/>
    <col min="12290" max="12290" width="40" style="46" customWidth="1"/>
    <col min="12291" max="12291" width="6.7109375" style="46" customWidth="1"/>
    <col min="12292" max="12292" width="4.5703125" style="46" customWidth="1"/>
    <col min="12293" max="12293" width="11.28515625" style="46" customWidth="1"/>
    <col min="12294" max="12294" width="10.5703125" style="46" customWidth="1"/>
    <col min="12295" max="12295" width="19.42578125" style="46" customWidth="1"/>
    <col min="12296" max="12544" width="9.140625" style="46"/>
    <col min="12545" max="12545" width="5.5703125" style="46" customWidth="1"/>
    <col min="12546" max="12546" width="40" style="46" customWidth="1"/>
    <col min="12547" max="12547" width="6.7109375" style="46" customWidth="1"/>
    <col min="12548" max="12548" width="4.5703125" style="46" customWidth="1"/>
    <col min="12549" max="12549" width="11.28515625" style="46" customWidth="1"/>
    <col min="12550" max="12550" width="10.5703125" style="46" customWidth="1"/>
    <col min="12551" max="12551" width="19.42578125" style="46" customWidth="1"/>
    <col min="12552" max="12800" width="9.140625" style="46"/>
    <col min="12801" max="12801" width="5.5703125" style="46" customWidth="1"/>
    <col min="12802" max="12802" width="40" style="46" customWidth="1"/>
    <col min="12803" max="12803" width="6.7109375" style="46" customWidth="1"/>
    <col min="12804" max="12804" width="4.5703125" style="46" customWidth="1"/>
    <col min="12805" max="12805" width="11.28515625" style="46" customWidth="1"/>
    <col min="12806" max="12806" width="10.5703125" style="46" customWidth="1"/>
    <col min="12807" max="12807" width="19.42578125" style="46" customWidth="1"/>
    <col min="12808" max="13056" width="9.140625" style="46"/>
    <col min="13057" max="13057" width="5.5703125" style="46" customWidth="1"/>
    <col min="13058" max="13058" width="40" style="46" customWidth="1"/>
    <col min="13059" max="13059" width="6.7109375" style="46" customWidth="1"/>
    <col min="13060" max="13060" width="4.5703125" style="46" customWidth="1"/>
    <col min="13061" max="13061" width="11.28515625" style="46" customWidth="1"/>
    <col min="13062" max="13062" width="10.5703125" style="46" customWidth="1"/>
    <col min="13063" max="13063" width="19.42578125" style="46" customWidth="1"/>
    <col min="13064" max="13312" width="9.140625" style="46"/>
    <col min="13313" max="13313" width="5.5703125" style="46" customWidth="1"/>
    <col min="13314" max="13314" width="40" style="46" customWidth="1"/>
    <col min="13315" max="13315" width="6.7109375" style="46" customWidth="1"/>
    <col min="13316" max="13316" width="4.5703125" style="46" customWidth="1"/>
    <col min="13317" max="13317" width="11.28515625" style="46" customWidth="1"/>
    <col min="13318" max="13318" width="10.5703125" style="46" customWidth="1"/>
    <col min="13319" max="13319" width="19.42578125" style="46" customWidth="1"/>
    <col min="13320" max="13568" width="9.140625" style="46"/>
    <col min="13569" max="13569" width="5.5703125" style="46" customWidth="1"/>
    <col min="13570" max="13570" width="40" style="46" customWidth="1"/>
    <col min="13571" max="13571" width="6.7109375" style="46" customWidth="1"/>
    <col min="13572" max="13572" width="4.5703125" style="46" customWidth="1"/>
    <col min="13573" max="13573" width="11.28515625" style="46" customWidth="1"/>
    <col min="13574" max="13574" width="10.5703125" style="46" customWidth="1"/>
    <col min="13575" max="13575" width="19.42578125" style="46" customWidth="1"/>
    <col min="13576" max="13824" width="9.140625" style="46"/>
    <col min="13825" max="13825" width="5.5703125" style="46" customWidth="1"/>
    <col min="13826" max="13826" width="40" style="46" customWidth="1"/>
    <col min="13827" max="13827" width="6.7109375" style="46" customWidth="1"/>
    <col min="13828" max="13828" width="4.5703125" style="46" customWidth="1"/>
    <col min="13829" max="13829" width="11.28515625" style="46" customWidth="1"/>
    <col min="13830" max="13830" width="10.5703125" style="46" customWidth="1"/>
    <col min="13831" max="13831" width="19.42578125" style="46" customWidth="1"/>
    <col min="13832" max="14080" width="9.140625" style="46"/>
    <col min="14081" max="14081" width="5.5703125" style="46" customWidth="1"/>
    <col min="14082" max="14082" width="40" style="46" customWidth="1"/>
    <col min="14083" max="14083" width="6.7109375" style="46" customWidth="1"/>
    <col min="14084" max="14084" width="4.5703125" style="46" customWidth="1"/>
    <col min="14085" max="14085" width="11.28515625" style="46" customWidth="1"/>
    <col min="14086" max="14086" width="10.5703125" style="46" customWidth="1"/>
    <col min="14087" max="14087" width="19.42578125" style="46" customWidth="1"/>
    <col min="14088" max="14336" width="9.140625" style="46"/>
    <col min="14337" max="14337" width="5.5703125" style="46" customWidth="1"/>
    <col min="14338" max="14338" width="40" style="46" customWidth="1"/>
    <col min="14339" max="14339" width="6.7109375" style="46" customWidth="1"/>
    <col min="14340" max="14340" width="4.5703125" style="46" customWidth="1"/>
    <col min="14341" max="14341" width="11.28515625" style="46" customWidth="1"/>
    <col min="14342" max="14342" width="10.5703125" style="46" customWidth="1"/>
    <col min="14343" max="14343" width="19.42578125" style="46" customWidth="1"/>
    <col min="14344" max="14592" width="9.140625" style="46"/>
    <col min="14593" max="14593" width="5.5703125" style="46" customWidth="1"/>
    <col min="14594" max="14594" width="40" style="46" customWidth="1"/>
    <col min="14595" max="14595" width="6.7109375" style="46" customWidth="1"/>
    <col min="14596" max="14596" width="4.5703125" style="46" customWidth="1"/>
    <col min="14597" max="14597" width="11.28515625" style="46" customWidth="1"/>
    <col min="14598" max="14598" width="10.5703125" style="46" customWidth="1"/>
    <col min="14599" max="14599" width="19.42578125" style="46" customWidth="1"/>
    <col min="14600" max="14848" width="9.140625" style="46"/>
    <col min="14849" max="14849" width="5.5703125" style="46" customWidth="1"/>
    <col min="14850" max="14850" width="40" style="46" customWidth="1"/>
    <col min="14851" max="14851" width="6.7109375" style="46" customWidth="1"/>
    <col min="14852" max="14852" width="4.5703125" style="46" customWidth="1"/>
    <col min="14853" max="14853" width="11.28515625" style="46" customWidth="1"/>
    <col min="14854" max="14854" width="10.5703125" style="46" customWidth="1"/>
    <col min="14855" max="14855" width="19.42578125" style="46" customWidth="1"/>
    <col min="14856" max="15104" width="9.140625" style="46"/>
    <col min="15105" max="15105" width="5.5703125" style="46" customWidth="1"/>
    <col min="15106" max="15106" width="40" style="46" customWidth="1"/>
    <col min="15107" max="15107" width="6.7109375" style="46" customWidth="1"/>
    <col min="15108" max="15108" width="4.5703125" style="46" customWidth="1"/>
    <col min="15109" max="15109" width="11.28515625" style="46" customWidth="1"/>
    <col min="15110" max="15110" width="10.5703125" style="46" customWidth="1"/>
    <col min="15111" max="15111" width="19.42578125" style="46" customWidth="1"/>
    <col min="15112" max="15360" width="9.140625" style="46"/>
    <col min="15361" max="15361" width="5.5703125" style="46" customWidth="1"/>
    <col min="15362" max="15362" width="40" style="46" customWidth="1"/>
    <col min="15363" max="15363" width="6.7109375" style="46" customWidth="1"/>
    <col min="15364" max="15364" width="4.5703125" style="46" customWidth="1"/>
    <col min="15365" max="15365" width="11.28515625" style="46" customWidth="1"/>
    <col min="15366" max="15366" width="10.5703125" style="46" customWidth="1"/>
    <col min="15367" max="15367" width="19.42578125" style="46" customWidth="1"/>
    <col min="15368" max="15616" width="9.140625" style="46"/>
    <col min="15617" max="15617" width="5.5703125" style="46" customWidth="1"/>
    <col min="15618" max="15618" width="40" style="46" customWidth="1"/>
    <col min="15619" max="15619" width="6.7109375" style="46" customWidth="1"/>
    <col min="15620" max="15620" width="4.5703125" style="46" customWidth="1"/>
    <col min="15621" max="15621" width="11.28515625" style="46" customWidth="1"/>
    <col min="15622" max="15622" width="10.5703125" style="46" customWidth="1"/>
    <col min="15623" max="15623" width="19.42578125" style="46" customWidth="1"/>
    <col min="15624" max="15872" width="9.140625" style="46"/>
    <col min="15873" max="15873" width="5.5703125" style="46" customWidth="1"/>
    <col min="15874" max="15874" width="40" style="46" customWidth="1"/>
    <col min="15875" max="15875" width="6.7109375" style="46" customWidth="1"/>
    <col min="15876" max="15876" width="4.5703125" style="46" customWidth="1"/>
    <col min="15877" max="15877" width="11.28515625" style="46" customWidth="1"/>
    <col min="15878" max="15878" width="10.5703125" style="46" customWidth="1"/>
    <col min="15879" max="15879" width="19.42578125" style="46" customWidth="1"/>
    <col min="15880" max="16128" width="9.140625" style="46"/>
    <col min="16129" max="16129" width="5.5703125" style="46" customWidth="1"/>
    <col min="16130" max="16130" width="40" style="46" customWidth="1"/>
    <col min="16131" max="16131" width="6.7109375" style="46" customWidth="1"/>
    <col min="16132" max="16132" width="4.5703125" style="46" customWidth="1"/>
    <col min="16133" max="16133" width="11.28515625" style="46" customWidth="1"/>
    <col min="16134" max="16134" width="10.5703125" style="46" customWidth="1"/>
    <col min="16135" max="16135" width="19.42578125" style="46" customWidth="1"/>
    <col min="16136" max="16384" width="9.140625" style="46"/>
  </cols>
  <sheetData>
    <row r="1" spans="1:7" ht="23.25" x14ac:dyDescent="0.5">
      <c r="A1" s="98" t="s">
        <v>117</v>
      </c>
      <c r="B1" s="98"/>
      <c r="C1" s="98"/>
      <c r="D1" s="98"/>
      <c r="E1" s="98"/>
      <c r="F1" s="98"/>
      <c r="G1" s="98"/>
    </row>
    <row r="2" spans="1:7" x14ac:dyDescent="0.5">
      <c r="G2" s="46" t="str">
        <f>"หน้า "&amp;1&amp;"/"&amp;COUNT(F72,F110,F148,F186,F34, F224,F262)</f>
        <v>หน้า 1/7</v>
      </c>
    </row>
    <row r="3" spans="1:7" x14ac:dyDescent="0.5">
      <c r="A3" s="47" t="s">
        <v>13</v>
      </c>
      <c r="B3" s="47" t="s">
        <v>78</v>
      </c>
      <c r="C3" s="95" t="s">
        <v>118</v>
      </c>
      <c r="D3" s="97"/>
      <c r="E3" s="47" t="s">
        <v>16</v>
      </c>
      <c r="F3" s="48" t="s">
        <v>84</v>
      </c>
      <c r="G3" s="47" t="s">
        <v>119</v>
      </c>
    </row>
    <row r="4" spans="1:7" x14ac:dyDescent="0.5">
      <c r="A4" s="49" t="str">
        <f>IF(ISBLANK(B4),"",1)</f>
        <v/>
      </c>
      <c r="B4" s="50"/>
      <c r="C4" s="51"/>
      <c r="D4" s="52"/>
      <c r="E4" s="53"/>
      <c r="F4" s="54" t="str">
        <f t="shared" ref="F4:F33" si="0">IF(ISBLANK(C4),"",C4*E4)</f>
        <v/>
      </c>
      <c r="G4" s="55"/>
    </row>
    <row r="5" spans="1:7" x14ac:dyDescent="0.5">
      <c r="A5" s="49" t="str">
        <f t="shared" ref="A5:A33" si="1">IF(ISBLANK(B5),"",A4+1)</f>
        <v/>
      </c>
      <c r="B5" s="50"/>
      <c r="C5" s="56"/>
      <c r="D5" s="57"/>
      <c r="E5" s="53"/>
      <c r="F5" s="58" t="str">
        <f t="shared" si="0"/>
        <v/>
      </c>
      <c r="G5" s="59"/>
    </row>
    <row r="6" spans="1:7" x14ac:dyDescent="0.5">
      <c r="A6" s="49" t="str">
        <f t="shared" si="1"/>
        <v/>
      </c>
      <c r="B6" s="50"/>
      <c r="C6" s="56"/>
      <c r="D6" s="57"/>
      <c r="E6" s="53"/>
      <c r="F6" s="58" t="str">
        <f t="shared" si="0"/>
        <v/>
      </c>
      <c r="G6" s="59"/>
    </row>
    <row r="7" spans="1:7" x14ac:dyDescent="0.5">
      <c r="A7" s="49" t="str">
        <f t="shared" si="1"/>
        <v/>
      </c>
      <c r="B7" s="50"/>
      <c r="C7" s="56"/>
      <c r="D7" s="57"/>
      <c r="E7" s="53"/>
      <c r="F7" s="58" t="str">
        <f t="shared" si="0"/>
        <v/>
      </c>
      <c r="G7" s="59"/>
    </row>
    <row r="8" spans="1:7" x14ac:dyDescent="0.5">
      <c r="A8" s="49" t="str">
        <f t="shared" si="1"/>
        <v/>
      </c>
      <c r="B8" s="50"/>
      <c r="C8" s="56"/>
      <c r="D8" s="57"/>
      <c r="E8" s="53"/>
      <c r="F8" s="58" t="str">
        <f t="shared" si="0"/>
        <v/>
      </c>
      <c r="G8" s="59"/>
    </row>
    <row r="9" spans="1:7" x14ac:dyDescent="0.5">
      <c r="A9" s="49" t="str">
        <f t="shared" si="1"/>
        <v/>
      </c>
      <c r="B9" s="50"/>
      <c r="C9" s="56"/>
      <c r="D9" s="57"/>
      <c r="E9" s="53"/>
      <c r="F9" s="58" t="str">
        <f t="shared" si="0"/>
        <v/>
      </c>
      <c r="G9" s="59"/>
    </row>
    <row r="10" spans="1:7" x14ac:dyDescent="0.5">
      <c r="A10" s="49" t="str">
        <f t="shared" si="1"/>
        <v/>
      </c>
      <c r="B10" s="50"/>
      <c r="C10" s="56"/>
      <c r="D10" s="57"/>
      <c r="E10" s="53"/>
      <c r="F10" s="58" t="str">
        <f t="shared" si="0"/>
        <v/>
      </c>
      <c r="G10" s="59"/>
    </row>
    <row r="11" spans="1:7" x14ac:dyDescent="0.5">
      <c r="A11" s="49" t="str">
        <f t="shared" si="1"/>
        <v/>
      </c>
      <c r="B11" s="50"/>
      <c r="C11" s="56"/>
      <c r="D11" s="57"/>
      <c r="E11" s="53"/>
      <c r="F11" s="58" t="str">
        <f t="shared" si="0"/>
        <v/>
      </c>
      <c r="G11" s="59"/>
    </row>
    <row r="12" spans="1:7" x14ac:dyDescent="0.5">
      <c r="A12" s="49" t="str">
        <f t="shared" si="1"/>
        <v/>
      </c>
      <c r="B12" s="50"/>
      <c r="C12" s="56"/>
      <c r="D12" s="57"/>
      <c r="E12" s="53"/>
      <c r="F12" s="58" t="str">
        <f t="shared" si="0"/>
        <v/>
      </c>
      <c r="G12" s="59"/>
    </row>
    <row r="13" spans="1:7" x14ac:dyDescent="0.5">
      <c r="A13" s="49" t="str">
        <f t="shared" si="1"/>
        <v/>
      </c>
      <c r="B13" s="50"/>
      <c r="C13" s="56"/>
      <c r="D13" s="57"/>
      <c r="E13" s="53"/>
      <c r="F13" s="58" t="str">
        <f t="shared" si="0"/>
        <v/>
      </c>
      <c r="G13" s="59"/>
    </row>
    <row r="14" spans="1:7" x14ac:dyDescent="0.5">
      <c r="A14" s="49" t="str">
        <f t="shared" si="1"/>
        <v/>
      </c>
      <c r="B14" s="50"/>
      <c r="C14" s="56"/>
      <c r="D14" s="57"/>
      <c r="E14" s="53"/>
      <c r="F14" s="58" t="str">
        <f t="shared" si="0"/>
        <v/>
      </c>
      <c r="G14" s="59"/>
    </row>
    <row r="15" spans="1:7" x14ac:dyDescent="0.5">
      <c r="A15" s="49" t="str">
        <f t="shared" si="1"/>
        <v/>
      </c>
      <c r="B15" s="50"/>
      <c r="C15" s="56"/>
      <c r="D15" s="57"/>
      <c r="E15" s="53"/>
      <c r="F15" s="58" t="str">
        <f t="shared" si="0"/>
        <v/>
      </c>
      <c r="G15" s="59"/>
    </row>
    <row r="16" spans="1:7" x14ac:dyDescent="0.5">
      <c r="A16" s="49" t="str">
        <f t="shared" si="1"/>
        <v/>
      </c>
      <c r="B16" s="50"/>
      <c r="C16" s="56"/>
      <c r="D16" s="57"/>
      <c r="E16" s="53"/>
      <c r="F16" s="58" t="str">
        <f t="shared" si="0"/>
        <v/>
      </c>
      <c r="G16" s="59"/>
    </row>
    <row r="17" spans="1:7" x14ac:dyDescent="0.5">
      <c r="A17" s="49" t="str">
        <f t="shared" si="1"/>
        <v/>
      </c>
      <c r="B17" s="50"/>
      <c r="C17" s="56"/>
      <c r="D17" s="57"/>
      <c r="E17" s="53"/>
      <c r="F17" s="58" t="str">
        <f t="shared" si="0"/>
        <v/>
      </c>
      <c r="G17" s="59"/>
    </row>
    <row r="18" spans="1:7" x14ac:dyDescent="0.5">
      <c r="A18" s="49" t="str">
        <f t="shared" si="1"/>
        <v/>
      </c>
      <c r="B18" s="50"/>
      <c r="C18" s="56"/>
      <c r="D18" s="57"/>
      <c r="E18" s="53"/>
      <c r="F18" s="58" t="str">
        <f t="shared" si="0"/>
        <v/>
      </c>
      <c r="G18" s="59"/>
    </row>
    <row r="19" spans="1:7" x14ac:dyDescent="0.5">
      <c r="A19" s="49" t="str">
        <f t="shared" si="1"/>
        <v/>
      </c>
      <c r="B19" s="50"/>
      <c r="C19" s="56"/>
      <c r="D19" s="57"/>
      <c r="E19" s="53"/>
      <c r="F19" s="58" t="str">
        <f t="shared" si="0"/>
        <v/>
      </c>
      <c r="G19" s="59"/>
    </row>
    <row r="20" spans="1:7" x14ac:dyDescent="0.5">
      <c r="A20" s="49" t="str">
        <f t="shared" si="1"/>
        <v/>
      </c>
      <c r="B20" s="50"/>
      <c r="C20" s="56"/>
      <c r="D20" s="57"/>
      <c r="E20" s="53"/>
      <c r="F20" s="58" t="str">
        <f t="shared" si="0"/>
        <v/>
      </c>
      <c r="G20" s="59"/>
    </row>
    <row r="21" spans="1:7" x14ac:dyDescent="0.5">
      <c r="A21" s="49" t="str">
        <f t="shared" si="1"/>
        <v/>
      </c>
      <c r="B21" s="50"/>
      <c r="C21" s="56"/>
      <c r="D21" s="57"/>
      <c r="E21" s="53"/>
      <c r="F21" s="58" t="str">
        <f t="shared" si="0"/>
        <v/>
      </c>
      <c r="G21" s="59"/>
    </row>
    <row r="22" spans="1:7" x14ac:dyDescent="0.5">
      <c r="A22" s="49" t="str">
        <f t="shared" si="1"/>
        <v/>
      </c>
      <c r="B22" s="50"/>
      <c r="C22" s="56"/>
      <c r="D22" s="57"/>
      <c r="E22" s="53"/>
      <c r="F22" s="58" t="str">
        <f t="shared" si="0"/>
        <v/>
      </c>
      <c r="G22" s="59"/>
    </row>
    <row r="23" spans="1:7" x14ac:dyDescent="0.5">
      <c r="A23" s="49" t="str">
        <f t="shared" si="1"/>
        <v/>
      </c>
      <c r="B23" s="50"/>
      <c r="C23" s="56"/>
      <c r="D23" s="57"/>
      <c r="E23" s="53"/>
      <c r="F23" s="58" t="str">
        <f t="shared" si="0"/>
        <v/>
      </c>
      <c r="G23" s="59"/>
    </row>
    <row r="24" spans="1:7" x14ac:dyDescent="0.5">
      <c r="A24" s="49" t="str">
        <f t="shared" si="1"/>
        <v/>
      </c>
      <c r="B24" s="50"/>
      <c r="C24" s="56"/>
      <c r="D24" s="57"/>
      <c r="E24" s="53"/>
      <c r="F24" s="58" t="str">
        <f t="shared" si="0"/>
        <v/>
      </c>
      <c r="G24" s="59"/>
    </row>
    <row r="25" spans="1:7" x14ac:dyDescent="0.5">
      <c r="A25" s="49" t="str">
        <f t="shared" si="1"/>
        <v/>
      </c>
      <c r="B25" s="50"/>
      <c r="C25" s="56"/>
      <c r="D25" s="57"/>
      <c r="E25" s="53"/>
      <c r="F25" s="58" t="str">
        <f t="shared" si="0"/>
        <v/>
      </c>
      <c r="G25" s="59"/>
    </row>
    <row r="26" spans="1:7" x14ac:dyDescent="0.5">
      <c r="A26" s="49" t="str">
        <f t="shared" si="1"/>
        <v/>
      </c>
      <c r="B26" s="50"/>
      <c r="C26" s="56"/>
      <c r="D26" s="57"/>
      <c r="E26" s="53"/>
      <c r="F26" s="58" t="str">
        <f t="shared" si="0"/>
        <v/>
      </c>
      <c r="G26" s="59"/>
    </row>
    <row r="27" spans="1:7" x14ac:dyDescent="0.5">
      <c r="A27" s="49" t="str">
        <f t="shared" si="1"/>
        <v/>
      </c>
      <c r="B27" s="50"/>
      <c r="C27" s="56"/>
      <c r="D27" s="57"/>
      <c r="E27" s="53"/>
      <c r="F27" s="58" t="str">
        <f t="shared" si="0"/>
        <v/>
      </c>
      <c r="G27" s="59"/>
    </row>
    <row r="28" spans="1:7" x14ac:dyDescent="0.5">
      <c r="A28" s="49" t="str">
        <f t="shared" si="1"/>
        <v/>
      </c>
      <c r="B28" s="50"/>
      <c r="C28" s="56"/>
      <c r="D28" s="57"/>
      <c r="E28" s="53"/>
      <c r="F28" s="58" t="str">
        <f t="shared" si="0"/>
        <v/>
      </c>
      <c r="G28" s="59"/>
    </row>
    <row r="29" spans="1:7" x14ac:dyDescent="0.5">
      <c r="A29" s="49" t="str">
        <f t="shared" si="1"/>
        <v/>
      </c>
      <c r="B29" s="50"/>
      <c r="C29" s="56"/>
      <c r="D29" s="57"/>
      <c r="E29" s="53"/>
      <c r="F29" s="58" t="str">
        <f t="shared" si="0"/>
        <v/>
      </c>
      <c r="G29" s="59"/>
    </row>
    <row r="30" spans="1:7" x14ac:dyDescent="0.5">
      <c r="A30" s="49" t="str">
        <f t="shared" si="1"/>
        <v/>
      </c>
      <c r="B30" s="50"/>
      <c r="C30" s="56"/>
      <c r="D30" s="57"/>
      <c r="E30" s="53"/>
      <c r="F30" s="58" t="str">
        <f t="shared" si="0"/>
        <v/>
      </c>
      <c r="G30" s="59"/>
    </row>
    <row r="31" spans="1:7" x14ac:dyDescent="0.5">
      <c r="A31" s="49" t="str">
        <f t="shared" si="1"/>
        <v/>
      </c>
      <c r="B31" s="50"/>
      <c r="C31" s="56"/>
      <c r="D31" s="57"/>
      <c r="E31" s="53"/>
      <c r="F31" s="58" t="str">
        <f t="shared" si="0"/>
        <v/>
      </c>
      <c r="G31" s="59"/>
    </row>
    <row r="32" spans="1:7" x14ac:dyDescent="0.5">
      <c r="A32" s="49" t="str">
        <f t="shared" si="1"/>
        <v/>
      </c>
      <c r="B32" s="50"/>
      <c r="C32" s="56"/>
      <c r="D32" s="57"/>
      <c r="E32" s="53"/>
      <c r="F32" s="58" t="str">
        <f t="shared" si="0"/>
        <v/>
      </c>
      <c r="G32" s="59"/>
    </row>
    <row r="33" spans="1:7" x14ac:dyDescent="0.5">
      <c r="A33" s="49" t="str">
        <f t="shared" si="1"/>
        <v/>
      </c>
      <c r="B33" s="50"/>
      <c r="C33" s="61"/>
      <c r="D33" s="62"/>
      <c r="E33" s="63"/>
      <c r="F33" s="58" t="str">
        <f t="shared" si="0"/>
        <v/>
      </c>
      <c r="G33" s="59"/>
    </row>
    <row r="34" spans="1:7" x14ac:dyDescent="0.5">
      <c r="A34" s="64"/>
      <c r="B34" s="95" t="str">
        <f>"( "&amp;BAHTTEXT(F34)&amp;" )"</f>
        <v>( ศูนย์บาทถ้วน )</v>
      </c>
      <c r="C34" s="96"/>
      <c r="D34" s="97"/>
      <c r="E34" s="47" t="str">
        <f>IF(ISERROR(F42),"รวม","ยอดยกไป")</f>
        <v>ยอดยกไป</v>
      </c>
      <c r="F34" s="65">
        <f>SUM(F4:F33)</f>
        <v>0</v>
      </c>
      <c r="G34" s="64"/>
    </row>
    <row r="36" spans="1:7" x14ac:dyDescent="0.5">
      <c r="E36" s="69" t="s">
        <v>120</v>
      </c>
      <c r="F36" s="69"/>
      <c r="G36" s="69"/>
    </row>
    <row r="37" spans="1:7" x14ac:dyDescent="0.5">
      <c r="E37" s="69" t="str">
        <f>"     ( "&amp;IF(ISBLANK(OBJECT),"                                                ",OBJECT)&amp;" )"</f>
        <v xml:space="preserve">     ( _OBJECT )</v>
      </c>
      <c r="F37" s="69"/>
      <c r="G37" s="69"/>
    </row>
    <row r="38" spans="1:7" x14ac:dyDescent="0.5">
      <c r="E38" s="69" t="s">
        <v>121</v>
      </c>
      <c r="F38" s="69"/>
      <c r="G38" s="69"/>
    </row>
    <row r="39" spans="1:7" ht="23.25" x14ac:dyDescent="0.5">
      <c r="A39" s="98" t="s">
        <v>117</v>
      </c>
      <c r="B39" s="98"/>
      <c r="C39" s="98"/>
      <c r="D39" s="98"/>
      <c r="E39" s="98"/>
      <c r="F39" s="98"/>
      <c r="G39" s="98"/>
    </row>
    <row r="40" spans="1:7" x14ac:dyDescent="0.5">
      <c r="G40" s="46" t="str">
        <f>"หน้า "&amp;2&amp;"/"&amp;COUNT(F72,F110,F148,F186,F148, F224,F262)</f>
        <v>หน้า 2/7</v>
      </c>
    </row>
    <row r="41" spans="1:7" x14ac:dyDescent="0.5">
      <c r="A41" s="47" t="s">
        <v>13</v>
      </c>
      <c r="B41" s="47" t="s">
        <v>78</v>
      </c>
      <c r="C41" s="95" t="s">
        <v>118</v>
      </c>
      <c r="D41" s="97"/>
      <c r="E41" s="47" t="s">
        <v>16</v>
      </c>
      <c r="F41" s="48" t="s">
        <v>84</v>
      </c>
      <c r="G41" s="47" t="s">
        <v>119</v>
      </c>
    </row>
    <row r="42" spans="1:7" x14ac:dyDescent="0.5">
      <c r="A42" s="49"/>
      <c r="B42" s="66"/>
      <c r="C42" s="51"/>
      <c r="D42" s="52"/>
      <c r="E42" s="53" t="s">
        <v>122</v>
      </c>
      <c r="F42" s="54">
        <f>+F34</f>
        <v>0</v>
      </c>
      <c r="G42" s="55"/>
    </row>
    <row r="43" spans="1:7" x14ac:dyDescent="0.5">
      <c r="A43" s="49" t="str">
        <f>IF(ISBLANK(B43),"",A33+1)</f>
        <v/>
      </c>
      <c r="B43" s="66"/>
      <c r="C43" s="56"/>
      <c r="D43" s="57"/>
      <c r="E43" s="53"/>
      <c r="F43" s="58" t="str">
        <f t="shared" ref="F43:F71" si="2">IF(ISBLANK(C43),"",C43*E43)</f>
        <v/>
      </c>
      <c r="G43" s="59"/>
    </row>
    <row r="44" spans="1:7" x14ac:dyDescent="0.5">
      <c r="A44" s="49" t="str">
        <f t="shared" ref="A44:A55" si="3">IF(ISBLANK(B44),"",A43+1)</f>
        <v/>
      </c>
      <c r="B44" s="66"/>
      <c r="C44" s="56"/>
      <c r="D44" s="57"/>
      <c r="E44" s="53"/>
      <c r="F44" s="58" t="str">
        <f t="shared" si="2"/>
        <v/>
      </c>
      <c r="G44" s="59"/>
    </row>
    <row r="45" spans="1:7" x14ac:dyDescent="0.5">
      <c r="A45" s="49" t="str">
        <f t="shared" si="3"/>
        <v/>
      </c>
      <c r="B45" s="66"/>
      <c r="C45" s="56"/>
      <c r="D45" s="57"/>
      <c r="E45" s="53"/>
      <c r="F45" s="58" t="str">
        <f t="shared" si="2"/>
        <v/>
      </c>
      <c r="G45" s="59"/>
    </row>
    <row r="46" spans="1:7" x14ac:dyDescent="0.5">
      <c r="A46" s="49" t="str">
        <f t="shared" si="3"/>
        <v/>
      </c>
      <c r="B46" s="66"/>
      <c r="C46" s="56"/>
      <c r="D46" s="57"/>
      <c r="E46" s="53"/>
      <c r="F46" s="58" t="str">
        <f t="shared" si="2"/>
        <v/>
      </c>
      <c r="G46" s="59"/>
    </row>
    <row r="47" spans="1:7" x14ac:dyDescent="0.5">
      <c r="A47" s="49" t="str">
        <f t="shared" si="3"/>
        <v/>
      </c>
      <c r="B47" s="66"/>
      <c r="C47" s="56"/>
      <c r="D47" s="57"/>
      <c r="E47" s="53"/>
      <c r="F47" s="58" t="str">
        <f t="shared" si="2"/>
        <v/>
      </c>
      <c r="G47" s="59"/>
    </row>
    <row r="48" spans="1:7" x14ac:dyDescent="0.5">
      <c r="A48" s="49" t="str">
        <f t="shared" si="3"/>
        <v/>
      </c>
      <c r="B48" s="66"/>
      <c r="C48" s="56"/>
      <c r="D48" s="57"/>
      <c r="E48" s="60"/>
      <c r="F48" s="58" t="str">
        <f t="shared" si="2"/>
        <v/>
      </c>
      <c r="G48" s="59"/>
    </row>
    <row r="49" spans="1:7" x14ac:dyDescent="0.5">
      <c r="A49" s="49" t="str">
        <f t="shared" si="3"/>
        <v/>
      </c>
      <c r="B49" s="66"/>
      <c r="C49" s="56"/>
      <c r="D49" s="57"/>
      <c r="E49" s="53"/>
      <c r="F49" s="58" t="str">
        <f t="shared" si="2"/>
        <v/>
      </c>
      <c r="G49" s="59"/>
    </row>
    <row r="50" spans="1:7" x14ac:dyDescent="0.5">
      <c r="A50" s="49" t="str">
        <f t="shared" si="3"/>
        <v/>
      </c>
      <c r="B50" s="66"/>
      <c r="C50" s="56"/>
      <c r="D50" s="57"/>
      <c r="E50" s="53"/>
      <c r="F50" s="58" t="str">
        <f t="shared" si="2"/>
        <v/>
      </c>
      <c r="G50" s="59"/>
    </row>
    <row r="51" spans="1:7" x14ac:dyDescent="0.5">
      <c r="A51" s="49" t="str">
        <f t="shared" si="3"/>
        <v/>
      </c>
      <c r="B51" s="66"/>
      <c r="C51" s="56"/>
      <c r="D51" s="57"/>
      <c r="E51" s="53"/>
      <c r="F51" s="58" t="str">
        <f t="shared" si="2"/>
        <v/>
      </c>
      <c r="G51" s="59"/>
    </row>
    <row r="52" spans="1:7" x14ac:dyDescent="0.5">
      <c r="A52" s="49" t="str">
        <f t="shared" si="3"/>
        <v/>
      </c>
      <c r="B52" s="66"/>
      <c r="C52" s="56"/>
      <c r="D52" s="57"/>
      <c r="E52" s="53"/>
      <c r="F52" s="58" t="str">
        <f t="shared" si="2"/>
        <v/>
      </c>
      <c r="G52" s="59"/>
    </row>
    <row r="53" spans="1:7" x14ac:dyDescent="0.5">
      <c r="A53" s="49" t="str">
        <f t="shared" si="3"/>
        <v/>
      </c>
      <c r="B53" s="66"/>
      <c r="C53" s="56"/>
      <c r="D53" s="57"/>
      <c r="E53" s="53"/>
      <c r="F53" s="58" t="str">
        <f t="shared" si="2"/>
        <v/>
      </c>
      <c r="G53" s="59"/>
    </row>
    <row r="54" spans="1:7" x14ac:dyDescent="0.5">
      <c r="A54" s="49" t="str">
        <f t="shared" si="3"/>
        <v/>
      </c>
      <c r="B54" s="66"/>
      <c r="C54" s="56"/>
      <c r="D54" s="57"/>
      <c r="E54" s="53"/>
      <c r="F54" s="58" t="str">
        <f t="shared" si="2"/>
        <v/>
      </c>
      <c r="G54" s="59"/>
    </row>
    <row r="55" spans="1:7" x14ac:dyDescent="0.5">
      <c r="A55" s="49" t="str">
        <f t="shared" si="3"/>
        <v/>
      </c>
      <c r="B55" s="66"/>
      <c r="C55" s="56"/>
      <c r="D55" s="57"/>
      <c r="E55" s="53"/>
      <c r="F55" s="58" t="str">
        <f t="shared" si="2"/>
        <v/>
      </c>
      <c r="G55" s="59"/>
    </row>
    <row r="56" spans="1:7" x14ac:dyDescent="0.5">
      <c r="A56" s="49" t="str">
        <f t="shared" ref="A56:A71" si="4">IF(ISBLANK(B56),"",A55+1)</f>
        <v/>
      </c>
      <c r="B56" s="66"/>
      <c r="C56" s="56"/>
      <c r="D56" s="57"/>
      <c r="E56" s="53"/>
      <c r="F56" s="58" t="str">
        <f t="shared" si="2"/>
        <v/>
      </c>
      <c r="G56" s="59"/>
    </row>
    <row r="57" spans="1:7" x14ac:dyDescent="0.5">
      <c r="A57" s="49" t="str">
        <f t="shared" si="4"/>
        <v/>
      </c>
      <c r="B57" s="66"/>
      <c r="C57" s="56"/>
      <c r="D57" s="57"/>
      <c r="E57" s="53"/>
      <c r="F57" s="58" t="str">
        <f t="shared" si="2"/>
        <v/>
      </c>
      <c r="G57" s="59"/>
    </row>
    <row r="58" spans="1:7" x14ac:dyDescent="0.5">
      <c r="A58" s="49" t="str">
        <f t="shared" si="4"/>
        <v/>
      </c>
      <c r="B58" s="66"/>
      <c r="C58" s="56"/>
      <c r="D58" s="57"/>
      <c r="E58" s="53"/>
      <c r="F58" s="58" t="str">
        <f t="shared" si="2"/>
        <v/>
      </c>
      <c r="G58" s="59"/>
    </row>
    <row r="59" spans="1:7" x14ac:dyDescent="0.5">
      <c r="A59" s="49" t="str">
        <f t="shared" si="4"/>
        <v/>
      </c>
      <c r="B59" s="66"/>
      <c r="C59" s="56"/>
      <c r="D59" s="57"/>
      <c r="E59" s="53"/>
      <c r="F59" s="58" t="str">
        <f t="shared" si="2"/>
        <v/>
      </c>
      <c r="G59" s="59"/>
    </row>
    <row r="60" spans="1:7" x14ac:dyDescent="0.5">
      <c r="A60" s="49" t="str">
        <f t="shared" si="4"/>
        <v/>
      </c>
      <c r="B60" s="66"/>
      <c r="C60" s="56"/>
      <c r="D60" s="57"/>
      <c r="E60" s="53"/>
      <c r="F60" s="58" t="str">
        <f t="shared" si="2"/>
        <v/>
      </c>
      <c r="G60" s="59"/>
    </row>
    <row r="61" spans="1:7" x14ac:dyDescent="0.5">
      <c r="A61" s="49" t="str">
        <f t="shared" si="4"/>
        <v/>
      </c>
      <c r="B61" s="66"/>
      <c r="C61" s="56"/>
      <c r="D61" s="57"/>
      <c r="E61" s="60"/>
      <c r="F61" s="58" t="str">
        <f t="shared" si="2"/>
        <v/>
      </c>
      <c r="G61" s="59"/>
    </row>
    <row r="62" spans="1:7" x14ac:dyDescent="0.5">
      <c r="A62" s="49" t="str">
        <f t="shared" si="4"/>
        <v/>
      </c>
      <c r="B62" s="66"/>
      <c r="C62" s="56"/>
      <c r="D62" s="57"/>
      <c r="E62" s="53"/>
      <c r="F62" s="58" t="str">
        <f t="shared" si="2"/>
        <v/>
      </c>
      <c r="G62" s="59"/>
    </row>
    <row r="63" spans="1:7" x14ac:dyDescent="0.5">
      <c r="A63" s="49" t="str">
        <f t="shared" si="4"/>
        <v/>
      </c>
      <c r="B63" s="66"/>
      <c r="C63" s="56"/>
      <c r="D63" s="57"/>
      <c r="E63" s="53"/>
      <c r="F63" s="58" t="str">
        <f t="shared" si="2"/>
        <v/>
      </c>
      <c r="G63" s="59"/>
    </row>
    <row r="64" spans="1:7" x14ac:dyDescent="0.5">
      <c r="A64" s="49" t="str">
        <f t="shared" si="4"/>
        <v/>
      </c>
      <c r="B64" s="66"/>
      <c r="C64" s="56"/>
      <c r="D64" s="57"/>
      <c r="E64" s="53"/>
      <c r="F64" s="58" t="str">
        <f t="shared" si="2"/>
        <v/>
      </c>
      <c r="G64" s="59"/>
    </row>
    <row r="65" spans="1:7" x14ac:dyDescent="0.5">
      <c r="A65" s="49" t="str">
        <f t="shared" si="4"/>
        <v/>
      </c>
      <c r="B65" s="66"/>
      <c r="C65" s="56"/>
      <c r="D65" s="57"/>
      <c r="E65" s="53"/>
      <c r="F65" s="58" t="str">
        <f t="shared" si="2"/>
        <v/>
      </c>
      <c r="G65" s="59"/>
    </row>
    <row r="66" spans="1:7" x14ac:dyDescent="0.5">
      <c r="A66" s="49" t="str">
        <f t="shared" si="4"/>
        <v/>
      </c>
      <c r="B66" s="66"/>
      <c r="C66" s="56"/>
      <c r="D66" s="57"/>
      <c r="E66" s="53"/>
      <c r="F66" s="58" t="str">
        <f t="shared" si="2"/>
        <v/>
      </c>
      <c r="G66" s="59"/>
    </row>
    <row r="67" spans="1:7" x14ac:dyDescent="0.5">
      <c r="A67" s="49" t="str">
        <f t="shared" si="4"/>
        <v/>
      </c>
      <c r="B67" s="66"/>
      <c r="C67" s="56"/>
      <c r="D67" s="57"/>
      <c r="E67" s="53"/>
      <c r="F67" s="58" t="str">
        <f t="shared" si="2"/>
        <v/>
      </c>
      <c r="G67" s="59"/>
    </row>
    <row r="68" spans="1:7" x14ac:dyDescent="0.5">
      <c r="A68" s="49" t="str">
        <f t="shared" si="4"/>
        <v/>
      </c>
      <c r="B68" s="66"/>
      <c r="C68" s="56"/>
      <c r="D68" s="57"/>
      <c r="E68" s="53"/>
      <c r="F68" s="58" t="str">
        <f t="shared" si="2"/>
        <v/>
      </c>
      <c r="G68" s="59"/>
    </row>
    <row r="69" spans="1:7" x14ac:dyDescent="0.5">
      <c r="A69" s="49" t="str">
        <f t="shared" si="4"/>
        <v/>
      </c>
      <c r="B69" s="66"/>
      <c r="C69" s="56"/>
      <c r="D69" s="57"/>
      <c r="E69" s="53"/>
      <c r="F69" s="58" t="str">
        <f t="shared" si="2"/>
        <v/>
      </c>
      <c r="G69" s="59"/>
    </row>
    <row r="70" spans="1:7" x14ac:dyDescent="0.5">
      <c r="A70" s="49" t="str">
        <f t="shared" si="4"/>
        <v/>
      </c>
      <c r="B70" s="66"/>
      <c r="C70" s="56"/>
      <c r="D70" s="57"/>
      <c r="E70" s="53"/>
      <c r="F70" s="58" t="str">
        <f t="shared" si="2"/>
        <v/>
      </c>
      <c r="G70" s="59"/>
    </row>
    <row r="71" spans="1:7" x14ac:dyDescent="0.5">
      <c r="A71" s="49" t="str">
        <f t="shared" si="4"/>
        <v/>
      </c>
      <c r="B71" s="66"/>
      <c r="C71" s="61"/>
      <c r="D71" s="62"/>
      <c r="E71" s="63"/>
      <c r="F71" s="58" t="str">
        <f t="shared" si="2"/>
        <v/>
      </c>
      <c r="G71" s="59"/>
    </row>
    <row r="72" spans="1:7" x14ac:dyDescent="0.5">
      <c r="A72" s="64"/>
      <c r="B72" s="95" t="str">
        <f>"( "&amp;BAHTTEXT(F72)&amp;" )"</f>
        <v>( ศูนย์บาทถ้วน )</v>
      </c>
      <c r="C72" s="96"/>
      <c r="D72" s="97"/>
      <c r="E72" s="47" t="str">
        <f>IF(ISERROR(F80),"รวม","ยอดยกไป")</f>
        <v>ยอดยกไป</v>
      </c>
      <c r="F72" s="65">
        <f>SUM(F42:F71)</f>
        <v>0</v>
      </c>
      <c r="G72" s="64"/>
    </row>
    <row r="74" spans="1:7" x14ac:dyDescent="0.5">
      <c r="E74" s="46" t="str">
        <f>+E$36</f>
        <v>ลงชื่อ..............................................เจ้าหน้าที่พัสดุ</v>
      </c>
    </row>
    <row r="75" spans="1:7" x14ac:dyDescent="0.5">
      <c r="E75" s="46" t="str">
        <f>+E$37</f>
        <v xml:space="preserve">     ( _OBJECT )</v>
      </c>
    </row>
    <row r="76" spans="1:7" x14ac:dyDescent="0.5">
      <c r="E76" s="46" t="str">
        <f>+E$38</f>
        <v>วันที่.......................................................</v>
      </c>
    </row>
    <row r="77" spans="1:7" ht="23.25" x14ac:dyDescent="0.5">
      <c r="A77" s="98" t="s">
        <v>117</v>
      </c>
      <c r="B77" s="98"/>
      <c r="C77" s="98"/>
      <c r="D77" s="98"/>
      <c r="E77" s="98"/>
      <c r="F77" s="98"/>
      <c r="G77" s="98"/>
    </row>
    <row r="78" spans="1:7" x14ac:dyDescent="0.5">
      <c r="G78" s="46" t="str">
        <f>"หน้า "&amp;3&amp;"/"&amp;COUNT(F72,F110,F148,F186,F148, F224,F262)</f>
        <v>หน้า 3/7</v>
      </c>
    </row>
    <row r="79" spans="1:7" x14ac:dyDescent="0.5">
      <c r="A79" s="47" t="s">
        <v>13</v>
      </c>
      <c r="B79" s="47" t="s">
        <v>78</v>
      </c>
      <c r="C79" s="95" t="s">
        <v>118</v>
      </c>
      <c r="D79" s="97"/>
      <c r="E79" s="47" t="s">
        <v>16</v>
      </c>
      <c r="F79" s="48" t="s">
        <v>84</v>
      </c>
      <c r="G79" s="47" t="s">
        <v>119</v>
      </c>
    </row>
    <row r="80" spans="1:7" x14ac:dyDescent="0.5">
      <c r="A80" s="49"/>
      <c r="B80" s="66"/>
      <c r="C80" s="51"/>
      <c r="D80" s="52"/>
      <c r="E80" s="53" t="s">
        <v>122</v>
      </c>
      <c r="F80" s="54">
        <f>+F72</f>
        <v>0</v>
      </c>
      <c r="G80" s="55"/>
    </row>
    <row r="81" spans="1:7" x14ac:dyDescent="0.5">
      <c r="A81" s="49" t="str">
        <f>IF(ISBLANK(B81),"",A71+1)</f>
        <v/>
      </c>
      <c r="B81" s="66"/>
      <c r="C81" s="56"/>
      <c r="D81" s="57"/>
      <c r="E81" s="53"/>
      <c r="F81" s="58" t="str">
        <f t="shared" ref="F81:F109" si="5">IF(ISBLANK(C81),"",C81*E81)</f>
        <v/>
      </c>
      <c r="G81" s="59"/>
    </row>
    <row r="82" spans="1:7" x14ac:dyDescent="0.5">
      <c r="A82" s="49" t="str">
        <f t="shared" ref="A82:A109" si="6">IF(ISBLANK(B82),"",A81+1)</f>
        <v/>
      </c>
      <c r="B82" s="66"/>
      <c r="C82" s="56"/>
      <c r="D82" s="57"/>
      <c r="E82" s="53"/>
      <c r="F82" s="58" t="str">
        <f t="shared" si="5"/>
        <v/>
      </c>
      <c r="G82" s="59"/>
    </row>
    <row r="83" spans="1:7" x14ac:dyDescent="0.5">
      <c r="A83" s="49" t="str">
        <f t="shared" si="6"/>
        <v/>
      </c>
      <c r="B83" s="66"/>
      <c r="C83" s="56"/>
      <c r="D83" s="57"/>
      <c r="E83" s="53"/>
      <c r="F83" s="58" t="str">
        <f t="shared" si="5"/>
        <v/>
      </c>
      <c r="G83" s="59"/>
    </row>
    <row r="84" spans="1:7" x14ac:dyDescent="0.5">
      <c r="A84" s="49" t="str">
        <f t="shared" si="6"/>
        <v/>
      </c>
      <c r="B84" s="66"/>
      <c r="C84" s="56"/>
      <c r="D84" s="57"/>
      <c r="E84" s="53"/>
      <c r="F84" s="58" t="str">
        <f t="shared" si="5"/>
        <v/>
      </c>
      <c r="G84" s="59"/>
    </row>
    <row r="85" spans="1:7" x14ac:dyDescent="0.5">
      <c r="A85" s="49" t="str">
        <f t="shared" si="6"/>
        <v/>
      </c>
      <c r="B85" s="66"/>
      <c r="C85" s="56"/>
      <c r="D85" s="57"/>
      <c r="E85" s="53"/>
      <c r="F85" s="58" t="str">
        <f t="shared" si="5"/>
        <v/>
      </c>
      <c r="G85" s="59"/>
    </row>
    <row r="86" spans="1:7" x14ac:dyDescent="0.5">
      <c r="A86" s="49" t="str">
        <f t="shared" si="6"/>
        <v/>
      </c>
      <c r="B86" s="66"/>
      <c r="C86" s="56"/>
      <c r="D86" s="57"/>
      <c r="E86" s="60"/>
      <c r="F86" s="58" t="str">
        <f t="shared" si="5"/>
        <v/>
      </c>
      <c r="G86" s="59"/>
    </row>
    <row r="87" spans="1:7" x14ac:dyDescent="0.5">
      <c r="A87" s="49" t="str">
        <f t="shared" si="6"/>
        <v/>
      </c>
      <c r="B87" s="66"/>
      <c r="C87" s="56"/>
      <c r="D87" s="57"/>
      <c r="E87" s="53"/>
      <c r="F87" s="58" t="str">
        <f t="shared" si="5"/>
        <v/>
      </c>
      <c r="G87" s="59"/>
    </row>
    <row r="88" spans="1:7" x14ac:dyDescent="0.5">
      <c r="A88" s="49" t="str">
        <f t="shared" si="6"/>
        <v/>
      </c>
      <c r="B88" s="66"/>
      <c r="C88" s="56"/>
      <c r="D88" s="57"/>
      <c r="E88" s="53"/>
      <c r="F88" s="58" t="str">
        <f t="shared" si="5"/>
        <v/>
      </c>
      <c r="G88" s="59"/>
    </row>
    <row r="89" spans="1:7" x14ac:dyDescent="0.5">
      <c r="A89" s="49" t="str">
        <f t="shared" si="6"/>
        <v/>
      </c>
      <c r="B89" s="66"/>
      <c r="C89" s="56"/>
      <c r="D89" s="57"/>
      <c r="E89" s="53"/>
      <c r="F89" s="58" t="str">
        <f t="shared" si="5"/>
        <v/>
      </c>
      <c r="G89" s="59"/>
    </row>
    <row r="90" spans="1:7" x14ac:dyDescent="0.5">
      <c r="A90" s="49" t="str">
        <f t="shared" si="6"/>
        <v/>
      </c>
      <c r="B90" s="66"/>
      <c r="C90" s="56"/>
      <c r="D90" s="57"/>
      <c r="E90" s="53"/>
      <c r="F90" s="58" t="str">
        <f t="shared" si="5"/>
        <v/>
      </c>
      <c r="G90" s="59"/>
    </row>
    <row r="91" spans="1:7" x14ac:dyDescent="0.5">
      <c r="A91" s="49" t="str">
        <f t="shared" si="6"/>
        <v/>
      </c>
      <c r="B91" s="66"/>
      <c r="C91" s="56"/>
      <c r="D91" s="57"/>
      <c r="E91" s="53"/>
      <c r="F91" s="58" t="str">
        <f t="shared" si="5"/>
        <v/>
      </c>
      <c r="G91" s="59"/>
    </row>
    <row r="92" spans="1:7" x14ac:dyDescent="0.5">
      <c r="A92" s="49" t="str">
        <f t="shared" si="6"/>
        <v/>
      </c>
      <c r="B92" s="66"/>
      <c r="C92" s="56"/>
      <c r="D92" s="57"/>
      <c r="E92" s="53"/>
      <c r="F92" s="58" t="str">
        <f t="shared" si="5"/>
        <v/>
      </c>
      <c r="G92" s="59"/>
    </row>
    <row r="93" spans="1:7" x14ac:dyDescent="0.5">
      <c r="A93" s="49" t="str">
        <f t="shared" si="6"/>
        <v/>
      </c>
      <c r="B93" s="66"/>
      <c r="C93" s="56"/>
      <c r="D93" s="57"/>
      <c r="E93" s="53"/>
      <c r="F93" s="58" t="str">
        <f t="shared" si="5"/>
        <v/>
      </c>
      <c r="G93" s="59"/>
    </row>
    <row r="94" spans="1:7" x14ac:dyDescent="0.5">
      <c r="A94" s="49" t="str">
        <f t="shared" si="6"/>
        <v/>
      </c>
      <c r="B94" s="66"/>
      <c r="C94" s="56"/>
      <c r="D94" s="57"/>
      <c r="E94" s="53"/>
      <c r="F94" s="58" t="str">
        <f t="shared" si="5"/>
        <v/>
      </c>
      <c r="G94" s="59"/>
    </row>
    <row r="95" spans="1:7" x14ac:dyDescent="0.5">
      <c r="A95" s="49" t="str">
        <f t="shared" si="6"/>
        <v/>
      </c>
      <c r="B95" s="66"/>
      <c r="C95" s="56"/>
      <c r="D95" s="57"/>
      <c r="E95" s="53"/>
      <c r="F95" s="58" t="str">
        <f t="shared" si="5"/>
        <v/>
      </c>
      <c r="G95" s="59"/>
    </row>
    <row r="96" spans="1:7" x14ac:dyDescent="0.5">
      <c r="A96" s="49" t="str">
        <f t="shared" si="6"/>
        <v/>
      </c>
      <c r="B96" s="66"/>
      <c r="C96" s="56"/>
      <c r="D96" s="57"/>
      <c r="E96" s="53"/>
      <c r="F96" s="58" t="str">
        <f t="shared" si="5"/>
        <v/>
      </c>
      <c r="G96" s="59"/>
    </row>
    <row r="97" spans="1:7" x14ac:dyDescent="0.5">
      <c r="A97" s="49" t="str">
        <f t="shared" si="6"/>
        <v/>
      </c>
      <c r="B97" s="66"/>
      <c r="C97" s="56"/>
      <c r="D97" s="57"/>
      <c r="E97" s="53"/>
      <c r="F97" s="58" t="str">
        <f t="shared" si="5"/>
        <v/>
      </c>
      <c r="G97" s="59"/>
    </row>
    <row r="98" spans="1:7" x14ac:dyDescent="0.5">
      <c r="A98" s="49" t="str">
        <f t="shared" si="6"/>
        <v/>
      </c>
      <c r="B98" s="66"/>
      <c r="C98" s="56"/>
      <c r="D98" s="57"/>
      <c r="E98" s="53"/>
      <c r="F98" s="58" t="str">
        <f t="shared" si="5"/>
        <v/>
      </c>
      <c r="G98" s="59"/>
    </row>
    <row r="99" spans="1:7" x14ac:dyDescent="0.5">
      <c r="A99" s="49" t="str">
        <f t="shared" si="6"/>
        <v/>
      </c>
      <c r="B99" s="66"/>
      <c r="C99" s="56"/>
      <c r="D99" s="57"/>
      <c r="E99" s="60"/>
      <c r="F99" s="58" t="str">
        <f t="shared" si="5"/>
        <v/>
      </c>
      <c r="G99" s="59"/>
    </row>
    <row r="100" spans="1:7" x14ac:dyDescent="0.5">
      <c r="A100" s="49" t="str">
        <f t="shared" si="6"/>
        <v/>
      </c>
      <c r="B100" s="66"/>
      <c r="C100" s="56"/>
      <c r="D100" s="57"/>
      <c r="E100" s="53"/>
      <c r="F100" s="58" t="str">
        <f t="shared" si="5"/>
        <v/>
      </c>
      <c r="G100" s="59"/>
    </row>
    <row r="101" spans="1:7" x14ac:dyDescent="0.5">
      <c r="A101" s="49" t="str">
        <f t="shared" si="6"/>
        <v/>
      </c>
      <c r="B101" s="66"/>
      <c r="C101" s="56"/>
      <c r="D101" s="57"/>
      <c r="E101" s="53"/>
      <c r="F101" s="58" t="str">
        <f t="shared" si="5"/>
        <v/>
      </c>
      <c r="G101" s="59"/>
    </row>
    <row r="102" spans="1:7" x14ac:dyDescent="0.5">
      <c r="A102" s="49" t="str">
        <f t="shared" si="6"/>
        <v/>
      </c>
      <c r="B102" s="66"/>
      <c r="C102" s="56"/>
      <c r="D102" s="57"/>
      <c r="E102" s="53"/>
      <c r="F102" s="58" t="str">
        <f t="shared" si="5"/>
        <v/>
      </c>
      <c r="G102" s="59"/>
    </row>
    <row r="103" spans="1:7" x14ac:dyDescent="0.5">
      <c r="A103" s="49" t="str">
        <f t="shared" si="6"/>
        <v/>
      </c>
      <c r="B103" s="66"/>
      <c r="C103" s="56"/>
      <c r="D103" s="57"/>
      <c r="E103" s="53"/>
      <c r="F103" s="58" t="str">
        <f t="shared" si="5"/>
        <v/>
      </c>
      <c r="G103" s="59"/>
    </row>
    <row r="104" spans="1:7" x14ac:dyDescent="0.5">
      <c r="A104" s="49" t="str">
        <f t="shared" si="6"/>
        <v/>
      </c>
      <c r="B104" s="66"/>
      <c r="C104" s="56"/>
      <c r="D104" s="57"/>
      <c r="E104" s="53"/>
      <c r="F104" s="58" t="str">
        <f t="shared" si="5"/>
        <v/>
      </c>
      <c r="G104" s="59"/>
    </row>
    <row r="105" spans="1:7" x14ac:dyDescent="0.5">
      <c r="A105" s="49" t="str">
        <f t="shared" si="6"/>
        <v/>
      </c>
      <c r="B105" s="66"/>
      <c r="C105" s="56"/>
      <c r="D105" s="57"/>
      <c r="E105" s="53"/>
      <c r="F105" s="58" t="str">
        <f t="shared" si="5"/>
        <v/>
      </c>
      <c r="G105" s="59"/>
    </row>
    <row r="106" spans="1:7" x14ac:dyDescent="0.5">
      <c r="A106" s="49" t="str">
        <f t="shared" si="6"/>
        <v/>
      </c>
      <c r="B106" s="66"/>
      <c r="C106" s="56"/>
      <c r="D106" s="57"/>
      <c r="E106" s="53"/>
      <c r="F106" s="58" t="str">
        <f t="shared" si="5"/>
        <v/>
      </c>
      <c r="G106" s="59"/>
    </row>
    <row r="107" spans="1:7" x14ac:dyDescent="0.5">
      <c r="A107" s="49" t="str">
        <f t="shared" si="6"/>
        <v/>
      </c>
      <c r="B107" s="66"/>
      <c r="C107" s="56"/>
      <c r="D107" s="57"/>
      <c r="E107" s="53"/>
      <c r="F107" s="58" t="str">
        <f t="shared" si="5"/>
        <v/>
      </c>
      <c r="G107" s="59"/>
    </row>
    <row r="108" spans="1:7" x14ac:dyDescent="0.5">
      <c r="A108" s="49" t="str">
        <f t="shared" si="6"/>
        <v/>
      </c>
      <c r="B108" s="66"/>
      <c r="C108" s="56"/>
      <c r="D108" s="57"/>
      <c r="E108" s="53"/>
      <c r="F108" s="58" t="str">
        <f t="shared" si="5"/>
        <v/>
      </c>
      <c r="G108" s="59"/>
    </row>
    <row r="109" spans="1:7" x14ac:dyDescent="0.5">
      <c r="A109" s="49" t="str">
        <f t="shared" si="6"/>
        <v/>
      </c>
      <c r="B109" s="66"/>
      <c r="C109" s="61"/>
      <c r="D109" s="62"/>
      <c r="E109" s="63"/>
      <c r="F109" s="58" t="str">
        <f t="shared" si="5"/>
        <v/>
      </c>
      <c r="G109" s="59"/>
    </row>
    <row r="110" spans="1:7" x14ac:dyDescent="0.5">
      <c r="A110" s="64"/>
      <c r="B110" s="95" t="str">
        <f>"( "&amp;BAHTTEXT(F110)&amp;" )"</f>
        <v>( ศูนย์บาทถ้วน )</v>
      </c>
      <c r="C110" s="96"/>
      <c r="D110" s="97"/>
      <c r="E110" s="47" t="str">
        <f>IF(ISERROR(F118),"รวม","ยอดยกไป")</f>
        <v>ยอดยกไป</v>
      </c>
      <c r="F110" s="65">
        <f>SUM(F80:F109)</f>
        <v>0</v>
      </c>
      <c r="G110" s="64"/>
    </row>
    <row r="112" spans="1:7" x14ac:dyDescent="0.5">
      <c r="E112" s="46" t="str">
        <f>+E$36</f>
        <v>ลงชื่อ..............................................เจ้าหน้าที่พัสดุ</v>
      </c>
    </row>
    <row r="113" spans="1:7" x14ac:dyDescent="0.5">
      <c r="E113" s="46" t="str">
        <f>+E$37</f>
        <v xml:space="preserve">     ( _OBJECT )</v>
      </c>
    </row>
    <row r="114" spans="1:7" x14ac:dyDescent="0.5">
      <c r="E114" s="46" t="str">
        <f>+E$38</f>
        <v>วันที่.......................................................</v>
      </c>
    </row>
    <row r="115" spans="1:7" ht="23.25" x14ac:dyDescent="0.5">
      <c r="A115" s="98" t="s">
        <v>117</v>
      </c>
      <c r="B115" s="98"/>
      <c r="C115" s="98"/>
      <c r="D115" s="98"/>
      <c r="E115" s="98"/>
      <c r="F115" s="98"/>
      <c r="G115" s="98"/>
    </row>
    <row r="116" spans="1:7" x14ac:dyDescent="0.5">
      <c r="G116" s="46" t="str">
        <f>"หน้า "&amp;4&amp;"/"&amp;COUNT(F72,F110,F148,F186,F148, F224,F262)</f>
        <v>หน้า 4/7</v>
      </c>
    </row>
    <row r="117" spans="1:7" x14ac:dyDescent="0.5">
      <c r="A117" s="47" t="s">
        <v>13</v>
      </c>
      <c r="B117" s="47" t="s">
        <v>78</v>
      </c>
      <c r="C117" s="95" t="s">
        <v>118</v>
      </c>
      <c r="D117" s="97"/>
      <c r="E117" s="47" t="s">
        <v>16</v>
      </c>
      <c r="F117" s="48" t="s">
        <v>84</v>
      </c>
      <c r="G117" s="47" t="s">
        <v>119</v>
      </c>
    </row>
    <row r="118" spans="1:7" x14ac:dyDescent="0.5">
      <c r="A118" s="49"/>
      <c r="B118" s="66"/>
      <c r="C118" s="51"/>
      <c r="D118" s="52"/>
      <c r="E118" s="53" t="s">
        <v>122</v>
      </c>
      <c r="F118" s="54">
        <f>+F110</f>
        <v>0</v>
      </c>
      <c r="G118" s="55"/>
    </row>
    <row r="119" spans="1:7" x14ac:dyDescent="0.5">
      <c r="A119" s="49" t="str">
        <f>IF(ISBLANK(B119),"",A109+1)</f>
        <v/>
      </c>
      <c r="B119" s="66"/>
      <c r="C119" s="56"/>
      <c r="D119" s="57"/>
      <c r="E119" s="53"/>
      <c r="F119" s="58" t="str">
        <f t="shared" ref="F119:F147" si="7">IF(ISBLANK(C119),"",C119*E119)</f>
        <v/>
      </c>
      <c r="G119" s="59"/>
    </row>
    <row r="120" spans="1:7" x14ac:dyDescent="0.5">
      <c r="A120" s="49" t="str">
        <f t="shared" ref="A120:A131" si="8">IF(ISBLANK(B120),"",A119+1)</f>
        <v/>
      </c>
      <c r="B120" s="66"/>
      <c r="C120" s="56"/>
      <c r="D120" s="57"/>
      <c r="E120" s="53"/>
      <c r="F120" s="58" t="str">
        <f t="shared" si="7"/>
        <v/>
      </c>
      <c r="G120" s="59"/>
    </row>
    <row r="121" spans="1:7" x14ac:dyDescent="0.5">
      <c r="A121" s="49" t="str">
        <f t="shared" si="8"/>
        <v/>
      </c>
      <c r="B121" s="66"/>
      <c r="C121" s="56"/>
      <c r="D121" s="57"/>
      <c r="E121" s="53"/>
      <c r="F121" s="58" t="str">
        <f t="shared" si="7"/>
        <v/>
      </c>
      <c r="G121" s="59"/>
    </row>
    <row r="122" spans="1:7" x14ac:dyDescent="0.5">
      <c r="A122" s="49" t="str">
        <f t="shared" si="8"/>
        <v/>
      </c>
      <c r="B122" s="66"/>
      <c r="C122" s="56"/>
      <c r="D122" s="57"/>
      <c r="E122" s="53"/>
      <c r="F122" s="58" t="str">
        <f t="shared" si="7"/>
        <v/>
      </c>
      <c r="G122" s="59"/>
    </row>
    <row r="123" spans="1:7" x14ac:dyDescent="0.5">
      <c r="A123" s="49" t="str">
        <f t="shared" si="8"/>
        <v/>
      </c>
      <c r="B123" s="66"/>
      <c r="C123" s="56"/>
      <c r="D123" s="57"/>
      <c r="E123" s="53"/>
      <c r="F123" s="58" t="str">
        <f t="shared" si="7"/>
        <v/>
      </c>
      <c r="G123" s="59"/>
    </row>
    <row r="124" spans="1:7" x14ac:dyDescent="0.5">
      <c r="A124" s="49" t="str">
        <f t="shared" si="8"/>
        <v/>
      </c>
      <c r="B124" s="66"/>
      <c r="C124" s="56"/>
      <c r="D124" s="57"/>
      <c r="E124" s="60"/>
      <c r="F124" s="58" t="str">
        <f t="shared" si="7"/>
        <v/>
      </c>
      <c r="G124" s="59"/>
    </row>
    <row r="125" spans="1:7" x14ac:dyDescent="0.5">
      <c r="A125" s="49" t="str">
        <f t="shared" si="8"/>
        <v/>
      </c>
      <c r="B125" s="66"/>
      <c r="C125" s="56"/>
      <c r="D125" s="57"/>
      <c r="E125" s="53"/>
      <c r="F125" s="58" t="str">
        <f t="shared" si="7"/>
        <v/>
      </c>
      <c r="G125" s="59"/>
    </row>
    <row r="126" spans="1:7" x14ac:dyDescent="0.5">
      <c r="A126" s="49" t="str">
        <f t="shared" si="8"/>
        <v/>
      </c>
      <c r="B126" s="66"/>
      <c r="C126" s="56"/>
      <c r="D126" s="57"/>
      <c r="E126" s="53"/>
      <c r="F126" s="58" t="str">
        <f t="shared" si="7"/>
        <v/>
      </c>
      <c r="G126" s="59"/>
    </row>
    <row r="127" spans="1:7" x14ac:dyDescent="0.5">
      <c r="A127" s="49" t="str">
        <f t="shared" si="8"/>
        <v/>
      </c>
      <c r="B127" s="66"/>
      <c r="C127" s="56"/>
      <c r="D127" s="57"/>
      <c r="E127" s="53"/>
      <c r="F127" s="58" t="str">
        <f t="shared" si="7"/>
        <v/>
      </c>
      <c r="G127" s="59"/>
    </row>
    <row r="128" spans="1:7" x14ac:dyDescent="0.5">
      <c r="A128" s="49" t="str">
        <f t="shared" si="8"/>
        <v/>
      </c>
      <c r="B128" s="66"/>
      <c r="C128" s="56"/>
      <c r="D128" s="57"/>
      <c r="E128" s="53"/>
      <c r="F128" s="58" t="str">
        <f t="shared" si="7"/>
        <v/>
      </c>
      <c r="G128" s="59"/>
    </row>
    <row r="129" spans="1:7" x14ac:dyDescent="0.5">
      <c r="A129" s="49" t="str">
        <f t="shared" si="8"/>
        <v/>
      </c>
      <c r="B129" s="66"/>
      <c r="C129" s="56"/>
      <c r="D129" s="57"/>
      <c r="E129" s="53"/>
      <c r="F129" s="58" t="str">
        <f t="shared" si="7"/>
        <v/>
      </c>
      <c r="G129" s="59"/>
    </row>
    <row r="130" spans="1:7" x14ac:dyDescent="0.5">
      <c r="A130" s="49" t="str">
        <f t="shared" si="8"/>
        <v/>
      </c>
      <c r="B130" s="66"/>
      <c r="C130" s="56"/>
      <c r="D130" s="57"/>
      <c r="E130" s="53"/>
      <c r="F130" s="58" t="str">
        <f t="shared" si="7"/>
        <v/>
      </c>
      <c r="G130" s="59"/>
    </row>
    <row r="131" spans="1:7" x14ac:dyDescent="0.5">
      <c r="A131" s="49" t="str">
        <f t="shared" si="8"/>
        <v/>
      </c>
      <c r="B131" s="66"/>
      <c r="C131" s="56"/>
      <c r="D131" s="57"/>
      <c r="E131" s="53"/>
      <c r="F131" s="58" t="str">
        <f t="shared" si="7"/>
        <v/>
      </c>
      <c r="G131" s="59"/>
    </row>
    <row r="132" spans="1:7" x14ac:dyDescent="0.5">
      <c r="A132" s="49" t="str">
        <f t="shared" ref="A132:A147" si="9">IF(ISBLANK(B132),"",A131+1)</f>
        <v/>
      </c>
      <c r="B132" s="66"/>
      <c r="C132" s="56"/>
      <c r="D132" s="57"/>
      <c r="E132" s="53"/>
      <c r="F132" s="58" t="str">
        <f t="shared" si="7"/>
        <v/>
      </c>
      <c r="G132" s="59"/>
    </row>
    <row r="133" spans="1:7" x14ac:dyDescent="0.5">
      <c r="A133" s="49" t="str">
        <f t="shared" si="9"/>
        <v/>
      </c>
      <c r="B133" s="66"/>
      <c r="C133" s="56"/>
      <c r="D133" s="57"/>
      <c r="E133" s="53"/>
      <c r="F133" s="58" t="str">
        <f t="shared" si="7"/>
        <v/>
      </c>
      <c r="G133" s="59"/>
    </row>
    <row r="134" spans="1:7" x14ac:dyDescent="0.5">
      <c r="A134" s="49" t="str">
        <f t="shared" si="9"/>
        <v/>
      </c>
      <c r="B134" s="66"/>
      <c r="C134" s="56"/>
      <c r="D134" s="57"/>
      <c r="E134" s="53"/>
      <c r="F134" s="58" t="str">
        <f t="shared" si="7"/>
        <v/>
      </c>
      <c r="G134" s="59"/>
    </row>
    <row r="135" spans="1:7" x14ac:dyDescent="0.5">
      <c r="A135" s="49" t="str">
        <f t="shared" si="9"/>
        <v/>
      </c>
      <c r="B135" s="66"/>
      <c r="C135" s="56"/>
      <c r="D135" s="57"/>
      <c r="E135" s="53"/>
      <c r="F135" s="58" t="str">
        <f t="shared" si="7"/>
        <v/>
      </c>
      <c r="G135" s="59"/>
    </row>
    <row r="136" spans="1:7" x14ac:dyDescent="0.5">
      <c r="A136" s="49" t="str">
        <f t="shared" si="9"/>
        <v/>
      </c>
      <c r="B136" s="66"/>
      <c r="C136" s="56"/>
      <c r="D136" s="57"/>
      <c r="E136" s="53"/>
      <c r="F136" s="58" t="str">
        <f t="shared" si="7"/>
        <v/>
      </c>
      <c r="G136" s="59"/>
    </row>
    <row r="137" spans="1:7" x14ac:dyDescent="0.5">
      <c r="A137" s="49" t="str">
        <f t="shared" si="9"/>
        <v/>
      </c>
      <c r="B137" s="66"/>
      <c r="C137" s="56"/>
      <c r="D137" s="57"/>
      <c r="E137" s="60"/>
      <c r="F137" s="58" t="str">
        <f t="shared" si="7"/>
        <v/>
      </c>
      <c r="G137" s="59"/>
    </row>
    <row r="138" spans="1:7" x14ac:dyDescent="0.5">
      <c r="A138" s="49" t="str">
        <f t="shared" si="9"/>
        <v/>
      </c>
      <c r="B138" s="66"/>
      <c r="C138" s="56"/>
      <c r="D138" s="57"/>
      <c r="E138" s="53"/>
      <c r="F138" s="58" t="str">
        <f t="shared" si="7"/>
        <v/>
      </c>
      <c r="G138" s="59"/>
    </row>
    <row r="139" spans="1:7" x14ac:dyDescent="0.5">
      <c r="A139" s="49" t="str">
        <f t="shared" si="9"/>
        <v/>
      </c>
      <c r="B139" s="66"/>
      <c r="C139" s="56"/>
      <c r="D139" s="57"/>
      <c r="E139" s="53"/>
      <c r="F139" s="58" t="str">
        <f t="shared" si="7"/>
        <v/>
      </c>
      <c r="G139" s="59"/>
    </row>
    <row r="140" spans="1:7" x14ac:dyDescent="0.5">
      <c r="A140" s="49" t="str">
        <f t="shared" si="9"/>
        <v/>
      </c>
      <c r="B140" s="66"/>
      <c r="C140" s="56"/>
      <c r="D140" s="57"/>
      <c r="E140" s="53"/>
      <c r="F140" s="58" t="str">
        <f t="shared" si="7"/>
        <v/>
      </c>
      <c r="G140" s="59"/>
    </row>
    <row r="141" spans="1:7" x14ac:dyDescent="0.5">
      <c r="A141" s="49" t="str">
        <f t="shared" si="9"/>
        <v/>
      </c>
      <c r="B141" s="66"/>
      <c r="C141" s="56"/>
      <c r="D141" s="57"/>
      <c r="E141" s="53"/>
      <c r="F141" s="58" t="str">
        <f t="shared" si="7"/>
        <v/>
      </c>
      <c r="G141" s="59"/>
    </row>
    <row r="142" spans="1:7" x14ac:dyDescent="0.5">
      <c r="A142" s="49" t="str">
        <f t="shared" si="9"/>
        <v/>
      </c>
      <c r="B142" s="66"/>
      <c r="C142" s="56"/>
      <c r="D142" s="57"/>
      <c r="E142" s="53"/>
      <c r="F142" s="58" t="str">
        <f t="shared" si="7"/>
        <v/>
      </c>
      <c r="G142" s="59"/>
    </row>
    <row r="143" spans="1:7" x14ac:dyDescent="0.5">
      <c r="A143" s="49" t="str">
        <f t="shared" si="9"/>
        <v/>
      </c>
      <c r="B143" s="66"/>
      <c r="C143" s="56"/>
      <c r="D143" s="57"/>
      <c r="E143" s="53"/>
      <c r="F143" s="58" t="str">
        <f t="shared" si="7"/>
        <v/>
      </c>
      <c r="G143" s="59"/>
    </row>
    <row r="144" spans="1:7" x14ac:dyDescent="0.5">
      <c r="A144" s="49" t="str">
        <f t="shared" si="9"/>
        <v/>
      </c>
      <c r="B144" s="66"/>
      <c r="C144" s="56"/>
      <c r="D144" s="57"/>
      <c r="E144" s="53"/>
      <c r="F144" s="58" t="str">
        <f t="shared" si="7"/>
        <v/>
      </c>
      <c r="G144" s="59"/>
    </row>
    <row r="145" spans="1:7" x14ac:dyDescent="0.5">
      <c r="A145" s="49" t="str">
        <f t="shared" si="9"/>
        <v/>
      </c>
      <c r="B145" s="66"/>
      <c r="C145" s="56"/>
      <c r="D145" s="57"/>
      <c r="E145" s="53"/>
      <c r="F145" s="58" t="str">
        <f t="shared" si="7"/>
        <v/>
      </c>
      <c r="G145" s="59"/>
    </row>
    <row r="146" spans="1:7" x14ac:dyDescent="0.5">
      <c r="A146" s="49" t="str">
        <f t="shared" si="9"/>
        <v/>
      </c>
      <c r="B146" s="66"/>
      <c r="C146" s="56"/>
      <c r="D146" s="57"/>
      <c r="E146" s="53"/>
      <c r="F146" s="58" t="str">
        <f t="shared" si="7"/>
        <v/>
      </c>
      <c r="G146" s="59"/>
    </row>
    <row r="147" spans="1:7" x14ac:dyDescent="0.5">
      <c r="A147" s="49" t="str">
        <f t="shared" si="9"/>
        <v/>
      </c>
      <c r="B147" s="66"/>
      <c r="C147" s="61"/>
      <c r="D147" s="62"/>
      <c r="E147" s="63"/>
      <c r="F147" s="58" t="str">
        <f t="shared" si="7"/>
        <v/>
      </c>
      <c r="G147" s="59"/>
    </row>
    <row r="148" spans="1:7" x14ac:dyDescent="0.5">
      <c r="A148" s="64"/>
      <c r="B148" s="95" t="str">
        <f>"( "&amp;BAHTTEXT(F148)&amp;" )"</f>
        <v>( ศูนย์บาทถ้วน )</v>
      </c>
      <c r="C148" s="96"/>
      <c r="D148" s="97"/>
      <c r="E148" s="47" t="str">
        <f>IF(ISERROR(F156),"รวม","ยอดยกไป")</f>
        <v>ยอดยกไป</v>
      </c>
      <c r="F148" s="65">
        <f>SUM(F118:F147)</f>
        <v>0</v>
      </c>
      <c r="G148" s="64"/>
    </row>
    <row r="150" spans="1:7" x14ac:dyDescent="0.5">
      <c r="E150" s="46" t="str">
        <f>+E$36</f>
        <v>ลงชื่อ..............................................เจ้าหน้าที่พัสดุ</v>
      </c>
    </row>
    <row r="151" spans="1:7" x14ac:dyDescent="0.5">
      <c r="E151" s="46" t="str">
        <f>+E$37</f>
        <v xml:space="preserve">     ( _OBJECT )</v>
      </c>
    </row>
    <row r="152" spans="1:7" x14ac:dyDescent="0.5">
      <c r="E152" s="46" t="str">
        <f>+E$38</f>
        <v>วันที่.......................................................</v>
      </c>
    </row>
    <row r="153" spans="1:7" ht="23.25" x14ac:dyDescent="0.5">
      <c r="A153" s="98" t="s">
        <v>117</v>
      </c>
      <c r="B153" s="98"/>
      <c r="C153" s="98"/>
      <c r="D153" s="98"/>
      <c r="E153" s="98"/>
      <c r="F153" s="98"/>
      <c r="G153" s="98"/>
    </row>
    <row r="154" spans="1:7" x14ac:dyDescent="0.5">
      <c r="G154" s="46" t="str">
        <f>"หน้า "&amp;5&amp;"/"&amp;COUNT(F72,F110,F148,F186,F148, F224,F262)</f>
        <v>หน้า 5/7</v>
      </c>
    </row>
    <row r="155" spans="1:7" x14ac:dyDescent="0.5">
      <c r="A155" s="47" t="s">
        <v>13</v>
      </c>
      <c r="B155" s="47" t="s">
        <v>78</v>
      </c>
      <c r="C155" s="95" t="s">
        <v>118</v>
      </c>
      <c r="D155" s="97"/>
      <c r="E155" s="47" t="s">
        <v>16</v>
      </c>
      <c r="F155" s="48" t="s">
        <v>84</v>
      </c>
      <c r="G155" s="47" t="s">
        <v>119</v>
      </c>
    </row>
    <row r="156" spans="1:7" x14ac:dyDescent="0.5">
      <c r="A156" s="49"/>
      <c r="B156" s="66"/>
      <c r="C156" s="51"/>
      <c r="D156" s="52"/>
      <c r="E156" s="53" t="s">
        <v>122</v>
      </c>
      <c r="F156" s="54">
        <f>+F148</f>
        <v>0</v>
      </c>
      <c r="G156" s="55"/>
    </row>
    <row r="157" spans="1:7" x14ac:dyDescent="0.5">
      <c r="A157" s="49" t="str">
        <f>IF(ISBLANK(B157),"",A147+1)</f>
        <v/>
      </c>
      <c r="B157" s="66"/>
      <c r="C157" s="56"/>
      <c r="D157" s="57"/>
      <c r="E157" s="53"/>
      <c r="F157" s="58" t="str">
        <f t="shared" ref="F157:F185" si="10">IF(ISBLANK(C157),"",C157*E157)</f>
        <v/>
      </c>
      <c r="G157" s="59"/>
    </row>
    <row r="158" spans="1:7" x14ac:dyDescent="0.5">
      <c r="A158" s="49" t="str">
        <f t="shared" ref="A158:A170" si="11">IF(ISBLANK(B158),"",A157+1)</f>
        <v/>
      </c>
      <c r="B158" s="66"/>
      <c r="C158" s="56"/>
      <c r="D158" s="57"/>
      <c r="E158" s="53"/>
      <c r="F158" s="58" t="str">
        <f t="shared" si="10"/>
        <v/>
      </c>
      <c r="G158" s="59"/>
    </row>
    <row r="159" spans="1:7" x14ac:dyDescent="0.5">
      <c r="A159" s="49" t="str">
        <f t="shared" si="11"/>
        <v/>
      </c>
      <c r="B159" s="66"/>
      <c r="C159" s="56"/>
      <c r="D159" s="57"/>
      <c r="E159" s="53"/>
      <c r="F159" s="58" t="str">
        <f t="shared" si="10"/>
        <v/>
      </c>
      <c r="G159" s="59"/>
    </row>
    <row r="160" spans="1:7" x14ac:dyDescent="0.5">
      <c r="A160" s="49" t="str">
        <f t="shared" si="11"/>
        <v/>
      </c>
      <c r="B160" s="66"/>
      <c r="C160" s="56"/>
      <c r="D160" s="57"/>
      <c r="E160" s="53"/>
      <c r="F160" s="58" t="str">
        <f t="shared" si="10"/>
        <v/>
      </c>
      <c r="G160" s="59"/>
    </row>
    <row r="161" spans="1:7" x14ac:dyDescent="0.5">
      <c r="A161" s="49" t="str">
        <f t="shared" si="11"/>
        <v/>
      </c>
      <c r="B161" s="66"/>
      <c r="C161" s="56"/>
      <c r="D161" s="57"/>
      <c r="E161" s="53"/>
      <c r="F161" s="58" t="str">
        <f t="shared" si="10"/>
        <v/>
      </c>
      <c r="G161" s="59"/>
    </row>
    <row r="162" spans="1:7" x14ac:dyDescent="0.5">
      <c r="A162" s="49" t="str">
        <f t="shared" si="11"/>
        <v/>
      </c>
      <c r="B162" s="66"/>
      <c r="C162" s="56"/>
      <c r="D162" s="57"/>
      <c r="E162" s="60"/>
      <c r="F162" s="58" t="str">
        <f t="shared" si="10"/>
        <v/>
      </c>
      <c r="G162" s="59"/>
    </row>
    <row r="163" spans="1:7" x14ac:dyDescent="0.5">
      <c r="A163" s="49" t="str">
        <f t="shared" si="11"/>
        <v/>
      </c>
      <c r="B163" s="66"/>
      <c r="C163" s="56"/>
      <c r="D163" s="57"/>
      <c r="E163" s="53"/>
      <c r="F163" s="58" t="str">
        <f t="shared" si="10"/>
        <v/>
      </c>
      <c r="G163" s="59"/>
    </row>
    <row r="164" spans="1:7" x14ac:dyDescent="0.5">
      <c r="A164" s="49" t="str">
        <f t="shared" si="11"/>
        <v/>
      </c>
      <c r="B164" s="66"/>
      <c r="C164" s="56"/>
      <c r="D164" s="57"/>
      <c r="E164" s="53"/>
      <c r="F164" s="58" t="str">
        <f t="shared" si="10"/>
        <v/>
      </c>
      <c r="G164" s="59"/>
    </row>
    <row r="165" spans="1:7" x14ac:dyDescent="0.5">
      <c r="A165" s="49" t="str">
        <f t="shared" si="11"/>
        <v/>
      </c>
      <c r="B165" s="66"/>
      <c r="C165" s="56"/>
      <c r="D165" s="57"/>
      <c r="E165" s="53"/>
      <c r="F165" s="58" t="str">
        <f t="shared" si="10"/>
        <v/>
      </c>
      <c r="G165" s="59"/>
    </row>
    <row r="166" spans="1:7" x14ac:dyDescent="0.5">
      <c r="A166" s="49" t="str">
        <f t="shared" si="11"/>
        <v/>
      </c>
      <c r="B166" s="66"/>
      <c r="C166" s="56"/>
      <c r="D166" s="57"/>
      <c r="E166" s="53"/>
      <c r="F166" s="58" t="str">
        <f t="shared" si="10"/>
        <v/>
      </c>
      <c r="G166" s="59"/>
    </row>
    <row r="167" spans="1:7" x14ac:dyDescent="0.5">
      <c r="A167" s="49" t="str">
        <f t="shared" si="11"/>
        <v/>
      </c>
      <c r="B167" s="66"/>
      <c r="C167" s="56"/>
      <c r="D167" s="57"/>
      <c r="E167" s="53"/>
      <c r="F167" s="58" t="str">
        <f t="shared" si="10"/>
        <v/>
      </c>
      <c r="G167" s="59"/>
    </row>
    <row r="168" spans="1:7" x14ac:dyDescent="0.5">
      <c r="A168" s="49" t="str">
        <f t="shared" si="11"/>
        <v/>
      </c>
      <c r="B168" s="66"/>
      <c r="C168" s="56"/>
      <c r="D168" s="57"/>
      <c r="E168" s="53"/>
      <c r="F168" s="58" t="str">
        <f t="shared" si="10"/>
        <v/>
      </c>
      <c r="G168" s="59"/>
    </row>
    <row r="169" spans="1:7" x14ac:dyDescent="0.5">
      <c r="A169" s="49" t="str">
        <f t="shared" si="11"/>
        <v/>
      </c>
      <c r="B169" s="66"/>
      <c r="C169" s="56"/>
      <c r="D169" s="57"/>
      <c r="E169" s="53"/>
      <c r="F169" s="58" t="str">
        <f t="shared" si="10"/>
        <v/>
      </c>
      <c r="G169" s="59"/>
    </row>
    <row r="170" spans="1:7" x14ac:dyDescent="0.5">
      <c r="A170" s="49" t="str">
        <f t="shared" si="11"/>
        <v/>
      </c>
      <c r="B170" s="66"/>
      <c r="C170" s="56"/>
      <c r="D170" s="57"/>
      <c r="E170" s="53"/>
      <c r="F170" s="58" t="str">
        <f t="shared" si="10"/>
        <v/>
      </c>
      <c r="G170" s="59"/>
    </row>
    <row r="171" spans="1:7" x14ac:dyDescent="0.5">
      <c r="A171" s="49" t="str">
        <f t="shared" ref="A171:A185" si="12">IF(ISBLANK(B171),"",A170+1)</f>
        <v/>
      </c>
      <c r="B171" s="66"/>
      <c r="C171" s="56"/>
      <c r="D171" s="57"/>
      <c r="E171" s="53"/>
      <c r="F171" s="58" t="str">
        <f t="shared" si="10"/>
        <v/>
      </c>
      <c r="G171" s="59"/>
    </row>
    <row r="172" spans="1:7" x14ac:dyDescent="0.5">
      <c r="A172" s="49" t="str">
        <f t="shared" si="12"/>
        <v/>
      </c>
      <c r="B172" s="66"/>
      <c r="C172" s="56"/>
      <c r="D172" s="57"/>
      <c r="E172" s="53"/>
      <c r="F172" s="58" t="str">
        <f t="shared" si="10"/>
        <v/>
      </c>
      <c r="G172" s="59"/>
    </row>
    <row r="173" spans="1:7" x14ac:dyDescent="0.5">
      <c r="A173" s="49" t="str">
        <f t="shared" si="12"/>
        <v/>
      </c>
      <c r="B173" s="66"/>
      <c r="C173" s="56"/>
      <c r="D173" s="57"/>
      <c r="E173" s="53"/>
      <c r="F173" s="58" t="str">
        <f t="shared" si="10"/>
        <v/>
      </c>
      <c r="G173" s="59"/>
    </row>
    <row r="174" spans="1:7" x14ac:dyDescent="0.5">
      <c r="A174" s="49" t="str">
        <f t="shared" si="12"/>
        <v/>
      </c>
      <c r="B174" s="66"/>
      <c r="C174" s="56"/>
      <c r="D174" s="57"/>
      <c r="E174" s="53"/>
      <c r="F174" s="58" t="str">
        <f t="shared" si="10"/>
        <v/>
      </c>
      <c r="G174" s="59"/>
    </row>
    <row r="175" spans="1:7" x14ac:dyDescent="0.5">
      <c r="A175" s="49" t="str">
        <f t="shared" si="12"/>
        <v/>
      </c>
      <c r="B175" s="66"/>
      <c r="C175" s="56"/>
      <c r="D175" s="57"/>
      <c r="E175" s="60"/>
      <c r="F175" s="58" t="str">
        <f t="shared" si="10"/>
        <v/>
      </c>
      <c r="G175" s="59"/>
    </row>
    <row r="176" spans="1:7" x14ac:dyDescent="0.5">
      <c r="A176" s="49" t="str">
        <f t="shared" si="12"/>
        <v/>
      </c>
      <c r="B176" s="66"/>
      <c r="C176" s="56"/>
      <c r="D176" s="57"/>
      <c r="E176" s="53"/>
      <c r="F176" s="58" t="str">
        <f t="shared" si="10"/>
        <v/>
      </c>
      <c r="G176" s="59"/>
    </row>
    <row r="177" spans="1:7" x14ac:dyDescent="0.5">
      <c r="A177" s="49" t="str">
        <f t="shared" si="12"/>
        <v/>
      </c>
      <c r="B177" s="66"/>
      <c r="C177" s="56"/>
      <c r="D177" s="57"/>
      <c r="E177" s="53"/>
      <c r="F177" s="58" t="str">
        <f t="shared" si="10"/>
        <v/>
      </c>
      <c r="G177" s="59"/>
    </row>
    <row r="178" spans="1:7" x14ac:dyDescent="0.5">
      <c r="A178" s="49" t="str">
        <f t="shared" si="12"/>
        <v/>
      </c>
      <c r="B178" s="66"/>
      <c r="C178" s="56"/>
      <c r="D178" s="57"/>
      <c r="E178" s="53"/>
      <c r="F178" s="58" t="str">
        <f t="shared" si="10"/>
        <v/>
      </c>
      <c r="G178" s="59"/>
    </row>
    <row r="179" spans="1:7" x14ac:dyDescent="0.5">
      <c r="A179" s="49" t="str">
        <f t="shared" si="12"/>
        <v/>
      </c>
      <c r="B179" s="66"/>
      <c r="C179" s="56"/>
      <c r="D179" s="57"/>
      <c r="E179" s="53"/>
      <c r="F179" s="58" t="str">
        <f t="shared" si="10"/>
        <v/>
      </c>
      <c r="G179" s="59"/>
    </row>
    <row r="180" spans="1:7" x14ac:dyDescent="0.5">
      <c r="A180" s="49" t="str">
        <f t="shared" si="12"/>
        <v/>
      </c>
      <c r="B180" s="66"/>
      <c r="C180" s="56"/>
      <c r="D180" s="57"/>
      <c r="E180" s="53"/>
      <c r="F180" s="58" t="str">
        <f t="shared" si="10"/>
        <v/>
      </c>
      <c r="G180" s="59"/>
    </row>
    <row r="181" spans="1:7" x14ac:dyDescent="0.5">
      <c r="A181" s="49" t="str">
        <f t="shared" si="12"/>
        <v/>
      </c>
      <c r="B181" s="66"/>
      <c r="C181" s="56"/>
      <c r="D181" s="57"/>
      <c r="E181" s="53"/>
      <c r="F181" s="58" t="str">
        <f t="shared" si="10"/>
        <v/>
      </c>
      <c r="G181" s="59"/>
    </row>
    <row r="182" spans="1:7" x14ac:dyDescent="0.5">
      <c r="A182" s="49" t="str">
        <f t="shared" si="12"/>
        <v/>
      </c>
      <c r="B182" s="66"/>
      <c r="C182" s="56"/>
      <c r="D182" s="57"/>
      <c r="E182" s="53"/>
      <c r="F182" s="58" t="str">
        <f t="shared" si="10"/>
        <v/>
      </c>
      <c r="G182" s="59"/>
    </row>
    <row r="183" spans="1:7" x14ac:dyDescent="0.5">
      <c r="A183" s="49" t="str">
        <f t="shared" si="12"/>
        <v/>
      </c>
      <c r="B183" s="66"/>
      <c r="C183" s="56"/>
      <c r="D183" s="57"/>
      <c r="E183" s="53"/>
      <c r="F183" s="58" t="str">
        <f t="shared" si="10"/>
        <v/>
      </c>
      <c r="G183" s="59"/>
    </row>
    <row r="184" spans="1:7" x14ac:dyDescent="0.5">
      <c r="A184" s="49" t="str">
        <f t="shared" si="12"/>
        <v/>
      </c>
      <c r="B184" s="66"/>
      <c r="C184" s="56"/>
      <c r="D184" s="57"/>
      <c r="E184" s="53"/>
      <c r="F184" s="58" t="str">
        <f t="shared" si="10"/>
        <v/>
      </c>
      <c r="G184" s="59"/>
    </row>
    <row r="185" spans="1:7" x14ac:dyDescent="0.5">
      <c r="A185" s="49" t="str">
        <f t="shared" si="12"/>
        <v/>
      </c>
      <c r="B185" s="66"/>
      <c r="C185" s="56"/>
      <c r="D185" s="57"/>
      <c r="E185" s="53"/>
      <c r="F185" s="58" t="str">
        <f t="shared" si="10"/>
        <v/>
      </c>
      <c r="G185" s="59"/>
    </row>
    <row r="186" spans="1:7" x14ac:dyDescent="0.5">
      <c r="A186" s="64"/>
      <c r="B186" s="95" t="str">
        <f>"( "&amp;BAHTTEXT(F186)&amp;" )"</f>
        <v>( ศูนย์บาทถ้วน )</v>
      </c>
      <c r="C186" s="96"/>
      <c r="D186" s="97"/>
      <c r="E186" s="47" t="str">
        <f>IF(ISERROR(F194),"รวม","ยอดยกไป")</f>
        <v>ยอดยกไป</v>
      </c>
      <c r="F186" s="65">
        <f>SUM(F156:F185)</f>
        <v>0</v>
      </c>
      <c r="G186" s="64"/>
    </row>
    <row r="188" spans="1:7" x14ac:dyDescent="0.5">
      <c r="E188" s="46" t="str">
        <f>+E$36</f>
        <v>ลงชื่อ..............................................เจ้าหน้าที่พัสดุ</v>
      </c>
    </row>
    <row r="189" spans="1:7" x14ac:dyDescent="0.5">
      <c r="E189" s="46" t="str">
        <f>+E$37</f>
        <v xml:space="preserve">     ( _OBJECT )</v>
      </c>
    </row>
    <row r="190" spans="1:7" x14ac:dyDescent="0.5">
      <c r="E190" s="46" t="str">
        <f>+E$38</f>
        <v>วันที่.......................................................</v>
      </c>
    </row>
    <row r="191" spans="1:7" ht="23.25" x14ac:dyDescent="0.5">
      <c r="A191" s="98" t="s">
        <v>117</v>
      </c>
      <c r="B191" s="98"/>
      <c r="C191" s="98"/>
      <c r="D191" s="98"/>
      <c r="E191" s="98"/>
      <c r="F191" s="98"/>
      <c r="G191" s="98"/>
    </row>
    <row r="192" spans="1:7" x14ac:dyDescent="0.5">
      <c r="G192" s="46" t="str">
        <f>"หน้า "&amp;6&amp;"/"&amp;COUNT(F72,F110,F148,F186,F148, F224,F262)</f>
        <v>หน้า 6/7</v>
      </c>
    </row>
    <row r="193" spans="1:7" x14ac:dyDescent="0.5">
      <c r="A193" s="47" t="s">
        <v>13</v>
      </c>
      <c r="B193" s="47" t="s">
        <v>78</v>
      </c>
      <c r="C193" s="95" t="s">
        <v>118</v>
      </c>
      <c r="D193" s="97"/>
      <c r="E193" s="47" t="s">
        <v>16</v>
      </c>
      <c r="F193" s="48" t="s">
        <v>84</v>
      </c>
      <c r="G193" s="47" t="s">
        <v>119</v>
      </c>
    </row>
    <row r="194" spans="1:7" x14ac:dyDescent="0.5">
      <c r="A194" s="49"/>
      <c r="B194" s="66"/>
      <c r="C194" s="51"/>
      <c r="D194" s="52"/>
      <c r="E194" s="53" t="s">
        <v>122</v>
      </c>
      <c r="F194" s="54">
        <f>+F186</f>
        <v>0</v>
      </c>
      <c r="G194" s="55"/>
    </row>
    <row r="195" spans="1:7" x14ac:dyDescent="0.5">
      <c r="A195" s="49" t="str">
        <f>IF(ISBLANK(B195),"",A185+1)</f>
        <v/>
      </c>
      <c r="B195" s="66"/>
      <c r="C195" s="56"/>
      <c r="D195" s="57"/>
      <c r="E195" s="53"/>
      <c r="F195" s="58" t="str">
        <f t="shared" ref="F195:F223" si="13">IF(ISBLANK(C195),"",C195*E195)</f>
        <v/>
      </c>
      <c r="G195" s="59"/>
    </row>
    <row r="196" spans="1:7" x14ac:dyDescent="0.5">
      <c r="A196" s="49" t="str">
        <f t="shared" ref="A196:A223" si="14">IF(ISBLANK(B196),"",A195+1)</f>
        <v/>
      </c>
      <c r="B196" s="66"/>
      <c r="C196" s="56"/>
      <c r="D196" s="57"/>
      <c r="E196" s="53"/>
      <c r="F196" s="58" t="str">
        <f t="shared" si="13"/>
        <v/>
      </c>
      <c r="G196" s="59"/>
    </row>
    <row r="197" spans="1:7" x14ac:dyDescent="0.5">
      <c r="A197" s="49" t="str">
        <f t="shared" si="14"/>
        <v/>
      </c>
      <c r="B197" s="66"/>
      <c r="C197" s="56"/>
      <c r="D197" s="57"/>
      <c r="E197" s="53"/>
      <c r="F197" s="58" t="str">
        <f t="shared" si="13"/>
        <v/>
      </c>
      <c r="G197" s="59"/>
    </row>
    <row r="198" spans="1:7" x14ac:dyDescent="0.5">
      <c r="A198" s="49" t="str">
        <f t="shared" si="14"/>
        <v/>
      </c>
      <c r="B198" s="66"/>
      <c r="C198" s="56"/>
      <c r="D198" s="57"/>
      <c r="E198" s="53"/>
      <c r="F198" s="58" t="str">
        <f t="shared" si="13"/>
        <v/>
      </c>
      <c r="G198" s="59"/>
    </row>
    <row r="199" spans="1:7" x14ac:dyDescent="0.5">
      <c r="A199" s="49" t="str">
        <f t="shared" si="14"/>
        <v/>
      </c>
      <c r="B199" s="66"/>
      <c r="C199" s="56"/>
      <c r="D199" s="57"/>
      <c r="E199" s="53"/>
      <c r="F199" s="58" t="str">
        <f t="shared" si="13"/>
        <v/>
      </c>
      <c r="G199" s="59"/>
    </row>
    <row r="200" spans="1:7" x14ac:dyDescent="0.5">
      <c r="A200" s="49" t="str">
        <f t="shared" si="14"/>
        <v/>
      </c>
      <c r="B200" s="66"/>
      <c r="C200" s="56"/>
      <c r="D200" s="57"/>
      <c r="E200" s="60"/>
      <c r="F200" s="58" t="str">
        <f t="shared" si="13"/>
        <v/>
      </c>
      <c r="G200" s="59"/>
    </row>
    <row r="201" spans="1:7" x14ac:dyDescent="0.5">
      <c r="A201" s="49" t="str">
        <f t="shared" si="14"/>
        <v/>
      </c>
      <c r="B201" s="66"/>
      <c r="C201" s="56"/>
      <c r="D201" s="57"/>
      <c r="E201" s="53"/>
      <c r="F201" s="58" t="str">
        <f t="shared" si="13"/>
        <v/>
      </c>
      <c r="G201" s="59"/>
    </row>
    <row r="202" spans="1:7" x14ac:dyDescent="0.5">
      <c r="A202" s="49" t="str">
        <f t="shared" si="14"/>
        <v/>
      </c>
      <c r="B202" s="66"/>
      <c r="C202" s="56"/>
      <c r="D202" s="57"/>
      <c r="E202" s="53"/>
      <c r="F202" s="58" t="str">
        <f t="shared" si="13"/>
        <v/>
      </c>
      <c r="G202" s="59"/>
    </row>
    <row r="203" spans="1:7" x14ac:dyDescent="0.5">
      <c r="A203" s="49" t="str">
        <f t="shared" si="14"/>
        <v/>
      </c>
      <c r="B203" s="66"/>
      <c r="C203" s="56"/>
      <c r="D203" s="57"/>
      <c r="E203" s="53"/>
      <c r="F203" s="58" t="str">
        <f t="shared" si="13"/>
        <v/>
      </c>
      <c r="G203" s="59"/>
    </row>
    <row r="204" spans="1:7" x14ac:dyDescent="0.5">
      <c r="A204" s="49" t="str">
        <f t="shared" si="14"/>
        <v/>
      </c>
      <c r="B204" s="66"/>
      <c r="C204" s="56"/>
      <c r="D204" s="57"/>
      <c r="E204" s="53"/>
      <c r="F204" s="58" t="str">
        <f t="shared" si="13"/>
        <v/>
      </c>
      <c r="G204" s="59"/>
    </row>
    <row r="205" spans="1:7" x14ac:dyDescent="0.5">
      <c r="A205" s="49" t="str">
        <f t="shared" si="14"/>
        <v/>
      </c>
      <c r="B205" s="66"/>
      <c r="C205" s="56"/>
      <c r="D205" s="57"/>
      <c r="E205" s="53"/>
      <c r="F205" s="58" t="str">
        <f t="shared" si="13"/>
        <v/>
      </c>
      <c r="G205" s="59"/>
    </row>
    <row r="206" spans="1:7" x14ac:dyDescent="0.5">
      <c r="A206" s="49" t="str">
        <f t="shared" si="14"/>
        <v/>
      </c>
      <c r="B206" s="66"/>
      <c r="C206" s="56"/>
      <c r="D206" s="57"/>
      <c r="E206" s="53"/>
      <c r="F206" s="58" t="str">
        <f t="shared" si="13"/>
        <v/>
      </c>
      <c r="G206" s="59"/>
    </row>
    <row r="207" spans="1:7" x14ac:dyDescent="0.5">
      <c r="A207" s="49" t="str">
        <f t="shared" si="14"/>
        <v/>
      </c>
      <c r="B207" s="66"/>
      <c r="C207" s="56"/>
      <c r="D207" s="57"/>
      <c r="E207" s="53"/>
      <c r="F207" s="58" t="str">
        <f t="shared" si="13"/>
        <v/>
      </c>
      <c r="G207" s="59"/>
    </row>
    <row r="208" spans="1:7" x14ac:dyDescent="0.5">
      <c r="A208" s="49" t="str">
        <f t="shared" si="14"/>
        <v/>
      </c>
      <c r="B208" s="66"/>
      <c r="C208" s="56"/>
      <c r="D208" s="57"/>
      <c r="E208" s="53"/>
      <c r="F208" s="58" t="str">
        <f t="shared" si="13"/>
        <v/>
      </c>
      <c r="G208" s="59"/>
    </row>
    <row r="209" spans="1:7" x14ac:dyDescent="0.5">
      <c r="A209" s="49" t="str">
        <f t="shared" si="14"/>
        <v/>
      </c>
      <c r="B209" s="66"/>
      <c r="C209" s="56"/>
      <c r="D209" s="57"/>
      <c r="E209" s="53"/>
      <c r="F209" s="58" t="str">
        <f t="shared" si="13"/>
        <v/>
      </c>
      <c r="G209" s="59"/>
    </row>
    <row r="210" spans="1:7" x14ac:dyDescent="0.5">
      <c r="A210" s="49" t="str">
        <f t="shared" si="14"/>
        <v/>
      </c>
      <c r="B210" s="66"/>
      <c r="C210" s="56"/>
      <c r="D210" s="57"/>
      <c r="E210" s="53"/>
      <c r="F210" s="58" t="str">
        <f t="shared" si="13"/>
        <v/>
      </c>
      <c r="G210" s="59"/>
    </row>
    <row r="211" spans="1:7" x14ac:dyDescent="0.5">
      <c r="A211" s="49" t="str">
        <f t="shared" si="14"/>
        <v/>
      </c>
      <c r="B211" s="66"/>
      <c r="C211" s="56"/>
      <c r="D211" s="57"/>
      <c r="E211" s="53"/>
      <c r="F211" s="58" t="str">
        <f t="shared" si="13"/>
        <v/>
      </c>
      <c r="G211" s="59"/>
    </row>
    <row r="212" spans="1:7" x14ac:dyDescent="0.5">
      <c r="A212" s="49" t="str">
        <f t="shared" si="14"/>
        <v/>
      </c>
      <c r="B212" s="66"/>
      <c r="C212" s="56"/>
      <c r="D212" s="57"/>
      <c r="E212" s="53"/>
      <c r="F212" s="58" t="str">
        <f t="shared" si="13"/>
        <v/>
      </c>
      <c r="G212" s="59"/>
    </row>
    <row r="213" spans="1:7" x14ac:dyDescent="0.5">
      <c r="A213" s="49" t="str">
        <f t="shared" si="14"/>
        <v/>
      </c>
      <c r="B213" s="66"/>
      <c r="C213" s="56"/>
      <c r="D213" s="57"/>
      <c r="E213" s="60"/>
      <c r="F213" s="58" t="str">
        <f t="shared" si="13"/>
        <v/>
      </c>
      <c r="G213" s="59"/>
    </row>
    <row r="214" spans="1:7" x14ac:dyDescent="0.5">
      <c r="A214" s="49" t="str">
        <f t="shared" si="14"/>
        <v/>
      </c>
      <c r="B214" s="66"/>
      <c r="C214" s="56"/>
      <c r="D214" s="57"/>
      <c r="E214" s="53"/>
      <c r="F214" s="58" t="str">
        <f t="shared" si="13"/>
        <v/>
      </c>
      <c r="G214" s="59"/>
    </row>
    <row r="215" spans="1:7" x14ac:dyDescent="0.5">
      <c r="A215" s="49" t="str">
        <f t="shared" si="14"/>
        <v/>
      </c>
      <c r="B215" s="66"/>
      <c r="C215" s="56"/>
      <c r="D215" s="57"/>
      <c r="E215" s="53"/>
      <c r="F215" s="58" t="str">
        <f t="shared" si="13"/>
        <v/>
      </c>
      <c r="G215" s="59"/>
    </row>
    <row r="216" spans="1:7" x14ac:dyDescent="0.5">
      <c r="A216" s="49" t="str">
        <f t="shared" si="14"/>
        <v/>
      </c>
      <c r="B216" s="66"/>
      <c r="C216" s="56"/>
      <c r="D216" s="57"/>
      <c r="E216" s="53"/>
      <c r="F216" s="58" t="str">
        <f t="shared" si="13"/>
        <v/>
      </c>
      <c r="G216" s="59"/>
    </row>
    <row r="217" spans="1:7" x14ac:dyDescent="0.5">
      <c r="A217" s="49" t="str">
        <f t="shared" si="14"/>
        <v/>
      </c>
      <c r="B217" s="66"/>
      <c r="C217" s="56"/>
      <c r="D217" s="57"/>
      <c r="E217" s="53"/>
      <c r="F217" s="58" t="str">
        <f t="shared" si="13"/>
        <v/>
      </c>
      <c r="G217" s="59"/>
    </row>
    <row r="218" spans="1:7" x14ac:dyDescent="0.5">
      <c r="A218" s="49" t="str">
        <f t="shared" si="14"/>
        <v/>
      </c>
      <c r="B218" s="66"/>
      <c r="C218" s="56"/>
      <c r="D218" s="57"/>
      <c r="E218" s="53"/>
      <c r="F218" s="58" t="str">
        <f t="shared" si="13"/>
        <v/>
      </c>
      <c r="G218" s="59"/>
    </row>
    <row r="219" spans="1:7" x14ac:dyDescent="0.5">
      <c r="A219" s="49" t="str">
        <f t="shared" si="14"/>
        <v/>
      </c>
      <c r="B219" s="66"/>
      <c r="C219" s="56"/>
      <c r="D219" s="57"/>
      <c r="E219" s="53"/>
      <c r="F219" s="58" t="str">
        <f t="shared" si="13"/>
        <v/>
      </c>
      <c r="G219" s="59"/>
    </row>
    <row r="220" spans="1:7" x14ac:dyDescent="0.5">
      <c r="A220" s="49" t="str">
        <f t="shared" si="14"/>
        <v/>
      </c>
      <c r="B220" s="66"/>
      <c r="C220" s="56"/>
      <c r="D220" s="57"/>
      <c r="E220" s="53"/>
      <c r="F220" s="58" t="str">
        <f t="shared" si="13"/>
        <v/>
      </c>
      <c r="G220" s="59"/>
    </row>
    <row r="221" spans="1:7" x14ac:dyDescent="0.5">
      <c r="A221" s="49" t="str">
        <f t="shared" si="14"/>
        <v/>
      </c>
      <c r="B221" s="66"/>
      <c r="C221" s="56"/>
      <c r="D221" s="57"/>
      <c r="E221" s="53"/>
      <c r="F221" s="58" t="str">
        <f t="shared" si="13"/>
        <v/>
      </c>
      <c r="G221" s="59"/>
    </row>
    <row r="222" spans="1:7" x14ac:dyDescent="0.5">
      <c r="A222" s="49" t="str">
        <f t="shared" si="14"/>
        <v/>
      </c>
      <c r="B222" s="66"/>
      <c r="C222" s="56"/>
      <c r="D222" s="57"/>
      <c r="E222" s="53"/>
      <c r="F222" s="58" t="str">
        <f t="shared" si="13"/>
        <v/>
      </c>
      <c r="G222" s="59"/>
    </row>
    <row r="223" spans="1:7" x14ac:dyDescent="0.5">
      <c r="A223" s="49" t="str">
        <f t="shared" si="14"/>
        <v/>
      </c>
      <c r="B223" s="66"/>
      <c r="C223" s="56"/>
      <c r="D223" s="57"/>
      <c r="E223" s="53"/>
      <c r="F223" s="58" t="str">
        <f t="shared" si="13"/>
        <v/>
      </c>
      <c r="G223" s="59"/>
    </row>
    <row r="224" spans="1:7" x14ac:dyDescent="0.5">
      <c r="A224" s="64"/>
      <c r="B224" s="95" t="str">
        <f>"( "&amp;BAHTTEXT(F224)&amp;" )"</f>
        <v>( ศูนย์บาทถ้วน )</v>
      </c>
      <c r="C224" s="96"/>
      <c r="D224" s="97"/>
      <c r="E224" s="47" t="str">
        <f>IF(ISERROR(F232),"รวม","ยอดยกไป")</f>
        <v>ยอดยกไป</v>
      </c>
      <c r="F224" s="65">
        <f>SUM(F194:F223)</f>
        <v>0</v>
      </c>
      <c r="G224" s="64"/>
    </row>
    <row r="226" spans="1:7" x14ac:dyDescent="0.5">
      <c r="E226" s="46" t="str">
        <f>+E$36</f>
        <v>ลงชื่อ..............................................เจ้าหน้าที่พัสดุ</v>
      </c>
    </row>
    <row r="227" spans="1:7" x14ac:dyDescent="0.5">
      <c r="E227" s="46" t="str">
        <f>+E$37</f>
        <v xml:space="preserve">     ( _OBJECT )</v>
      </c>
    </row>
    <row r="228" spans="1:7" x14ac:dyDescent="0.5">
      <c r="E228" s="46" t="str">
        <f>+E$38</f>
        <v>วันที่.......................................................</v>
      </c>
    </row>
    <row r="229" spans="1:7" ht="23.25" x14ac:dyDescent="0.5">
      <c r="A229" s="98" t="s">
        <v>117</v>
      </c>
      <c r="B229" s="98"/>
      <c r="C229" s="98"/>
      <c r="D229" s="98"/>
      <c r="E229" s="98"/>
      <c r="F229" s="98"/>
      <c r="G229" s="98"/>
    </row>
    <row r="230" spans="1:7" x14ac:dyDescent="0.5">
      <c r="G230" s="46" t="str">
        <f>"หน้า "&amp;7&amp;"/"&amp;COUNT(F72,F110,F148,F186,F148, F224,F262)</f>
        <v>หน้า 7/7</v>
      </c>
    </row>
    <row r="231" spans="1:7" x14ac:dyDescent="0.5">
      <c r="A231" s="47" t="s">
        <v>13</v>
      </c>
      <c r="B231" s="47" t="s">
        <v>78</v>
      </c>
      <c r="C231" s="95" t="s">
        <v>118</v>
      </c>
      <c r="D231" s="97"/>
      <c r="E231" s="47" t="s">
        <v>16</v>
      </c>
      <c r="F231" s="48" t="s">
        <v>84</v>
      </c>
      <c r="G231" s="47" t="s">
        <v>119</v>
      </c>
    </row>
    <row r="232" spans="1:7" x14ac:dyDescent="0.5">
      <c r="A232" s="49"/>
      <c r="B232" s="66"/>
      <c r="C232" s="51"/>
      <c r="D232" s="52"/>
      <c r="E232" s="53" t="s">
        <v>122</v>
      </c>
      <c r="F232" s="54">
        <f>+F224</f>
        <v>0</v>
      </c>
      <c r="G232" s="55"/>
    </row>
    <row r="233" spans="1:7" x14ac:dyDescent="0.5">
      <c r="A233" s="49" t="str">
        <f>IF(ISBLANK(B233),"",A223+1)</f>
        <v/>
      </c>
      <c r="B233" s="66"/>
      <c r="C233" s="56"/>
      <c r="D233" s="57"/>
      <c r="E233" s="53"/>
      <c r="F233" s="58" t="str">
        <f t="shared" ref="F233:F261" si="15">IF(ISBLANK(C233),"",C233*E233)</f>
        <v/>
      </c>
      <c r="G233" s="59"/>
    </row>
    <row r="234" spans="1:7" x14ac:dyDescent="0.5">
      <c r="A234" s="49" t="str">
        <f t="shared" ref="A234:A245" si="16">IF(ISBLANK(B234),"",A233+1)</f>
        <v/>
      </c>
      <c r="B234" s="66"/>
      <c r="C234" s="56"/>
      <c r="D234" s="57"/>
      <c r="E234" s="53"/>
      <c r="F234" s="58" t="str">
        <f t="shared" si="15"/>
        <v/>
      </c>
      <c r="G234" s="59"/>
    </row>
    <row r="235" spans="1:7" x14ac:dyDescent="0.5">
      <c r="A235" s="49" t="str">
        <f t="shared" si="16"/>
        <v/>
      </c>
      <c r="B235" s="66"/>
      <c r="C235" s="56"/>
      <c r="D235" s="57"/>
      <c r="E235" s="53"/>
      <c r="F235" s="58" t="str">
        <f t="shared" si="15"/>
        <v/>
      </c>
      <c r="G235" s="59"/>
    </row>
    <row r="236" spans="1:7" x14ac:dyDescent="0.5">
      <c r="A236" s="49" t="str">
        <f t="shared" si="16"/>
        <v/>
      </c>
      <c r="B236" s="66"/>
      <c r="C236" s="56"/>
      <c r="D236" s="57"/>
      <c r="E236" s="53"/>
      <c r="F236" s="58" t="str">
        <f t="shared" si="15"/>
        <v/>
      </c>
      <c r="G236" s="59"/>
    </row>
    <row r="237" spans="1:7" x14ac:dyDescent="0.5">
      <c r="A237" s="49" t="str">
        <f t="shared" si="16"/>
        <v/>
      </c>
      <c r="B237" s="66"/>
      <c r="C237" s="56"/>
      <c r="D237" s="57"/>
      <c r="E237" s="53"/>
      <c r="F237" s="58" t="str">
        <f t="shared" si="15"/>
        <v/>
      </c>
      <c r="G237" s="59"/>
    </row>
    <row r="238" spans="1:7" x14ac:dyDescent="0.5">
      <c r="A238" s="49" t="str">
        <f t="shared" si="16"/>
        <v/>
      </c>
      <c r="B238" s="66"/>
      <c r="C238" s="56"/>
      <c r="D238" s="57"/>
      <c r="E238" s="60"/>
      <c r="F238" s="58" t="str">
        <f t="shared" si="15"/>
        <v/>
      </c>
      <c r="G238" s="59"/>
    </row>
    <row r="239" spans="1:7" x14ac:dyDescent="0.5">
      <c r="A239" s="49" t="str">
        <f t="shared" si="16"/>
        <v/>
      </c>
      <c r="B239" s="66"/>
      <c r="C239" s="56"/>
      <c r="D239" s="57"/>
      <c r="E239" s="53"/>
      <c r="F239" s="58" t="str">
        <f t="shared" si="15"/>
        <v/>
      </c>
      <c r="G239" s="59"/>
    </row>
    <row r="240" spans="1:7" x14ac:dyDescent="0.5">
      <c r="A240" s="49" t="str">
        <f t="shared" si="16"/>
        <v/>
      </c>
      <c r="B240" s="66"/>
      <c r="C240" s="56"/>
      <c r="D240" s="57"/>
      <c r="E240" s="53"/>
      <c r="F240" s="58" t="str">
        <f t="shared" si="15"/>
        <v/>
      </c>
      <c r="G240" s="59"/>
    </row>
    <row r="241" spans="1:7" x14ac:dyDescent="0.5">
      <c r="A241" s="49" t="str">
        <f t="shared" si="16"/>
        <v/>
      </c>
      <c r="B241" s="66"/>
      <c r="C241" s="56"/>
      <c r="D241" s="57"/>
      <c r="E241" s="53"/>
      <c r="F241" s="58" t="str">
        <f t="shared" si="15"/>
        <v/>
      </c>
      <c r="G241" s="59"/>
    </row>
    <row r="242" spans="1:7" x14ac:dyDescent="0.5">
      <c r="A242" s="49" t="str">
        <f t="shared" si="16"/>
        <v/>
      </c>
      <c r="B242" s="66"/>
      <c r="C242" s="56"/>
      <c r="D242" s="57"/>
      <c r="E242" s="53"/>
      <c r="F242" s="58" t="str">
        <f t="shared" si="15"/>
        <v/>
      </c>
      <c r="G242" s="59"/>
    </row>
    <row r="243" spans="1:7" x14ac:dyDescent="0.5">
      <c r="A243" s="49" t="str">
        <f t="shared" si="16"/>
        <v/>
      </c>
      <c r="B243" s="66"/>
      <c r="C243" s="56"/>
      <c r="D243" s="57"/>
      <c r="E243" s="53"/>
      <c r="F243" s="58" t="str">
        <f t="shared" si="15"/>
        <v/>
      </c>
      <c r="G243" s="59"/>
    </row>
    <row r="244" spans="1:7" x14ac:dyDescent="0.5">
      <c r="A244" s="49" t="str">
        <f t="shared" si="16"/>
        <v/>
      </c>
      <c r="B244" s="66"/>
      <c r="C244" s="56"/>
      <c r="D244" s="57"/>
      <c r="E244" s="53"/>
      <c r="F244" s="58" t="str">
        <f t="shared" si="15"/>
        <v/>
      </c>
      <c r="G244" s="59"/>
    </row>
    <row r="245" spans="1:7" x14ac:dyDescent="0.5">
      <c r="A245" s="49" t="str">
        <f t="shared" si="16"/>
        <v/>
      </c>
      <c r="B245" s="66"/>
      <c r="C245" s="56"/>
      <c r="D245" s="57"/>
      <c r="E245" s="53"/>
      <c r="F245" s="58" t="str">
        <f t="shared" si="15"/>
        <v/>
      </c>
      <c r="G245" s="59"/>
    </row>
    <row r="246" spans="1:7" x14ac:dyDescent="0.5">
      <c r="A246" s="49" t="str">
        <f t="shared" ref="A246:A252" si="17">IF(ISBLANK(B246),"",A245+1)</f>
        <v/>
      </c>
      <c r="B246" s="66"/>
      <c r="C246" s="56"/>
      <c r="D246" s="57"/>
      <c r="E246" s="53"/>
      <c r="F246" s="58" t="str">
        <f t="shared" si="15"/>
        <v/>
      </c>
      <c r="G246" s="59"/>
    </row>
    <row r="247" spans="1:7" x14ac:dyDescent="0.5">
      <c r="A247" s="49" t="str">
        <f t="shared" si="17"/>
        <v/>
      </c>
      <c r="B247" s="66"/>
      <c r="C247" s="56"/>
      <c r="D247" s="57"/>
      <c r="E247" s="53"/>
      <c r="F247" s="58" t="str">
        <f t="shared" si="15"/>
        <v/>
      </c>
      <c r="G247" s="59"/>
    </row>
    <row r="248" spans="1:7" x14ac:dyDescent="0.5">
      <c r="A248" s="49" t="str">
        <f t="shared" si="17"/>
        <v/>
      </c>
      <c r="B248" s="66"/>
      <c r="C248" s="56"/>
      <c r="D248" s="57"/>
      <c r="E248" s="53"/>
      <c r="F248" s="58" t="str">
        <f t="shared" si="15"/>
        <v/>
      </c>
      <c r="G248" s="59"/>
    </row>
    <row r="249" spans="1:7" x14ac:dyDescent="0.5">
      <c r="A249" s="49" t="str">
        <f t="shared" si="17"/>
        <v/>
      </c>
      <c r="B249" s="66"/>
      <c r="C249" s="56"/>
      <c r="D249" s="57"/>
      <c r="E249" s="53"/>
      <c r="F249" s="58" t="str">
        <f t="shared" si="15"/>
        <v/>
      </c>
      <c r="G249" s="59"/>
    </row>
    <row r="250" spans="1:7" x14ac:dyDescent="0.5">
      <c r="A250" s="49" t="str">
        <f t="shared" si="17"/>
        <v/>
      </c>
      <c r="B250" s="66"/>
      <c r="C250" s="56"/>
      <c r="D250" s="57"/>
      <c r="E250" s="53"/>
      <c r="F250" s="58" t="str">
        <f t="shared" si="15"/>
        <v/>
      </c>
      <c r="G250" s="59"/>
    </row>
    <row r="251" spans="1:7" x14ac:dyDescent="0.5">
      <c r="A251" s="49" t="str">
        <f t="shared" si="17"/>
        <v/>
      </c>
      <c r="B251" s="66"/>
      <c r="C251" s="56"/>
      <c r="D251" s="57"/>
      <c r="E251" s="60"/>
      <c r="F251" s="58" t="str">
        <f t="shared" si="15"/>
        <v/>
      </c>
      <c r="G251" s="59"/>
    </row>
    <row r="252" spans="1:7" x14ac:dyDescent="0.5">
      <c r="A252" s="49" t="str">
        <f t="shared" si="17"/>
        <v/>
      </c>
      <c r="B252" s="66"/>
      <c r="C252" s="56"/>
      <c r="D252" s="57"/>
      <c r="E252" s="53"/>
      <c r="F252" s="58" t="str">
        <f t="shared" si="15"/>
        <v/>
      </c>
      <c r="G252" s="59"/>
    </row>
    <row r="253" spans="1:7" x14ac:dyDescent="0.5">
      <c r="A253" s="49" t="str">
        <f t="shared" ref="A253:A261" si="18">IF(ISBLANK(B253),"",A252+1)</f>
        <v/>
      </c>
      <c r="B253" s="66"/>
      <c r="C253" s="56"/>
      <c r="D253" s="57"/>
      <c r="E253" s="53"/>
      <c r="F253" s="58" t="str">
        <f t="shared" si="15"/>
        <v/>
      </c>
      <c r="G253" s="59"/>
    </row>
    <row r="254" spans="1:7" x14ac:dyDescent="0.5">
      <c r="A254" s="49" t="str">
        <f t="shared" si="18"/>
        <v/>
      </c>
      <c r="B254" s="66"/>
      <c r="C254" s="56"/>
      <c r="D254" s="57"/>
      <c r="E254" s="53"/>
      <c r="F254" s="58" t="str">
        <f t="shared" si="15"/>
        <v/>
      </c>
      <c r="G254" s="59"/>
    </row>
    <row r="255" spans="1:7" x14ac:dyDescent="0.5">
      <c r="A255" s="49" t="str">
        <f t="shared" si="18"/>
        <v/>
      </c>
      <c r="B255" s="66"/>
      <c r="C255" s="56"/>
      <c r="D255" s="57"/>
      <c r="E255" s="53"/>
      <c r="F255" s="58" t="str">
        <f t="shared" si="15"/>
        <v/>
      </c>
      <c r="G255" s="59"/>
    </row>
    <row r="256" spans="1:7" x14ac:dyDescent="0.5">
      <c r="A256" s="49" t="str">
        <f t="shared" si="18"/>
        <v/>
      </c>
      <c r="B256" s="66"/>
      <c r="C256" s="56"/>
      <c r="D256" s="57"/>
      <c r="E256" s="53"/>
      <c r="F256" s="58" t="str">
        <f t="shared" si="15"/>
        <v/>
      </c>
      <c r="G256" s="59"/>
    </row>
    <row r="257" spans="1:7" x14ac:dyDescent="0.5">
      <c r="A257" s="49" t="str">
        <f t="shared" si="18"/>
        <v/>
      </c>
      <c r="B257" s="66"/>
      <c r="C257" s="56"/>
      <c r="D257" s="57"/>
      <c r="E257" s="53"/>
      <c r="F257" s="58" t="str">
        <f t="shared" si="15"/>
        <v/>
      </c>
      <c r="G257" s="59"/>
    </row>
    <row r="258" spans="1:7" x14ac:dyDescent="0.5">
      <c r="A258" s="49" t="str">
        <f t="shared" si="18"/>
        <v/>
      </c>
      <c r="B258" s="66"/>
      <c r="C258" s="56"/>
      <c r="D258" s="57"/>
      <c r="E258" s="53"/>
      <c r="F258" s="58" t="str">
        <f t="shared" si="15"/>
        <v/>
      </c>
      <c r="G258" s="59"/>
    </row>
    <row r="259" spans="1:7" x14ac:dyDescent="0.5">
      <c r="A259" s="49" t="str">
        <f t="shared" si="18"/>
        <v/>
      </c>
      <c r="B259" s="66"/>
      <c r="C259" s="56"/>
      <c r="D259" s="57"/>
      <c r="E259" s="53"/>
      <c r="F259" s="58" t="str">
        <f t="shared" si="15"/>
        <v/>
      </c>
      <c r="G259" s="59"/>
    </row>
    <row r="260" spans="1:7" x14ac:dyDescent="0.5">
      <c r="A260" s="49" t="str">
        <f t="shared" si="18"/>
        <v/>
      </c>
      <c r="B260" s="66"/>
      <c r="C260" s="56"/>
      <c r="D260" s="57"/>
      <c r="E260" s="53"/>
      <c r="F260" s="58" t="str">
        <f t="shared" si="15"/>
        <v/>
      </c>
      <c r="G260" s="59"/>
    </row>
    <row r="261" spans="1:7" x14ac:dyDescent="0.5">
      <c r="A261" s="49" t="str">
        <f t="shared" si="18"/>
        <v/>
      </c>
      <c r="B261" s="66"/>
      <c r="C261" s="56"/>
      <c r="D261" s="57"/>
      <c r="E261" s="53"/>
      <c r="F261" s="58" t="str">
        <f t="shared" si="15"/>
        <v/>
      </c>
      <c r="G261" s="59"/>
    </row>
    <row r="262" spans="1:7" x14ac:dyDescent="0.5">
      <c r="A262" s="64"/>
      <c r="B262" s="95" t="str">
        <f>"( "&amp;BAHTTEXT(F262)&amp;" )"</f>
        <v>( ศูนย์บาทถ้วน )</v>
      </c>
      <c r="C262" s="96"/>
      <c r="D262" s="97"/>
      <c r="E262" s="70" t="s">
        <v>147</v>
      </c>
      <c r="F262" s="65">
        <f>SUM(F232:F261)</f>
        <v>0</v>
      </c>
      <c r="G262" s="64"/>
    </row>
    <row r="264" spans="1:7" x14ac:dyDescent="0.5">
      <c r="E264" s="46" t="str">
        <f>+E$36</f>
        <v>ลงชื่อ..............................................เจ้าหน้าที่พัสดุ</v>
      </c>
    </row>
    <row r="265" spans="1:7" x14ac:dyDescent="0.5">
      <c r="E265" s="46" t="str">
        <f>+E$37</f>
        <v xml:space="preserve">     ( _OBJECT )</v>
      </c>
    </row>
    <row r="266" spans="1:7" x14ac:dyDescent="0.5">
      <c r="E266" s="46" t="str">
        <f>+E$38</f>
        <v>วันที่.......................................................</v>
      </c>
    </row>
  </sheetData>
  <mergeCells count="21">
    <mergeCell ref="A153:G153"/>
    <mergeCell ref="C155:D155"/>
    <mergeCell ref="B186:D186"/>
    <mergeCell ref="B148:D148"/>
    <mergeCell ref="A1:G1"/>
    <mergeCell ref="C3:D3"/>
    <mergeCell ref="B34:D34"/>
    <mergeCell ref="A39:G39"/>
    <mergeCell ref="C41:D41"/>
    <mergeCell ref="B72:D72"/>
    <mergeCell ref="A77:G77"/>
    <mergeCell ref="C79:D79"/>
    <mergeCell ref="B110:D110"/>
    <mergeCell ref="A115:G115"/>
    <mergeCell ref="C117:D117"/>
    <mergeCell ref="B262:D262"/>
    <mergeCell ref="A191:G191"/>
    <mergeCell ref="C193:D193"/>
    <mergeCell ref="B224:D224"/>
    <mergeCell ref="A229:G229"/>
    <mergeCell ref="C231:D231"/>
  </mergeCells>
  <pageMargins left="0.52" right="0.32" top="0.37" bottom="0.51" header="0.16" footer="0.28000000000000003"/>
  <pageSetup paperSize="9" orientation="portrait" horizontalDpi="4294967293" verticalDpi="18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</sheetPr>
  <dimension ref="A1:G266"/>
  <sheetViews>
    <sheetView showGridLines="0" topLeftCell="A171" workbookViewId="0">
      <selection activeCell="E4" sqref="E4"/>
    </sheetView>
  </sheetViews>
  <sheetFormatPr defaultColWidth="9.140625" defaultRowHeight="21.75" x14ac:dyDescent="0.5"/>
  <cols>
    <col min="1" max="1" width="5.5703125" style="46" customWidth="1"/>
    <col min="2" max="2" width="40" style="46" customWidth="1"/>
    <col min="3" max="3" width="6.7109375" style="46" customWidth="1"/>
    <col min="4" max="4" width="4.5703125" style="46" customWidth="1"/>
    <col min="5" max="5" width="11.28515625" style="46" customWidth="1"/>
    <col min="6" max="6" width="10.5703125" style="46" customWidth="1"/>
    <col min="7" max="7" width="19.42578125" style="46" customWidth="1"/>
    <col min="8" max="256" width="9.140625" style="46"/>
    <col min="257" max="257" width="5.5703125" style="46" customWidth="1"/>
    <col min="258" max="258" width="40" style="46" customWidth="1"/>
    <col min="259" max="259" width="6.7109375" style="46" customWidth="1"/>
    <col min="260" max="260" width="4.5703125" style="46" customWidth="1"/>
    <col min="261" max="261" width="11.28515625" style="46" customWidth="1"/>
    <col min="262" max="262" width="10.5703125" style="46" customWidth="1"/>
    <col min="263" max="263" width="19.42578125" style="46" customWidth="1"/>
    <col min="264" max="512" width="9.140625" style="46"/>
    <col min="513" max="513" width="5.5703125" style="46" customWidth="1"/>
    <col min="514" max="514" width="40" style="46" customWidth="1"/>
    <col min="515" max="515" width="6.7109375" style="46" customWidth="1"/>
    <col min="516" max="516" width="4.5703125" style="46" customWidth="1"/>
    <col min="517" max="517" width="11.28515625" style="46" customWidth="1"/>
    <col min="518" max="518" width="10.5703125" style="46" customWidth="1"/>
    <col min="519" max="519" width="19.42578125" style="46" customWidth="1"/>
    <col min="520" max="768" width="9.140625" style="46"/>
    <col min="769" max="769" width="5.5703125" style="46" customWidth="1"/>
    <col min="770" max="770" width="40" style="46" customWidth="1"/>
    <col min="771" max="771" width="6.7109375" style="46" customWidth="1"/>
    <col min="772" max="772" width="4.5703125" style="46" customWidth="1"/>
    <col min="773" max="773" width="11.28515625" style="46" customWidth="1"/>
    <col min="774" max="774" width="10.5703125" style="46" customWidth="1"/>
    <col min="775" max="775" width="19.42578125" style="46" customWidth="1"/>
    <col min="776" max="1024" width="9.140625" style="46"/>
    <col min="1025" max="1025" width="5.5703125" style="46" customWidth="1"/>
    <col min="1026" max="1026" width="40" style="46" customWidth="1"/>
    <col min="1027" max="1027" width="6.7109375" style="46" customWidth="1"/>
    <col min="1028" max="1028" width="4.5703125" style="46" customWidth="1"/>
    <col min="1029" max="1029" width="11.28515625" style="46" customWidth="1"/>
    <col min="1030" max="1030" width="10.5703125" style="46" customWidth="1"/>
    <col min="1031" max="1031" width="19.42578125" style="46" customWidth="1"/>
    <col min="1032" max="1280" width="9.140625" style="46"/>
    <col min="1281" max="1281" width="5.5703125" style="46" customWidth="1"/>
    <col min="1282" max="1282" width="40" style="46" customWidth="1"/>
    <col min="1283" max="1283" width="6.7109375" style="46" customWidth="1"/>
    <col min="1284" max="1284" width="4.5703125" style="46" customWidth="1"/>
    <col min="1285" max="1285" width="11.28515625" style="46" customWidth="1"/>
    <col min="1286" max="1286" width="10.5703125" style="46" customWidth="1"/>
    <col min="1287" max="1287" width="19.42578125" style="46" customWidth="1"/>
    <col min="1288" max="1536" width="9.140625" style="46"/>
    <col min="1537" max="1537" width="5.5703125" style="46" customWidth="1"/>
    <col min="1538" max="1538" width="40" style="46" customWidth="1"/>
    <col min="1539" max="1539" width="6.7109375" style="46" customWidth="1"/>
    <col min="1540" max="1540" width="4.5703125" style="46" customWidth="1"/>
    <col min="1541" max="1541" width="11.28515625" style="46" customWidth="1"/>
    <col min="1542" max="1542" width="10.5703125" style="46" customWidth="1"/>
    <col min="1543" max="1543" width="19.42578125" style="46" customWidth="1"/>
    <col min="1544" max="1792" width="9.140625" style="46"/>
    <col min="1793" max="1793" width="5.5703125" style="46" customWidth="1"/>
    <col min="1794" max="1794" width="40" style="46" customWidth="1"/>
    <col min="1795" max="1795" width="6.7109375" style="46" customWidth="1"/>
    <col min="1796" max="1796" width="4.5703125" style="46" customWidth="1"/>
    <col min="1797" max="1797" width="11.28515625" style="46" customWidth="1"/>
    <col min="1798" max="1798" width="10.5703125" style="46" customWidth="1"/>
    <col min="1799" max="1799" width="19.42578125" style="46" customWidth="1"/>
    <col min="1800" max="2048" width="9.140625" style="46"/>
    <col min="2049" max="2049" width="5.5703125" style="46" customWidth="1"/>
    <col min="2050" max="2050" width="40" style="46" customWidth="1"/>
    <col min="2051" max="2051" width="6.7109375" style="46" customWidth="1"/>
    <col min="2052" max="2052" width="4.5703125" style="46" customWidth="1"/>
    <col min="2053" max="2053" width="11.28515625" style="46" customWidth="1"/>
    <col min="2054" max="2054" width="10.5703125" style="46" customWidth="1"/>
    <col min="2055" max="2055" width="19.42578125" style="46" customWidth="1"/>
    <col min="2056" max="2304" width="9.140625" style="46"/>
    <col min="2305" max="2305" width="5.5703125" style="46" customWidth="1"/>
    <col min="2306" max="2306" width="40" style="46" customWidth="1"/>
    <col min="2307" max="2307" width="6.7109375" style="46" customWidth="1"/>
    <col min="2308" max="2308" width="4.5703125" style="46" customWidth="1"/>
    <col min="2309" max="2309" width="11.28515625" style="46" customWidth="1"/>
    <col min="2310" max="2310" width="10.5703125" style="46" customWidth="1"/>
    <col min="2311" max="2311" width="19.42578125" style="46" customWidth="1"/>
    <col min="2312" max="2560" width="9.140625" style="46"/>
    <col min="2561" max="2561" width="5.5703125" style="46" customWidth="1"/>
    <col min="2562" max="2562" width="40" style="46" customWidth="1"/>
    <col min="2563" max="2563" width="6.7109375" style="46" customWidth="1"/>
    <col min="2564" max="2564" width="4.5703125" style="46" customWidth="1"/>
    <col min="2565" max="2565" width="11.28515625" style="46" customWidth="1"/>
    <col min="2566" max="2566" width="10.5703125" style="46" customWidth="1"/>
    <col min="2567" max="2567" width="19.42578125" style="46" customWidth="1"/>
    <col min="2568" max="2816" width="9.140625" style="46"/>
    <col min="2817" max="2817" width="5.5703125" style="46" customWidth="1"/>
    <col min="2818" max="2818" width="40" style="46" customWidth="1"/>
    <col min="2819" max="2819" width="6.7109375" style="46" customWidth="1"/>
    <col min="2820" max="2820" width="4.5703125" style="46" customWidth="1"/>
    <col min="2821" max="2821" width="11.28515625" style="46" customWidth="1"/>
    <col min="2822" max="2822" width="10.5703125" style="46" customWidth="1"/>
    <col min="2823" max="2823" width="19.42578125" style="46" customWidth="1"/>
    <col min="2824" max="3072" width="9.140625" style="46"/>
    <col min="3073" max="3073" width="5.5703125" style="46" customWidth="1"/>
    <col min="3074" max="3074" width="40" style="46" customWidth="1"/>
    <col min="3075" max="3075" width="6.7109375" style="46" customWidth="1"/>
    <col min="3076" max="3076" width="4.5703125" style="46" customWidth="1"/>
    <col min="3077" max="3077" width="11.28515625" style="46" customWidth="1"/>
    <col min="3078" max="3078" width="10.5703125" style="46" customWidth="1"/>
    <col min="3079" max="3079" width="19.42578125" style="46" customWidth="1"/>
    <col min="3080" max="3328" width="9.140625" style="46"/>
    <col min="3329" max="3329" width="5.5703125" style="46" customWidth="1"/>
    <col min="3330" max="3330" width="40" style="46" customWidth="1"/>
    <col min="3331" max="3331" width="6.7109375" style="46" customWidth="1"/>
    <col min="3332" max="3332" width="4.5703125" style="46" customWidth="1"/>
    <col min="3333" max="3333" width="11.28515625" style="46" customWidth="1"/>
    <col min="3334" max="3334" width="10.5703125" style="46" customWidth="1"/>
    <col min="3335" max="3335" width="19.42578125" style="46" customWidth="1"/>
    <col min="3336" max="3584" width="9.140625" style="46"/>
    <col min="3585" max="3585" width="5.5703125" style="46" customWidth="1"/>
    <col min="3586" max="3586" width="40" style="46" customWidth="1"/>
    <col min="3587" max="3587" width="6.7109375" style="46" customWidth="1"/>
    <col min="3588" max="3588" width="4.5703125" style="46" customWidth="1"/>
    <col min="3589" max="3589" width="11.28515625" style="46" customWidth="1"/>
    <col min="3590" max="3590" width="10.5703125" style="46" customWidth="1"/>
    <col min="3591" max="3591" width="19.42578125" style="46" customWidth="1"/>
    <col min="3592" max="3840" width="9.140625" style="46"/>
    <col min="3841" max="3841" width="5.5703125" style="46" customWidth="1"/>
    <col min="3842" max="3842" width="40" style="46" customWidth="1"/>
    <col min="3843" max="3843" width="6.7109375" style="46" customWidth="1"/>
    <col min="3844" max="3844" width="4.5703125" style="46" customWidth="1"/>
    <col min="3845" max="3845" width="11.28515625" style="46" customWidth="1"/>
    <col min="3846" max="3846" width="10.5703125" style="46" customWidth="1"/>
    <col min="3847" max="3847" width="19.42578125" style="46" customWidth="1"/>
    <col min="3848" max="4096" width="9.140625" style="46"/>
    <col min="4097" max="4097" width="5.5703125" style="46" customWidth="1"/>
    <col min="4098" max="4098" width="40" style="46" customWidth="1"/>
    <col min="4099" max="4099" width="6.7109375" style="46" customWidth="1"/>
    <col min="4100" max="4100" width="4.5703125" style="46" customWidth="1"/>
    <col min="4101" max="4101" width="11.28515625" style="46" customWidth="1"/>
    <col min="4102" max="4102" width="10.5703125" style="46" customWidth="1"/>
    <col min="4103" max="4103" width="19.42578125" style="46" customWidth="1"/>
    <col min="4104" max="4352" width="9.140625" style="46"/>
    <col min="4353" max="4353" width="5.5703125" style="46" customWidth="1"/>
    <col min="4354" max="4354" width="40" style="46" customWidth="1"/>
    <col min="4355" max="4355" width="6.7109375" style="46" customWidth="1"/>
    <col min="4356" max="4356" width="4.5703125" style="46" customWidth="1"/>
    <col min="4357" max="4357" width="11.28515625" style="46" customWidth="1"/>
    <col min="4358" max="4358" width="10.5703125" style="46" customWidth="1"/>
    <col min="4359" max="4359" width="19.42578125" style="46" customWidth="1"/>
    <col min="4360" max="4608" width="9.140625" style="46"/>
    <col min="4609" max="4609" width="5.5703125" style="46" customWidth="1"/>
    <col min="4610" max="4610" width="40" style="46" customWidth="1"/>
    <col min="4611" max="4611" width="6.7109375" style="46" customWidth="1"/>
    <col min="4612" max="4612" width="4.5703125" style="46" customWidth="1"/>
    <col min="4613" max="4613" width="11.28515625" style="46" customWidth="1"/>
    <col min="4614" max="4614" width="10.5703125" style="46" customWidth="1"/>
    <col min="4615" max="4615" width="19.42578125" style="46" customWidth="1"/>
    <col min="4616" max="4864" width="9.140625" style="46"/>
    <col min="4865" max="4865" width="5.5703125" style="46" customWidth="1"/>
    <col min="4866" max="4866" width="40" style="46" customWidth="1"/>
    <col min="4867" max="4867" width="6.7109375" style="46" customWidth="1"/>
    <col min="4868" max="4868" width="4.5703125" style="46" customWidth="1"/>
    <col min="4869" max="4869" width="11.28515625" style="46" customWidth="1"/>
    <col min="4870" max="4870" width="10.5703125" style="46" customWidth="1"/>
    <col min="4871" max="4871" width="19.42578125" style="46" customWidth="1"/>
    <col min="4872" max="5120" width="9.140625" style="46"/>
    <col min="5121" max="5121" width="5.5703125" style="46" customWidth="1"/>
    <col min="5122" max="5122" width="40" style="46" customWidth="1"/>
    <col min="5123" max="5123" width="6.7109375" style="46" customWidth="1"/>
    <col min="5124" max="5124" width="4.5703125" style="46" customWidth="1"/>
    <col min="5125" max="5125" width="11.28515625" style="46" customWidth="1"/>
    <col min="5126" max="5126" width="10.5703125" style="46" customWidth="1"/>
    <col min="5127" max="5127" width="19.42578125" style="46" customWidth="1"/>
    <col min="5128" max="5376" width="9.140625" style="46"/>
    <col min="5377" max="5377" width="5.5703125" style="46" customWidth="1"/>
    <col min="5378" max="5378" width="40" style="46" customWidth="1"/>
    <col min="5379" max="5379" width="6.7109375" style="46" customWidth="1"/>
    <col min="5380" max="5380" width="4.5703125" style="46" customWidth="1"/>
    <col min="5381" max="5381" width="11.28515625" style="46" customWidth="1"/>
    <col min="5382" max="5382" width="10.5703125" style="46" customWidth="1"/>
    <col min="5383" max="5383" width="19.42578125" style="46" customWidth="1"/>
    <col min="5384" max="5632" width="9.140625" style="46"/>
    <col min="5633" max="5633" width="5.5703125" style="46" customWidth="1"/>
    <col min="5634" max="5634" width="40" style="46" customWidth="1"/>
    <col min="5635" max="5635" width="6.7109375" style="46" customWidth="1"/>
    <col min="5636" max="5636" width="4.5703125" style="46" customWidth="1"/>
    <col min="5637" max="5637" width="11.28515625" style="46" customWidth="1"/>
    <col min="5638" max="5638" width="10.5703125" style="46" customWidth="1"/>
    <col min="5639" max="5639" width="19.42578125" style="46" customWidth="1"/>
    <col min="5640" max="5888" width="9.140625" style="46"/>
    <col min="5889" max="5889" width="5.5703125" style="46" customWidth="1"/>
    <col min="5890" max="5890" width="40" style="46" customWidth="1"/>
    <col min="5891" max="5891" width="6.7109375" style="46" customWidth="1"/>
    <col min="5892" max="5892" width="4.5703125" style="46" customWidth="1"/>
    <col min="5893" max="5893" width="11.28515625" style="46" customWidth="1"/>
    <col min="5894" max="5894" width="10.5703125" style="46" customWidth="1"/>
    <col min="5895" max="5895" width="19.42578125" style="46" customWidth="1"/>
    <col min="5896" max="6144" width="9.140625" style="46"/>
    <col min="6145" max="6145" width="5.5703125" style="46" customWidth="1"/>
    <col min="6146" max="6146" width="40" style="46" customWidth="1"/>
    <col min="6147" max="6147" width="6.7109375" style="46" customWidth="1"/>
    <col min="6148" max="6148" width="4.5703125" style="46" customWidth="1"/>
    <col min="6149" max="6149" width="11.28515625" style="46" customWidth="1"/>
    <col min="6150" max="6150" width="10.5703125" style="46" customWidth="1"/>
    <col min="6151" max="6151" width="19.42578125" style="46" customWidth="1"/>
    <col min="6152" max="6400" width="9.140625" style="46"/>
    <col min="6401" max="6401" width="5.5703125" style="46" customWidth="1"/>
    <col min="6402" max="6402" width="40" style="46" customWidth="1"/>
    <col min="6403" max="6403" width="6.7109375" style="46" customWidth="1"/>
    <col min="6404" max="6404" width="4.5703125" style="46" customWidth="1"/>
    <col min="6405" max="6405" width="11.28515625" style="46" customWidth="1"/>
    <col min="6406" max="6406" width="10.5703125" style="46" customWidth="1"/>
    <col min="6407" max="6407" width="19.42578125" style="46" customWidth="1"/>
    <col min="6408" max="6656" width="9.140625" style="46"/>
    <col min="6657" max="6657" width="5.5703125" style="46" customWidth="1"/>
    <col min="6658" max="6658" width="40" style="46" customWidth="1"/>
    <col min="6659" max="6659" width="6.7109375" style="46" customWidth="1"/>
    <col min="6660" max="6660" width="4.5703125" style="46" customWidth="1"/>
    <col min="6661" max="6661" width="11.28515625" style="46" customWidth="1"/>
    <col min="6662" max="6662" width="10.5703125" style="46" customWidth="1"/>
    <col min="6663" max="6663" width="19.42578125" style="46" customWidth="1"/>
    <col min="6664" max="6912" width="9.140625" style="46"/>
    <col min="6913" max="6913" width="5.5703125" style="46" customWidth="1"/>
    <col min="6914" max="6914" width="40" style="46" customWidth="1"/>
    <col min="6915" max="6915" width="6.7109375" style="46" customWidth="1"/>
    <col min="6916" max="6916" width="4.5703125" style="46" customWidth="1"/>
    <col min="6917" max="6917" width="11.28515625" style="46" customWidth="1"/>
    <col min="6918" max="6918" width="10.5703125" style="46" customWidth="1"/>
    <col min="6919" max="6919" width="19.42578125" style="46" customWidth="1"/>
    <col min="6920" max="7168" width="9.140625" style="46"/>
    <col min="7169" max="7169" width="5.5703125" style="46" customWidth="1"/>
    <col min="7170" max="7170" width="40" style="46" customWidth="1"/>
    <col min="7171" max="7171" width="6.7109375" style="46" customWidth="1"/>
    <col min="7172" max="7172" width="4.5703125" style="46" customWidth="1"/>
    <col min="7173" max="7173" width="11.28515625" style="46" customWidth="1"/>
    <col min="7174" max="7174" width="10.5703125" style="46" customWidth="1"/>
    <col min="7175" max="7175" width="19.42578125" style="46" customWidth="1"/>
    <col min="7176" max="7424" width="9.140625" style="46"/>
    <col min="7425" max="7425" width="5.5703125" style="46" customWidth="1"/>
    <col min="7426" max="7426" width="40" style="46" customWidth="1"/>
    <col min="7427" max="7427" width="6.7109375" style="46" customWidth="1"/>
    <col min="7428" max="7428" width="4.5703125" style="46" customWidth="1"/>
    <col min="7429" max="7429" width="11.28515625" style="46" customWidth="1"/>
    <col min="7430" max="7430" width="10.5703125" style="46" customWidth="1"/>
    <col min="7431" max="7431" width="19.42578125" style="46" customWidth="1"/>
    <col min="7432" max="7680" width="9.140625" style="46"/>
    <col min="7681" max="7681" width="5.5703125" style="46" customWidth="1"/>
    <col min="7682" max="7682" width="40" style="46" customWidth="1"/>
    <col min="7683" max="7683" width="6.7109375" style="46" customWidth="1"/>
    <col min="7684" max="7684" width="4.5703125" style="46" customWidth="1"/>
    <col min="7685" max="7685" width="11.28515625" style="46" customWidth="1"/>
    <col min="7686" max="7686" width="10.5703125" style="46" customWidth="1"/>
    <col min="7687" max="7687" width="19.42578125" style="46" customWidth="1"/>
    <col min="7688" max="7936" width="9.140625" style="46"/>
    <col min="7937" max="7937" width="5.5703125" style="46" customWidth="1"/>
    <col min="7938" max="7938" width="40" style="46" customWidth="1"/>
    <col min="7939" max="7939" width="6.7109375" style="46" customWidth="1"/>
    <col min="7940" max="7940" width="4.5703125" style="46" customWidth="1"/>
    <col min="7941" max="7941" width="11.28515625" style="46" customWidth="1"/>
    <col min="7942" max="7942" width="10.5703125" style="46" customWidth="1"/>
    <col min="7943" max="7943" width="19.42578125" style="46" customWidth="1"/>
    <col min="7944" max="8192" width="9.140625" style="46"/>
    <col min="8193" max="8193" width="5.5703125" style="46" customWidth="1"/>
    <col min="8194" max="8194" width="40" style="46" customWidth="1"/>
    <col min="8195" max="8195" width="6.7109375" style="46" customWidth="1"/>
    <col min="8196" max="8196" width="4.5703125" style="46" customWidth="1"/>
    <col min="8197" max="8197" width="11.28515625" style="46" customWidth="1"/>
    <col min="8198" max="8198" width="10.5703125" style="46" customWidth="1"/>
    <col min="8199" max="8199" width="19.42578125" style="46" customWidth="1"/>
    <col min="8200" max="8448" width="9.140625" style="46"/>
    <col min="8449" max="8449" width="5.5703125" style="46" customWidth="1"/>
    <col min="8450" max="8450" width="40" style="46" customWidth="1"/>
    <col min="8451" max="8451" width="6.7109375" style="46" customWidth="1"/>
    <col min="8452" max="8452" width="4.5703125" style="46" customWidth="1"/>
    <col min="8453" max="8453" width="11.28515625" style="46" customWidth="1"/>
    <col min="8454" max="8454" width="10.5703125" style="46" customWidth="1"/>
    <col min="8455" max="8455" width="19.42578125" style="46" customWidth="1"/>
    <col min="8456" max="8704" width="9.140625" style="46"/>
    <col min="8705" max="8705" width="5.5703125" style="46" customWidth="1"/>
    <col min="8706" max="8706" width="40" style="46" customWidth="1"/>
    <col min="8707" max="8707" width="6.7109375" style="46" customWidth="1"/>
    <col min="8708" max="8708" width="4.5703125" style="46" customWidth="1"/>
    <col min="8709" max="8709" width="11.28515625" style="46" customWidth="1"/>
    <col min="8710" max="8710" width="10.5703125" style="46" customWidth="1"/>
    <col min="8711" max="8711" width="19.42578125" style="46" customWidth="1"/>
    <col min="8712" max="8960" width="9.140625" style="46"/>
    <col min="8961" max="8961" width="5.5703125" style="46" customWidth="1"/>
    <col min="8962" max="8962" width="40" style="46" customWidth="1"/>
    <col min="8963" max="8963" width="6.7109375" style="46" customWidth="1"/>
    <col min="8964" max="8964" width="4.5703125" style="46" customWidth="1"/>
    <col min="8965" max="8965" width="11.28515625" style="46" customWidth="1"/>
    <col min="8966" max="8966" width="10.5703125" style="46" customWidth="1"/>
    <col min="8967" max="8967" width="19.42578125" style="46" customWidth="1"/>
    <col min="8968" max="9216" width="9.140625" style="46"/>
    <col min="9217" max="9217" width="5.5703125" style="46" customWidth="1"/>
    <col min="9218" max="9218" width="40" style="46" customWidth="1"/>
    <col min="9219" max="9219" width="6.7109375" style="46" customWidth="1"/>
    <col min="9220" max="9220" width="4.5703125" style="46" customWidth="1"/>
    <col min="9221" max="9221" width="11.28515625" style="46" customWidth="1"/>
    <col min="9222" max="9222" width="10.5703125" style="46" customWidth="1"/>
    <col min="9223" max="9223" width="19.42578125" style="46" customWidth="1"/>
    <col min="9224" max="9472" width="9.140625" style="46"/>
    <col min="9473" max="9473" width="5.5703125" style="46" customWidth="1"/>
    <col min="9474" max="9474" width="40" style="46" customWidth="1"/>
    <col min="9475" max="9475" width="6.7109375" style="46" customWidth="1"/>
    <col min="9476" max="9476" width="4.5703125" style="46" customWidth="1"/>
    <col min="9477" max="9477" width="11.28515625" style="46" customWidth="1"/>
    <col min="9478" max="9478" width="10.5703125" style="46" customWidth="1"/>
    <col min="9479" max="9479" width="19.42578125" style="46" customWidth="1"/>
    <col min="9480" max="9728" width="9.140625" style="46"/>
    <col min="9729" max="9729" width="5.5703125" style="46" customWidth="1"/>
    <col min="9730" max="9730" width="40" style="46" customWidth="1"/>
    <col min="9731" max="9731" width="6.7109375" style="46" customWidth="1"/>
    <col min="9732" max="9732" width="4.5703125" style="46" customWidth="1"/>
    <col min="9733" max="9733" width="11.28515625" style="46" customWidth="1"/>
    <col min="9734" max="9734" width="10.5703125" style="46" customWidth="1"/>
    <col min="9735" max="9735" width="19.42578125" style="46" customWidth="1"/>
    <col min="9736" max="9984" width="9.140625" style="46"/>
    <col min="9985" max="9985" width="5.5703125" style="46" customWidth="1"/>
    <col min="9986" max="9986" width="40" style="46" customWidth="1"/>
    <col min="9987" max="9987" width="6.7109375" style="46" customWidth="1"/>
    <col min="9988" max="9988" width="4.5703125" style="46" customWidth="1"/>
    <col min="9989" max="9989" width="11.28515625" style="46" customWidth="1"/>
    <col min="9990" max="9990" width="10.5703125" style="46" customWidth="1"/>
    <col min="9991" max="9991" width="19.42578125" style="46" customWidth="1"/>
    <col min="9992" max="10240" width="9.140625" style="46"/>
    <col min="10241" max="10241" width="5.5703125" style="46" customWidth="1"/>
    <col min="10242" max="10242" width="40" style="46" customWidth="1"/>
    <col min="10243" max="10243" width="6.7109375" style="46" customWidth="1"/>
    <col min="10244" max="10244" width="4.5703125" style="46" customWidth="1"/>
    <col min="10245" max="10245" width="11.28515625" style="46" customWidth="1"/>
    <col min="10246" max="10246" width="10.5703125" style="46" customWidth="1"/>
    <col min="10247" max="10247" width="19.42578125" style="46" customWidth="1"/>
    <col min="10248" max="10496" width="9.140625" style="46"/>
    <col min="10497" max="10497" width="5.5703125" style="46" customWidth="1"/>
    <col min="10498" max="10498" width="40" style="46" customWidth="1"/>
    <col min="10499" max="10499" width="6.7109375" style="46" customWidth="1"/>
    <col min="10500" max="10500" width="4.5703125" style="46" customWidth="1"/>
    <col min="10501" max="10501" width="11.28515625" style="46" customWidth="1"/>
    <col min="10502" max="10502" width="10.5703125" style="46" customWidth="1"/>
    <col min="10503" max="10503" width="19.42578125" style="46" customWidth="1"/>
    <col min="10504" max="10752" width="9.140625" style="46"/>
    <col min="10753" max="10753" width="5.5703125" style="46" customWidth="1"/>
    <col min="10754" max="10754" width="40" style="46" customWidth="1"/>
    <col min="10755" max="10755" width="6.7109375" style="46" customWidth="1"/>
    <col min="10756" max="10756" width="4.5703125" style="46" customWidth="1"/>
    <col min="10757" max="10757" width="11.28515625" style="46" customWidth="1"/>
    <col min="10758" max="10758" width="10.5703125" style="46" customWidth="1"/>
    <col min="10759" max="10759" width="19.42578125" style="46" customWidth="1"/>
    <col min="10760" max="11008" width="9.140625" style="46"/>
    <col min="11009" max="11009" width="5.5703125" style="46" customWidth="1"/>
    <col min="11010" max="11010" width="40" style="46" customWidth="1"/>
    <col min="11011" max="11011" width="6.7109375" style="46" customWidth="1"/>
    <col min="11012" max="11012" width="4.5703125" style="46" customWidth="1"/>
    <col min="11013" max="11013" width="11.28515625" style="46" customWidth="1"/>
    <col min="11014" max="11014" width="10.5703125" style="46" customWidth="1"/>
    <col min="11015" max="11015" width="19.42578125" style="46" customWidth="1"/>
    <col min="11016" max="11264" width="9.140625" style="46"/>
    <col min="11265" max="11265" width="5.5703125" style="46" customWidth="1"/>
    <col min="11266" max="11266" width="40" style="46" customWidth="1"/>
    <col min="11267" max="11267" width="6.7109375" style="46" customWidth="1"/>
    <col min="11268" max="11268" width="4.5703125" style="46" customWidth="1"/>
    <col min="11269" max="11269" width="11.28515625" style="46" customWidth="1"/>
    <col min="11270" max="11270" width="10.5703125" style="46" customWidth="1"/>
    <col min="11271" max="11271" width="19.42578125" style="46" customWidth="1"/>
    <col min="11272" max="11520" width="9.140625" style="46"/>
    <col min="11521" max="11521" width="5.5703125" style="46" customWidth="1"/>
    <col min="11522" max="11522" width="40" style="46" customWidth="1"/>
    <col min="11523" max="11523" width="6.7109375" style="46" customWidth="1"/>
    <col min="11524" max="11524" width="4.5703125" style="46" customWidth="1"/>
    <col min="11525" max="11525" width="11.28515625" style="46" customWidth="1"/>
    <col min="11526" max="11526" width="10.5703125" style="46" customWidth="1"/>
    <col min="11527" max="11527" width="19.42578125" style="46" customWidth="1"/>
    <col min="11528" max="11776" width="9.140625" style="46"/>
    <col min="11777" max="11777" width="5.5703125" style="46" customWidth="1"/>
    <col min="11778" max="11778" width="40" style="46" customWidth="1"/>
    <col min="11779" max="11779" width="6.7109375" style="46" customWidth="1"/>
    <col min="11780" max="11780" width="4.5703125" style="46" customWidth="1"/>
    <col min="11781" max="11781" width="11.28515625" style="46" customWidth="1"/>
    <col min="11782" max="11782" width="10.5703125" style="46" customWidth="1"/>
    <col min="11783" max="11783" width="19.42578125" style="46" customWidth="1"/>
    <col min="11784" max="12032" width="9.140625" style="46"/>
    <col min="12033" max="12033" width="5.5703125" style="46" customWidth="1"/>
    <col min="12034" max="12034" width="40" style="46" customWidth="1"/>
    <col min="12035" max="12035" width="6.7109375" style="46" customWidth="1"/>
    <col min="12036" max="12036" width="4.5703125" style="46" customWidth="1"/>
    <col min="12037" max="12037" width="11.28515625" style="46" customWidth="1"/>
    <col min="12038" max="12038" width="10.5703125" style="46" customWidth="1"/>
    <col min="12039" max="12039" width="19.42578125" style="46" customWidth="1"/>
    <col min="12040" max="12288" width="9.140625" style="46"/>
    <col min="12289" max="12289" width="5.5703125" style="46" customWidth="1"/>
    <col min="12290" max="12290" width="40" style="46" customWidth="1"/>
    <col min="12291" max="12291" width="6.7109375" style="46" customWidth="1"/>
    <col min="12292" max="12292" width="4.5703125" style="46" customWidth="1"/>
    <col min="12293" max="12293" width="11.28515625" style="46" customWidth="1"/>
    <col min="12294" max="12294" width="10.5703125" style="46" customWidth="1"/>
    <col min="12295" max="12295" width="19.42578125" style="46" customWidth="1"/>
    <col min="12296" max="12544" width="9.140625" style="46"/>
    <col min="12545" max="12545" width="5.5703125" style="46" customWidth="1"/>
    <col min="12546" max="12546" width="40" style="46" customWidth="1"/>
    <col min="12547" max="12547" width="6.7109375" style="46" customWidth="1"/>
    <col min="12548" max="12548" width="4.5703125" style="46" customWidth="1"/>
    <col min="12549" max="12549" width="11.28515625" style="46" customWidth="1"/>
    <col min="12550" max="12550" width="10.5703125" style="46" customWidth="1"/>
    <col min="12551" max="12551" width="19.42578125" style="46" customWidth="1"/>
    <col min="12552" max="12800" width="9.140625" style="46"/>
    <col min="12801" max="12801" width="5.5703125" style="46" customWidth="1"/>
    <col min="12802" max="12802" width="40" style="46" customWidth="1"/>
    <col min="12803" max="12803" width="6.7109375" style="46" customWidth="1"/>
    <col min="12804" max="12804" width="4.5703125" style="46" customWidth="1"/>
    <col min="12805" max="12805" width="11.28515625" style="46" customWidth="1"/>
    <col min="12806" max="12806" width="10.5703125" style="46" customWidth="1"/>
    <col min="12807" max="12807" width="19.42578125" style="46" customWidth="1"/>
    <col min="12808" max="13056" width="9.140625" style="46"/>
    <col min="13057" max="13057" width="5.5703125" style="46" customWidth="1"/>
    <col min="13058" max="13058" width="40" style="46" customWidth="1"/>
    <col min="13059" max="13059" width="6.7109375" style="46" customWidth="1"/>
    <col min="13060" max="13060" width="4.5703125" style="46" customWidth="1"/>
    <col min="13061" max="13061" width="11.28515625" style="46" customWidth="1"/>
    <col min="13062" max="13062" width="10.5703125" style="46" customWidth="1"/>
    <col min="13063" max="13063" width="19.42578125" style="46" customWidth="1"/>
    <col min="13064" max="13312" width="9.140625" style="46"/>
    <col min="13313" max="13313" width="5.5703125" style="46" customWidth="1"/>
    <col min="13314" max="13314" width="40" style="46" customWidth="1"/>
    <col min="13315" max="13315" width="6.7109375" style="46" customWidth="1"/>
    <col min="13316" max="13316" width="4.5703125" style="46" customWidth="1"/>
    <col min="13317" max="13317" width="11.28515625" style="46" customWidth="1"/>
    <col min="13318" max="13318" width="10.5703125" style="46" customWidth="1"/>
    <col min="13319" max="13319" width="19.42578125" style="46" customWidth="1"/>
    <col min="13320" max="13568" width="9.140625" style="46"/>
    <col min="13569" max="13569" width="5.5703125" style="46" customWidth="1"/>
    <col min="13570" max="13570" width="40" style="46" customWidth="1"/>
    <col min="13571" max="13571" width="6.7109375" style="46" customWidth="1"/>
    <col min="13572" max="13572" width="4.5703125" style="46" customWidth="1"/>
    <col min="13573" max="13573" width="11.28515625" style="46" customWidth="1"/>
    <col min="13574" max="13574" width="10.5703125" style="46" customWidth="1"/>
    <col min="13575" max="13575" width="19.42578125" style="46" customWidth="1"/>
    <col min="13576" max="13824" width="9.140625" style="46"/>
    <col min="13825" max="13825" width="5.5703125" style="46" customWidth="1"/>
    <col min="13826" max="13826" width="40" style="46" customWidth="1"/>
    <col min="13827" max="13827" width="6.7109375" style="46" customWidth="1"/>
    <col min="13828" max="13828" width="4.5703125" style="46" customWidth="1"/>
    <col min="13829" max="13829" width="11.28515625" style="46" customWidth="1"/>
    <col min="13830" max="13830" width="10.5703125" style="46" customWidth="1"/>
    <col min="13831" max="13831" width="19.42578125" style="46" customWidth="1"/>
    <col min="13832" max="14080" width="9.140625" style="46"/>
    <col min="14081" max="14081" width="5.5703125" style="46" customWidth="1"/>
    <col min="14082" max="14082" width="40" style="46" customWidth="1"/>
    <col min="14083" max="14083" width="6.7109375" style="46" customWidth="1"/>
    <col min="14084" max="14084" width="4.5703125" style="46" customWidth="1"/>
    <col min="14085" max="14085" width="11.28515625" style="46" customWidth="1"/>
    <col min="14086" max="14086" width="10.5703125" style="46" customWidth="1"/>
    <col min="14087" max="14087" width="19.42578125" style="46" customWidth="1"/>
    <col min="14088" max="14336" width="9.140625" style="46"/>
    <col min="14337" max="14337" width="5.5703125" style="46" customWidth="1"/>
    <col min="14338" max="14338" width="40" style="46" customWidth="1"/>
    <col min="14339" max="14339" width="6.7109375" style="46" customWidth="1"/>
    <col min="14340" max="14340" width="4.5703125" style="46" customWidth="1"/>
    <col min="14341" max="14341" width="11.28515625" style="46" customWidth="1"/>
    <col min="14342" max="14342" width="10.5703125" style="46" customWidth="1"/>
    <col min="14343" max="14343" width="19.42578125" style="46" customWidth="1"/>
    <col min="14344" max="14592" width="9.140625" style="46"/>
    <col min="14593" max="14593" width="5.5703125" style="46" customWidth="1"/>
    <col min="14594" max="14594" width="40" style="46" customWidth="1"/>
    <col min="14595" max="14595" width="6.7109375" style="46" customWidth="1"/>
    <col min="14596" max="14596" width="4.5703125" style="46" customWidth="1"/>
    <col min="14597" max="14597" width="11.28515625" style="46" customWidth="1"/>
    <col min="14598" max="14598" width="10.5703125" style="46" customWidth="1"/>
    <col min="14599" max="14599" width="19.42578125" style="46" customWidth="1"/>
    <col min="14600" max="14848" width="9.140625" style="46"/>
    <col min="14849" max="14849" width="5.5703125" style="46" customWidth="1"/>
    <col min="14850" max="14850" width="40" style="46" customWidth="1"/>
    <col min="14851" max="14851" width="6.7109375" style="46" customWidth="1"/>
    <col min="14852" max="14852" width="4.5703125" style="46" customWidth="1"/>
    <col min="14853" max="14853" width="11.28515625" style="46" customWidth="1"/>
    <col min="14854" max="14854" width="10.5703125" style="46" customWidth="1"/>
    <col min="14855" max="14855" width="19.42578125" style="46" customWidth="1"/>
    <col min="14856" max="15104" width="9.140625" style="46"/>
    <col min="15105" max="15105" width="5.5703125" style="46" customWidth="1"/>
    <col min="15106" max="15106" width="40" style="46" customWidth="1"/>
    <col min="15107" max="15107" width="6.7109375" style="46" customWidth="1"/>
    <col min="15108" max="15108" width="4.5703125" style="46" customWidth="1"/>
    <col min="15109" max="15109" width="11.28515625" style="46" customWidth="1"/>
    <col min="15110" max="15110" width="10.5703125" style="46" customWidth="1"/>
    <col min="15111" max="15111" width="19.42578125" style="46" customWidth="1"/>
    <col min="15112" max="15360" width="9.140625" style="46"/>
    <col min="15361" max="15361" width="5.5703125" style="46" customWidth="1"/>
    <col min="15362" max="15362" width="40" style="46" customWidth="1"/>
    <col min="15363" max="15363" width="6.7109375" style="46" customWidth="1"/>
    <col min="15364" max="15364" width="4.5703125" style="46" customWidth="1"/>
    <col min="15365" max="15365" width="11.28515625" style="46" customWidth="1"/>
    <col min="15366" max="15366" width="10.5703125" style="46" customWidth="1"/>
    <col min="15367" max="15367" width="19.42578125" style="46" customWidth="1"/>
    <col min="15368" max="15616" width="9.140625" style="46"/>
    <col min="15617" max="15617" width="5.5703125" style="46" customWidth="1"/>
    <col min="15618" max="15618" width="40" style="46" customWidth="1"/>
    <col min="15619" max="15619" width="6.7109375" style="46" customWidth="1"/>
    <col min="15620" max="15620" width="4.5703125" style="46" customWidth="1"/>
    <col min="15621" max="15621" width="11.28515625" style="46" customWidth="1"/>
    <col min="15622" max="15622" width="10.5703125" style="46" customWidth="1"/>
    <col min="15623" max="15623" width="19.42578125" style="46" customWidth="1"/>
    <col min="15624" max="15872" width="9.140625" style="46"/>
    <col min="15873" max="15873" width="5.5703125" style="46" customWidth="1"/>
    <col min="15874" max="15874" width="40" style="46" customWidth="1"/>
    <col min="15875" max="15875" width="6.7109375" style="46" customWidth="1"/>
    <col min="15876" max="15876" width="4.5703125" style="46" customWidth="1"/>
    <col min="15877" max="15877" width="11.28515625" style="46" customWidth="1"/>
    <col min="15878" max="15878" width="10.5703125" style="46" customWidth="1"/>
    <col min="15879" max="15879" width="19.42578125" style="46" customWidth="1"/>
    <col min="15880" max="16128" width="9.140625" style="46"/>
    <col min="16129" max="16129" width="5.5703125" style="46" customWidth="1"/>
    <col min="16130" max="16130" width="40" style="46" customWidth="1"/>
    <col min="16131" max="16131" width="6.7109375" style="46" customWidth="1"/>
    <col min="16132" max="16132" width="4.5703125" style="46" customWidth="1"/>
    <col min="16133" max="16133" width="11.28515625" style="46" customWidth="1"/>
    <col min="16134" max="16134" width="10.5703125" style="46" customWidth="1"/>
    <col min="16135" max="16135" width="19.42578125" style="46" customWidth="1"/>
    <col min="16136" max="16384" width="9.140625" style="46"/>
  </cols>
  <sheetData>
    <row r="1" spans="1:7" ht="23.25" x14ac:dyDescent="0.5">
      <c r="A1" s="98" t="s">
        <v>123</v>
      </c>
      <c r="B1" s="98"/>
      <c r="C1" s="98"/>
      <c r="D1" s="98"/>
      <c r="E1" s="98"/>
      <c r="F1" s="98"/>
      <c r="G1" s="98"/>
    </row>
    <row r="2" spans="1:7" x14ac:dyDescent="0.5">
      <c r="G2" s="46" t="str">
        <f>+แนบท้ายบันทึกStartHere!G2</f>
        <v>หน้า 1/7</v>
      </c>
    </row>
    <row r="3" spans="1:7" x14ac:dyDescent="0.5">
      <c r="A3" s="47" t="s">
        <v>13</v>
      </c>
      <c r="B3" s="47" t="s">
        <v>78</v>
      </c>
      <c r="C3" s="95" t="s">
        <v>118</v>
      </c>
      <c r="D3" s="97"/>
      <c r="E3" s="47" t="s">
        <v>16</v>
      </c>
      <c r="F3" s="48" t="s">
        <v>84</v>
      </c>
      <c r="G3" s="47" t="s">
        <v>119</v>
      </c>
    </row>
    <row r="4" spans="1:7" x14ac:dyDescent="0.5">
      <c r="A4" s="49" t="str">
        <f>IF(ISBLANK(แนบท้ายบันทึกStartHere!A4)," ",+แนบท้ายบันทึกStartHere!A4)</f>
        <v/>
      </c>
      <c r="B4" s="66" t="str">
        <f>IF(ISBLANK(แนบท้ายบันทึกStartHere!B4)," ",+แนบท้ายบันทึกStartHere!B4)</f>
        <v xml:space="preserve"> </v>
      </c>
      <c r="C4" s="51" t="str">
        <f>IF(ISBLANK(แนบท้ายบันทึกStartHere!C4),"",+แนบท้ายบันทึกStartHere!C4)</f>
        <v/>
      </c>
      <c r="D4" s="52" t="str">
        <f>IF(ISBLANK(แนบท้ายบันทึกStartHere!D4)," ",+แนบท้ายบันทึกStartHere!D4)</f>
        <v xml:space="preserve"> </v>
      </c>
      <c r="E4" s="53" t="str">
        <f>IF(ISBLANK(แนบท้ายบันทึกStartHere!E4)," ",+แนบท้ายบันทึกStartHere!E4)</f>
        <v xml:space="preserve"> </v>
      </c>
      <c r="F4" s="54" t="str">
        <f>IF(ISBLANK(แนบท้ายบันทึกStartHere!F4)," ",+แนบท้ายบันทึกStartHere!F4)</f>
        <v/>
      </c>
      <c r="G4" s="55"/>
    </row>
    <row r="5" spans="1:7" x14ac:dyDescent="0.5">
      <c r="A5" s="49" t="str">
        <f>IF(ISBLANK(แนบท้ายบันทึกStartHere!A5)," ",+แนบท้ายบันทึกStartHere!A5)</f>
        <v/>
      </c>
      <c r="B5" s="66" t="str">
        <f>IF(ISBLANK(แนบท้ายบันทึกStartHere!B5)," ",+แนบท้ายบันทึกStartHere!B5)</f>
        <v xml:space="preserve"> </v>
      </c>
      <c r="C5" s="56" t="str">
        <f>IF(ISBLANK(แนบท้ายบันทึกStartHere!C5)," ",+แนบท้ายบันทึกStartHere!C5)</f>
        <v xml:space="preserve"> </v>
      </c>
      <c r="D5" s="57" t="str">
        <f>IF(ISBLANK(แนบท้ายบันทึกStartHere!D5)," ",+แนบท้ายบันทึกStartHere!D5)</f>
        <v xml:space="preserve"> </v>
      </c>
      <c r="E5" s="53" t="str">
        <f>IF(ISBLANK(แนบท้ายบันทึกStartHere!E5)," ",+แนบท้ายบันทึกStartHere!E5)</f>
        <v xml:space="preserve"> </v>
      </c>
      <c r="F5" s="58" t="str">
        <f>IF(ISBLANK(แนบท้ายบันทึกStartHere!F5)," ",+แนบท้ายบันทึกStartHere!F5)</f>
        <v/>
      </c>
      <c r="G5" s="59"/>
    </row>
    <row r="6" spans="1:7" x14ac:dyDescent="0.5">
      <c r="A6" s="49" t="str">
        <f>IF(ISBLANK(แนบท้ายบันทึกStartHere!A6)," ",+แนบท้ายบันทึกStartHere!A6)</f>
        <v/>
      </c>
      <c r="B6" s="66" t="str">
        <f>IF(ISBLANK(แนบท้ายบันทึกStartHere!B6)," ",+แนบท้ายบันทึกStartHere!B6)</f>
        <v xml:space="preserve"> </v>
      </c>
      <c r="C6" s="56" t="str">
        <f>IF(ISBLANK(แนบท้ายบันทึกStartHere!C6)," ",+แนบท้ายบันทึกStartHere!C6)</f>
        <v xml:space="preserve"> </v>
      </c>
      <c r="D6" s="57" t="str">
        <f>IF(ISBLANK(แนบท้ายบันทึกStartHere!D6)," ",+แนบท้ายบันทึกStartHere!D6)</f>
        <v xml:space="preserve"> </v>
      </c>
      <c r="E6" s="53" t="str">
        <f>IF(ISBLANK(แนบท้ายบันทึกStartHere!E6)," ",+แนบท้ายบันทึกStartHere!E6)</f>
        <v xml:space="preserve"> </v>
      </c>
      <c r="F6" s="58" t="str">
        <f>IF(ISBLANK(แนบท้ายบันทึกStartHere!F6)," ",+แนบท้ายบันทึกStartHere!F6)</f>
        <v/>
      </c>
      <c r="G6" s="59"/>
    </row>
    <row r="7" spans="1:7" x14ac:dyDescent="0.5">
      <c r="A7" s="49" t="str">
        <f>IF(ISBLANK(แนบท้ายบันทึกStartHere!A7)," ",+แนบท้ายบันทึกStartHere!A7)</f>
        <v/>
      </c>
      <c r="B7" s="66" t="str">
        <f>IF(ISBLANK(แนบท้ายบันทึกStartHere!B7)," ",+แนบท้ายบันทึกStartHere!B7)</f>
        <v xml:space="preserve"> </v>
      </c>
      <c r="C7" s="56" t="str">
        <f>IF(ISBLANK(แนบท้ายบันทึกStartHere!C7)," ",+แนบท้ายบันทึกStartHere!C7)</f>
        <v xml:space="preserve"> </v>
      </c>
      <c r="D7" s="57" t="str">
        <f>IF(ISBLANK(แนบท้ายบันทึกStartHere!D7)," ",+แนบท้ายบันทึกStartHere!D7)</f>
        <v xml:space="preserve"> </v>
      </c>
      <c r="E7" s="53" t="str">
        <f>IF(ISBLANK(แนบท้ายบันทึกStartHere!E7)," ",+แนบท้ายบันทึกStartHere!E7)</f>
        <v xml:space="preserve"> </v>
      </c>
      <c r="F7" s="58" t="str">
        <f>IF(ISBLANK(แนบท้ายบันทึกStartHere!F7)," ",+แนบท้ายบันทึกStartHere!F7)</f>
        <v/>
      </c>
      <c r="G7" s="59"/>
    </row>
    <row r="8" spans="1:7" x14ac:dyDescent="0.5">
      <c r="A8" s="49" t="str">
        <f>IF(ISBLANK(แนบท้ายบันทึกStartHere!A8)," ",+แนบท้ายบันทึกStartHere!A8)</f>
        <v/>
      </c>
      <c r="B8" s="66" t="str">
        <f>IF(ISBLANK(แนบท้ายบันทึกStartHere!B8)," ",+แนบท้ายบันทึกStartHere!B8)</f>
        <v xml:space="preserve"> </v>
      </c>
      <c r="C8" s="56" t="str">
        <f>IF(ISBLANK(แนบท้ายบันทึกStartHere!C8)," ",+แนบท้ายบันทึกStartHere!C8)</f>
        <v xml:space="preserve"> </v>
      </c>
      <c r="D8" s="57" t="str">
        <f>IF(ISBLANK(แนบท้ายบันทึกStartHere!D8)," ",+แนบท้ายบันทึกStartHere!D8)</f>
        <v xml:space="preserve"> </v>
      </c>
      <c r="E8" s="53" t="str">
        <f>IF(ISBLANK(แนบท้ายบันทึกStartHere!E8)," ",+แนบท้ายบันทึกStartHere!E8)</f>
        <v xml:space="preserve"> </v>
      </c>
      <c r="F8" s="58" t="str">
        <f>IF(ISBLANK(แนบท้ายบันทึกStartHere!F8)," ",+แนบท้ายบันทึกStartHere!F8)</f>
        <v/>
      </c>
      <c r="G8" s="59"/>
    </row>
    <row r="9" spans="1:7" x14ac:dyDescent="0.5">
      <c r="A9" s="49" t="str">
        <f>IF(ISBLANK(แนบท้ายบันทึกStartHere!A9)," ",+แนบท้ายบันทึกStartHere!A9)</f>
        <v/>
      </c>
      <c r="B9" s="66" t="str">
        <f>IF(ISBLANK(แนบท้ายบันทึกStartHere!B9)," ",+แนบท้ายบันทึกStartHere!B9)</f>
        <v xml:space="preserve"> </v>
      </c>
      <c r="C9" s="56" t="str">
        <f>IF(ISBLANK(แนบท้ายบันทึกStartHere!C9)," ",+แนบท้ายบันทึกStartHere!C9)</f>
        <v xml:space="preserve"> </v>
      </c>
      <c r="D9" s="57" t="str">
        <f>IF(ISBLANK(แนบท้ายบันทึกStartHere!D9)," ",+แนบท้ายบันทึกStartHere!D9)</f>
        <v xml:space="preserve"> </v>
      </c>
      <c r="E9" s="53" t="str">
        <f>IF(ISBLANK(แนบท้ายบันทึกStartHere!E9)," ",+แนบท้ายบันทึกStartHere!E9)</f>
        <v xml:space="preserve"> </v>
      </c>
      <c r="F9" s="58" t="str">
        <f>IF(ISBLANK(แนบท้ายบันทึกStartHere!F9)," ",+แนบท้ายบันทึกStartHere!F9)</f>
        <v/>
      </c>
      <c r="G9" s="59"/>
    </row>
    <row r="10" spans="1:7" x14ac:dyDescent="0.5">
      <c r="A10" s="49" t="str">
        <f>IF(ISBLANK(แนบท้ายบันทึกStartHere!A10)," ",+แนบท้ายบันทึกStartHere!A10)</f>
        <v/>
      </c>
      <c r="B10" s="66" t="str">
        <f>IF(ISBLANK(แนบท้ายบันทึกStartHere!B10)," ",+แนบท้ายบันทึกStartHere!B10)</f>
        <v xml:space="preserve"> </v>
      </c>
      <c r="C10" s="56" t="str">
        <f>IF(ISBLANK(แนบท้ายบันทึกStartHere!C10)," ",+แนบท้ายบันทึกStartHere!C10)</f>
        <v xml:space="preserve"> </v>
      </c>
      <c r="D10" s="57" t="str">
        <f>IF(ISBLANK(แนบท้ายบันทึกStartHere!D10)," ",+แนบท้ายบันทึกStartHere!D10)</f>
        <v xml:space="preserve"> </v>
      </c>
      <c r="E10" s="60" t="str">
        <f>IF(ISBLANK(แนบท้ายบันทึกStartHere!E10)," ",+แนบท้ายบันทึกStartHere!E10)</f>
        <v xml:space="preserve"> </v>
      </c>
      <c r="F10" s="58" t="str">
        <f>IF(ISBLANK(แนบท้ายบันทึกStartHere!F10)," ",+แนบท้ายบันทึกStartHere!F10)</f>
        <v/>
      </c>
      <c r="G10" s="59"/>
    </row>
    <row r="11" spans="1:7" x14ac:dyDescent="0.5">
      <c r="A11" s="49" t="str">
        <f>IF(ISBLANK(แนบท้ายบันทึกStartHere!A11)," ",+แนบท้ายบันทึกStartHere!A11)</f>
        <v/>
      </c>
      <c r="B11" s="66" t="str">
        <f>IF(ISBLANK(แนบท้ายบันทึกStartHere!B11)," ",+แนบท้ายบันทึกStartHere!B11)</f>
        <v xml:space="preserve"> </v>
      </c>
      <c r="C11" s="56" t="str">
        <f>IF(ISBLANK(แนบท้ายบันทึกStartHere!C11)," ",+แนบท้ายบันทึกStartHere!C11)</f>
        <v xml:space="preserve"> </v>
      </c>
      <c r="D11" s="57" t="str">
        <f>IF(ISBLANK(แนบท้ายบันทึกStartHere!D11)," ",+แนบท้ายบันทึกStartHere!D11)</f>
        <v xml:space="preserve"> </v>
      </c>
      <c r="E11" s="53" t="str">
        <f>IF(ISBLANK(แนบท้ายบันทึกStartHere!E11)," ",+แนบท้ายบันทึกStartHere!E11)</f>
        <v xml:space="preserve"> </v>
      </c>
      <c r="F11" s="58" t="str">
        <f>IF(ISBLANK(แนบท้ายบันทึกStartHere!F11)," ",+แนบท้ายบันทึกStartHere!F11)</f>
        <v/>
      </c>
      <c r="G11" s="59"/>
    </row>
    <row r="12" spans="1:7" x14ac:dyDescent="0.5">
      <c r="A12" s="49" t="str">
        <f>IF(ISBLANK(แนบท้ายบันทึกStartHere!A12)," ",+แนบท้ายบันทึกStartHere!A12)</f>
        <v/>
      </c>
      <c r="B12" s="66" t="str">
        <f>IF(ISBLANK(แนบท้ายบันทึกStartHere!B12)," ",+แนบท้ายบันทึกStartHere!B12)</f>
        <v xml:space="preserve"> </v>
      </c>
      <c r="C12" s="56" t="str">
        <f>IF(ISBLANK(แนบท้ายบันทึกStartHere!C12)," ",+แนบท้ายบันทึกStartHere!C12)</f>
        <v xml:space="preserve"> </v>
      </c>
      <c r="D12" s="57" t="str">
        <f>IF(ISBLANK(แนบท้ายบันทึกStartHere!D12)," ",+แนบท้ายบันทึกStartHere!D12)</f>
        <v xml:space="preserve"> </v>
      </c>
      <c r="E12" s="53" t="str">
        <f>IF(ISBLANK(แนบท้ายบันทึกStartHere!E12)," ",+แนบท้ายบันทึกStartHere!E12)</f>
        <v xml:space="preserve"> </v>
      </c>
      <c r="F12" s="58" t="str">
        <f>IF(ISBLANK(แนบท้ายบันทึกStartHere!F12)," ",+แนบท้ายบันทึกStartHere!F12)</f>
        <v/>
      </c>
      <c r="G12" s="59"/>
    </row>
    <row r="13" spans="1:7" x14ac:dyDescent="0.5">
      <c r="A13" s="49" t="str">
        <f>IF(ISBLANK(แนบท้ายบันทึกStartHere!A13)," ",+แนบท้ายบันทึกStartHere!A13)</f>
        <v/>
      </c>
      <c r="B13" s="66" t="str">
        <f>IF(ISBLANK(แนบท้ายบันทึกStartHere!B13)," ",+แนบท้ายบันทึกStartHere!B13)</f>
        <v xml:space="preserve"> </v>
      </c>
      <c r="C13" s="56" t="str">
        <f>IF(ISBLANK(แนบท้ายบันทึกStartHere!C13)," ",+แนบท้ายบันทึกStartHere!C13)</f>
        <v xml:space="preserve"> </v>
      </c>
      <c r="D13" s="57" t="str">
        <f>IF(ISBLANK(แนบท้ายบันทึกStartHere!D13)," ",+แนบท้ายบันทึกStartHere!D13)</f>
        <v xml:space="preserve"> </v>
      </c>
      <c r="E13" s="53" t="str">
        <f>IF(ISBLANK(แนบท้ายบันทึกStartHere!E13)," ",+แนบท้ายบันทึกStartHere!E13)</f>
        <v xml:space="preserve"> </v>
      </c>
      <c r="F13" s="58" t="str">
        <f>IF(ISBLANK(แนบท้ายบันทึกStartHere!F13)," ",+แนบท้ายบันทึกStartHere!F13)</f>
        <v/>
      </c>
      <c r="G13" s="59"/>
    </row>
    <row r="14" spans="1:7" x14ac:dyDescent="0.5">
      <c r="A14" s="49" t="str">
        <f>IF(ISBLANK(แนบท้ายบันทึกStartHere!A14)," ",+แนบท้ายบันทึกStartHere!A14)</f>
        <v/>
      </c>
      <c r="B14" s="66" t="str">
        <f>IF(ISBLANK(แนบท้ายบันทึกStartHere!B14)," ",+แนบท้ายบันทึกStartHere!B14)</f>
        <v xml:space="preserve"> </v>
      </c>
      <c r="C14" s="56" t="str">
        <f>IF(ISBLANK(แนบท้ายบันทึกStartHere!C14)," ",+แนบท้ายบันทึกStartHere!C14)</f>
        <v xml:space="preserve"> </v>
      </c>
      <c r="D14" s="57" t="str">
        <f>IF(ISBLANK(แนบท้ายบันทึกStartHere!D14)," ",+แนบท้ายบันทึกStartHere!D14)</f>
        <v xml:space="preserve"> </v>
      </c>
      <c r="E14" s="53" t="str">
        <f>IF(ISBLANK(แนบท้ายบันทึกStartHere!E14)," ",+แนบท้ายบันทึกStartHere!E14)</f>
        <v xml:space="preserve"> </v>
      </c>
      <c r="F14" s="58" t="str">
        <f>IF(ISBLANK(แนบท้ายบันทึกStartHere!F14)," ",+แนบท้ายบันทึกStartHere!F14)</f>
        <v/>
      </c>
      <c r="G14" s="59"/>
    </row>
    <row r="15" spans="1:7" x14ac:dyDescent="0.5">
      <c r="A15" s="49" t="str">
        <f>IF(ISBLANK(แนบท้ายบันทึกStartHere!A15)," ",+แนบท้ายบันทึกStartHere!A15)</f>
        <v/>
      </c>
      <c r="B15" s="66" t="str">
        <f>IF(ISBLANK(แนบท้ายบันทึกStartHere!B15)," ",+แนบท้ายบันทึกStartHere!B15)</f>
        <v xml:space="preserve"> </v>
      </c>
      <c r="C15" s="56" t="str">
        <f>IF(ISBLANK(แนบท้ายบันทึกStartHere!C15)," ",+แนบท้ายบันทึกStartHere!C15)</f>
        <v xml:space="preserve"> </v>
      </c>
      <c r="D15" s="57" t="str">
        <f>IF(ISBLANK(แนบท้ายบันทึกStartHere!D15)," ",+แนบท้ายบันทึกStartHere!D15)</f>
        <v xml:space="preserve"> </v>
      </c>
      <c r="E15" s="53" t="str">
        <f>IF(ISBLANK(แนบท้ายบันทึกStartHere!E15)," ",+แนบท้ายบันทึกStartHere!E15)</f>
        <v xml:space="preserve"> </v>
      </c>
      <c r="F15" s="58" t="str">
        <f>IF(ISBLANK(แนบท้ายบันทึกStartHere!F15)," ",+แนบท้ายบันทึกStartHere!F15)</f>
        <v/>
      </c>
      <c r="G15" s="59"/>
    </row>
    <row r="16" spans="1:7" x14ac:dyDescent="0.5">
      <c r="A16" s="49" t="str">
        <f>IF(ISBLANK(แนบท้ายบันทึกStartHere!A16)," ",+แนบท้ายบันทึกStartHere!A16)</f>
        <v/>
      </c>
      <c r="B16" s="66" t="str">
        <f>IF(ISBLANK(แนบท้ายบันทึกStartHere!B16)," ",+แนบท้ายบันทึกStartHere!B16)</f>
        <v xml:space="preserve"> </v>
      </c>
      <c r="C16" s="56" t="str">
        <f>IF(ISBLANK(แนบท้ายบันทึกStartHere!C16)," ",+แนบท้ายบันทึกStartHere!C16)</f>
        <v xml:space="preserve"> </v>
      </c>
      <c r="D16" s="57" t="str">
        <f>IF(ISBLANK(แนบท้ายบันทึกStartHere!D16)," ",+แนบท้ายบันทึกStartHere!D16)</f>
        <v xml:space="preserve"> </v>
      </c>
      <c r="E16" s="53" t="str">
        <f>IF(ISBLANK(แนบท้ายบันทึกStartHere!E16)," ",+แนบท้ายบันทึกStartHere!E16)</f>
        <v xml:space="preserve"> </v>
      </c>
      <c r="F16" s="58" t="str">
        <f>IF(ISBLANK(แนบท้ายบันทึกStartHere!F16)," ",+แนบท้ายบันทึกStartHere!F16)</f>
        <v/>
      </c>
      <c r="G16" s="59"/>
    </row>
    <row r="17" spans="1:7" x14ac:dyDescent="0.5">
      <c r="A17" s="49" t="str">
        <f>IF(ISBLANK(แนบท้ายบันทึกStartHere!A17)," ",+แนบท้ายบันทึกStartHere!A17)</f>
        <v/>
      </c>
      <c r="B17" s="66" t="str">
        <f>IF(ISBLANK(แนบท้ายบันทึกStartHere!B17)," ",+แนบท้ายบันทึกStartHere!B17)</f>
        <v xml:space="preserve"> </v>
      </c>
      <c r="C17" s="56" t="str">
        <f>IF(ISBLANK(แนบท้ายบันทึกStartHere!C17)," ",+แนบท้ายบันทึกStartHere!C17)</f>
        <v xml:space="preserve"> </v>
      </c>
      <c r="D17" s="57" t="str">
        <f>IF(ISBLANK(แนบท้ายบันทึกStartHere!D17)," ",+แนบท้ายบันทึกStartHere!D17)</f>
        <v xml:space="preserve"> </v>
      </c>
      <c r="E17" s="53" t="str">
        <f>IF(ISBLANK(แนบท้ายบันทึกStartHere!E17)," ",+แนบท้ายบันทึกStartHere!E17)</f>
        <v xml:space="preserve"> </v>
      </c>
      <c r="F17" s="58" t="str">
        <f>IF(ISBLANK(แนบท้ายบันทึกStartHere!F17)," ",+แนบท้ายบันทึกStartHere!F17)</f>
        <v/>
      </c>
      <c r="G17" s="59"/>
    </row>
    <row r="18" spans="1:7" x14ac:dyDescent="0.5">
      <c r="A18" s="49" t="str">
        <f>IF(ISBLANK(แนบท้ายบันทึกStartHere!A18)," ",+แนบท้ายบันทึกStartHere!A18)</f>
        <v/>
      </c>
      <c r="B18" s="66" t="str">
        <f>IF(ISBLANK(แนบท้ายบันทึกStartHere!B18)," ",+แนบท้ายบันทึกStartHere!B18)</f>
        <v xml:space="preserve"> </v>
      </c>
      <c r="C18" s="56" t="str">
        <f>IF(ISBLANK(แนบท้ายบันทึกStartHere!C18)," ",+แนบท้ายบันทึกStartHere!C18)</f>
        <v xml:space="preserve"> </v>
      </c>
      <c r="D18" s="57" t="str">
        <f>IF(ISBLANK(แนบท้ายบันทึกStartHere!D18)," ",+แนบท้ายบันทึกStartHere!D18)</f>
        <v xml:space="preserve"> </v>
      </c>
      <c r="E18" s="53" t="str">
        <f>IF(ISBLANK(แนบท้ายบันทึกStartHere!E18)," ",+แนบท้ายบันทึกStartHere!E18)</f>
        <v xml:space="preserve"> </v>
      </c>
      <c r="F18" s="58" t="str">
        <f>IF(ISBLANK(แนบท้ายบันทึกStartHere!F18)," ",+แนบท้ายบันทึกStartHere!F18)</f>
        <v/>
      </c>
      <c r="G18" s="59"/>
    </row>
    <row r="19" spans="1:7" x14ac:dyDescent="0.5">
      <c r="A19" s="49" t="str">
        <f>IF(ISBLANK(แนบท้ายบันทึกStartHere!A19)," ",+แนบท้ายบันทึกStartHere!A19)</f>
        <v/>
      </c>
      <c r="B19" s="66" t="str">
        <f>IF(ISBLANK(แนบท้ายบันทึกStartHere!B19)," ",+แนบท้ายบันทึกStartHere!B19)</f>
        <v xml:space="preserve"> </v>
      </c>
      <c r="C19" s="56" t="str">
        <f>IF(ISBLANK(แนบท้ายบันทึกStartHere!C19)," ",+แนบท้ายบันทึกStartHere!C19)</f>
        <v xml:space="preserve"> </v>
      </c>
      <c r="D19" s="57" t="str">
        <f>IF(ISBLANK(แนบท้ายบันทึกStartHere!D19)," ",+แนบท้ายบันทึกStartHere!D19)</f>
        <v xml:space="preserve"> </v>
      </c>
      <c r="E19" s="53" t="str">
        <f>IF(ISBLANK(แนบท้ายบันทึกStartHere!E19)," ",+แนบท้ายบันทึกStartHere!E19)</f>
        <v xml:space="preserve"> </v>
      </c>
      <c r="F19" s="58" t="str">
        <f>IF(ISBLANK(แนบท้ายบันทึกStartHere!F19)," ",+แนบท้ายบันทึกStartHere!F19)</f>
        <v/>
      </c>
      <c r="G19" s="59"/>
    </row>
    <row r="20" spans="1:7" x14ac:dyDescent="0.5">
      <c r="A20" s="49" t="str">
        <f>IF(ISBLANK(แนบท้ายบันทึกStartHere!A20)," ",+แนบท้ายบันทึกStartHere!A20)</f>
        <v/>
      </c>
      <c r="B20" s="66" t="str">
        <f>IF(ISBLANK(แนบท้ายบันทึกStartHere!B20)," ",+แนบท้ายบันทึกStartHere!B20)</f>
        <v xml:space="preserve"> </v>
      </c>
      <c r="C20" s="56" t="str">
        <f>IF(ISBLANK(แนบท้ายบันทึกStartHere!C20)," ",+แนบท้ายบันทึกStartHere!C20)</f>
        <v xml:space="preserve"> </v>
      </c>
      <c r="D20" s="57" t="str">
        <f>IF(ISBLANK(แนบท้ายบันทึกStartHere!D20)," ",+แนบท้ายบันทึกStartHere!D20)</f>
        <v xml:space="preserve"> </v>
      </c>
      <c r="E20" s="53" t="str">
        <f>IF(ISBLANK(แนบท้ายบันทึกStartHere!E20)," ",+แนบท้ายบันทึกStartHere!E20)</f>
        <v xml:space="preserve"> </v>
      </c>
      <c r="F20" s="58" t="str">
        <f>IF(ISBLANK(แนบท้ายบันทึกStartHere!F20)," ",+แนบท้ายบันทึกStartHere!F20)</f>
        <v/>
      </c>
      <c r="G20" s="59"/>
    </row>
    <row r="21" spans="1:7" x14ac:dyDescent="0.5">
      <c r="A21" s="49" t="str">
        <f>IF(ISBLANK(แนบท้ายบันทึกStartHere!A21)," ",+แนบท้ายบันทึกStartHere!A21)</f>
        <v/>
      </c>
      <c r="B21" s="66" t="str">
        <f>IF(ISBLANK(แนบท้ายบันทึกStartHere!B21)," ",+แนบท้ายบันทึกStartHere!B21)</f>
        <v xml:space="preserve"> </v>
      </c>
      <c r="C21" s="56" t="str">
        <f>IF(ISBLANK(แนบท้ายบันทึกStartHere!C21)," ",+แนบท้ายบันทึกStartHere!C21)</f>
        <v xml:space="preserve"> </v>
      </c>
      <c r="D21" s="57" t="str">
        <f>IF(ISBLANK(แนบท้ายบันทึกStartHere!D21)," ",+แนบท้ายบันทึกStartHere!D21)</f>
        <v xml:space="preserve"> </v>
      </c>
      <c r="E21" s="53" t="str">
        <f>IF(ISBLANK(แนบท้ายบันทึกStartHere!E21)," ",+แนบท้ายบันทึกStartHere!E21)</f>
        <v xml:space="preserve"> </v>
      </c>
      <c r="F21" s="58" t="str">
        <f>IF(ISBLANK(แนบท้ายบันทึกStartHere!F21)," ",+แนบท้ายบันทึกStartHere!F21)</f>
        <v/>
      </c>
      <c r="G21" s="59"/>
    </row>
    <row r="22" spans="1:7" x14ac:dyDescent="0.5">
      <c r="A22" s="49" t="str">
        <f>IF(ISBLANK(แนบท้ายบันทึกStartHere!A22)," ",+แนบท้ายบันทึกStartHere!A22)</f>
        <v/>
      </c>
      <c r="B22" s="66" t="str">
        <f>IF(ISBLANK(แนบท้ายบันทึกStartHere!B22)," ",+แนบท้ายบันทึกStartHere!B22)</f>
        <v xml:space="preserve"> </v>
      </c>
      <c r="C22" s="56" t="str">
        <f>IF(ISBLANK(แนบท้ายบันทึกStartHere!C22)," ",+แนบท้ายบันทึกStartHere!C22)</f>
        <v xml:space="preserve"> </v>
      </c>
      <c r="D22" s="57" t="str">
        <f>IF(ISBLANK(แนบท้ายบันทึกStartHere!D22)," ",+แนบท้ายบันทึกStartHere!D22)</f>
        <v xml:space="preserve"> </v>
      </c>
      <c r="E22" s="53" t="str">
        <f>IF(ISBLANK(แนบท้ายบันทึกStartHere!E22)," ",+แนบท้ายบันทึกStartHere!E22)</f>
        <v xml:space="preserve"> </v>
      </c>
      <c r="F22" s="58" t="str">
        <f>IF(ISBLANK(แนบท้ายบันทึกStartHere!F22)," ",+แนบท้ายบันทึกStartHere!F22)</f>
        <v/>
      </c>
      <c r="G22" s="59"/>
    </row>
    <row r="23" spans="1:7" x14ac:dyDescent="0.5">
      <c r="A23" s="49" t="str">
        <f>IF(ISBLANK(แนบท้ายบันทึกStartHere!A23)," ",+แนบท้ายบันทึกStartHere!A23)</f>
        <v/>
      </c>
      <c r="B23" s="66" t="str">
        <f>IF(ISBLANK(แนบท้ายบันทึกStartHere!B23)," ",+แนบท้ายบันทึกStartHere!B23)</f>
        <v xml:space="preserve"> </v>
      </c>
      <c r="C23" s="56" t="str">
        <f>IF(ISBLANK(แนบท้ายบันทึกStartHere!C23)," ",+แนบท้ายบันทึกStartHere!C23)</f>
        <v xml:space="preserve"> </v>
      </c>
      <c r="D23" s="57" t="str">
        <f>IF(ISBLANK(แนบท้ายบันทึกStartHere!D23)," ",+แนบท้ายบันทึกStartHere!D23)</f>
        <v xml:space="preserve"> </v>
      </c>
      <c r="E23" s="60" t="str">
        <f>IF(ISBLANK(แนบท้ายบันทึกStartHere!E23)," ",+แนบท้ายบันทึกStartHere!E23)</f>
        <v xml:space="preserve"> </v>
      </c>
      <c r="F23" s="58" t="str">
        <f>IF(ISBLANK(แนบท้ายบันทึกStartHere!F23)," ",+แนบท้ายบันทึกStartHere!F23)</f>
        <v/>
      </c>
      <c r="G23" s="59"/>
    </row>
    <row r="24" spans="1:7" x14ac:dyDescent="0.5">
      <c r="A24" s="49" t="str">
        <f>IF(ISBLANK(แนบท้ายบันทึกStartHere!A24)," ",+แนบท้ายบันทึกStartHere!A24)</f>
        <v/>
      </c>
      <c r="B24" s="66" t="str">
        <f>IF(ISBLANK(แนบท้ายบันทึกStartHere!B24)," ",+แนบท้ายบันทึกStartHere!B24)</f>
        <v xml:space="preserve"> </v>
      </c>
      <c r="C24" s="56" t="str">
        <f>IF(ISBLANK(แนบท้ายบันทึกStartHere!C24)," ",+แนบท้ายบันทึกStartHere!C24)</f>
        <v xml:space="preserve"> </v>
      </c>
      <c r="D24" s="57" t="str">
        <f>IF(ISBLANK(แนบท้ายบันทึกStartHere!D24)," ",+แนบท้ายบันทึกStartHere!D24)</f>
        <v xml:space="preserve"> </v>
      </c>
      <c r="E24" s="53" t="str">
        <f>IF(ISBLANK(แนบท้ายบันทึกStartHere!E24)," ",+แนบท้ายบันทึกStartHere!E24)</f>
        <v xml:space="preserve"> </v>
      </c>
      <c r="F24" s="58" t="str">
        <f>IF(ISBLANK(แนบท้ายบันทึกStartHere!F24)," ",+แนบท้ายบันทึกStartHere!F24)</f>
        <v/>
      </c>
      <c r="G24" s="59"/>
    </row>
    <row r="25" spans="1:7" x14ac:dyDescent="0.5">
      <c r="A25" s="49" t="str">
        <f>IF(ISBLANK(แนบท้ายบันทึกStartHere!A25)," ",+แนบท้ายบันทึกStartHere!A25)</f>
        <v/>
      </c>
      <c r="B25" s="66" t="str">
        <f>IF(ISBLANK(แนบท้ายบันทึกStartHere!B25)," ",+แนบท้ายบันทึกStartHere!B25)</f>
        <v xml:space="preserve"> </v>
      </c>
      <c r="C25" s="56" t="str">
        <f>IF(ISBLANK(แนบท้ายบันทึกStartHere!C25)," ",+แนบท้ายบันทึกStartHere!C25)</f>
        <v xml:space="preserve"> </v>
      </c>
      <c r="D25" s="57" t="str">
        <f>IF(ISBLANK(แนบท้ายบันทึกStartHere!D25)," ",+แนบท้ายบันทึกStartHere!D25)</f>
        <v xml:space="preserve"> </v>
      </c>
      <c r="E25" s="53" t="str">
        <f>IF(ISBLANK(แนบท้ายบันทึกStartHere!E25)," ",+แนบท้ายบันทึกStartHere!E25)</f>
        <v xml:space="preserve"> </v>
      </c>
      <c r="F25" s="58" t="str">
        <f>IF(ISBLANK(แนบท้ายบันทึกStartHere!F25)," ",+แนบท้ายบันทึกStartHere!F25)</f>
        <v/>
      </c>
      <c r="G25" s="59"/>
    </row>
    <row r="26" spans="1:7" x14ac:dyDescent="0.5">
      <c r="A26" s="49" t="str">
        <f>IF(ISBLANK(แนบท้ายบันทึกStartHere!A26)," ",+แนบท้ายบันทึกStartHere!A26)</f>
        <v/>
      </c>
      <c r="B26" s="66" t="str">
        <f>IF(ISBLANK(แนบท้ายบันทึกStartHere!B26)," ",+แนบท้ายบันทึกStartHere!B26)</f>
        <v xml:space="preserve"> </v>
      </c>
      <c r="C26" s="56" t="str">
        <f>IF(ISBLANK(แนบท้ายบันทึกStartHere!C26)," ",+แนบท้ายบันทึกStartHere!C26)</f>
        <v xml:space="preserve"> </v>
      </c>
      <c r="D26" s="57" t="str">
        <f>IF(ISBLANK(แนบท้ายบันทึกStartHere!D26)," ",+แนบท้ายบันทึกStartHere!D26)</f>
        <v xml:space="preserve"> </v>
      </c>
      <c r="E26" s="53" t="str">
        <f>IF(ISBLANK(แนบท้ายบันทึกStartHere!E26)," ",+แนบท้ายบันทึกStartHere!E26)</f>
        <v xml:space="preserve"> </v>
      </c>
      <c r="F26" s="58" t="str">
        <f>IF(ISBLANK(แนบท้ายบันทึกStartHere!F26)," ",+แนบท้ายบันทึกStartHere!F26)</f>
        <v/>
      </c>
      <c r="G26" s="59"/>
    </row>
    <row r="27" spans="1:7" x14ac:dyDescent="0.5">
      <c r="A27" s="49" t="str">
        <f>IF(ISBLANK(แนบท้ายบันทึกStartHere!A27)," ",+แนบท้ายบันทึกStartHere!A27)</f>
        <v/>
      </c>
      <c r="B27" s="66" t="str">
        <f>IF(ISBLANK(แนบท้ายบันทึกStartHere!B27)," ",+แนบท้ายบันทึกStartHere!B27)</f>
        <v xml:space="preserve"> </v>
      </c>
      <c r="C27" s="56" t="str">
        <f>IF(ISBLANK(แนบท้ายบันทึกStartHere!C27)," ",+แนบท้ายบันทึกStartHere!C27)</f>
        <v xml:space="preserve"> </v>
      </c>
      <c r="D27" s="57" t="str">
        <f>IF(ISBLANK(แนบท้ายบันทึกStartHere!D27)," ",+แนบท้ายบันทึกStartHere!D27)</f>
        <v xml:space="preserve"> </v>
      </c>
      <c r="E27" s="53" t="str">
        <f>IF(ISBLANK(แนบท้ายบันทึกStartHere!E27)," ",+แนบท้ายบันทึกStartHere!E27)</f>
        <v xml:space="preserve"> </v>
      </c>
      <c r="F27" s="58" t="str">
        <f>IF(ISBLANK(แนบท้ายบันทึกStartHere!F27)," ",+แนบท้ายบันทึกStartHere!F27)</f>
        <v/>
      </c>
      <c r="G27" s="59"/>
    </row>
    <row r="28" spans="1:7" x14ac:dyDescent="0.5">
      <c r="A28" s="49" t="str">
        <f>IF(ISBLANK(แนบท้ายบันทึกStartHere!A28)," ",+แนบท้ายบันทึกStartHere!A28)</f>
        <v/>
      </c>
      <c r="B28" s="66" t="str">
        <f>IF(ISBLANK(แนบท้ายบันทึกStartHere!B28)," ",+แนบท้ายบันทึกStartHere!B28)</f>
        <v xml:space="preserve"> </v>
      </c>
      <c r="C28" s="56" t="str">
        <f>IF(ISBLANK(แนบท้ายบันทึกStartHere!C28)," ",+แนบท้ายบันทึกStartHere!C28)</f>
        <v xml:space="preserve"> </v>
      </c>
      <c r="D28" s="57" t="str">
        <f>IF(ISBLANK(แนบท้ายบันทึกStartHere!D28)," ",+แนบท้ายบันทึกStartHere!D28)</f>
        <v xml:space="preserve"> </v>
      </c>
      <c r="E28" s="53" t="str">
        <f>IF(ISBLANK(แนบท้ายบันทึกStartHere!E28)," ",+แนบท้ายบันทึกStartHere!E28)</f>
        <v xml:space="preserve"> </v>
      </c>
      <c r="F28" s="58" t="str">
        <f>IF(ISBLANK(แนบท้ายบันทึกStartHere!F28)," ",+แนบท้ายบันทึกStartHere!F28)</f>
        <v/>
      </c>
      <c r="G28" s="59"/>
    </row>
    <row r="29" spans="1:7" x14ac:dyDescent="0.5">
      <c r="A29" s="49" t="str">
        <f>IF(ISBLANK(แนบท้ายบันทึกStartHere!A29)," ",+แนบท้ายบันทึกStartHere!A29)</f>
        <v/>
      </c>
      <c r="B29" s="66" t="str">
        <f>IF(ISBLANK(แนบท้ายบันทึกStartHere!B29)," ",+แนบท้ายบันทึกStartHere!B29)</f>
        <v xml:space="preserve"> </v>
      </c>
      <c r="C29" s="56" t="str">
        <f>IF(ISBLANK(แนบท้ายบันทึกStartHere!C29)," ",+แนบท้ายบันทึกStartHere!C29)</f>
        <v xml:space="preserve"> </v>
      </c>
      <c r="D29" s="57" t="str">
        <f>IF(ISBLANK(แนบท้ายบันทึกStartHere!D29)," ",+แนบท้ายบันทึกStartHere!D29)</f>
        <v xml:space="preserve"> </v>
      </c>
      <c r="E29" s="53" t="str">
        <f>IF(ISBLANK(แนบท้ายบันทึกStartHere!E29)," ",+แนบท้ายบันทึกStartHere!E29)</f>
        <v xml:space="preserve"> </v>
      </c>
      <c r="F29" s="58" t="str">
        <f>IF(ISBLANK(แนบท้ายบันทึกStartHere!F29)," ",+แนบท้ายบันทึกStartHere!F29)</f>
        <v/>
      </c>
      <c r="G29" s="59"/>
    </row>
    <row r="30" spans="1:7" x14ac:dyDescent="0.5">
      <c r="A30" s="49" t="str">
        <f>IF(ISBLANK(แนบท้ายบันทึกStartHere!A30)," ",+แนบท้ายบันทึกStartHere!A30)</f>
        <v/>
      </c>
      <c r="B30" s="66" t="str">
        <f>IF(ISBLANK(แนบท้ายบันทึกStartHere!B30)," ",+แนบท้ายบันทึกStartHere!B30)</f>
        <v xml:space="preserve"> </v>
      </c>
      <c r="C30" s="56" t="str">
        <f>IF(ISBLANK(แนบท้ายบันทึกStartHere!C30)," ",+แนบท้ายบันทึกStartHere!C30)</f>
        <v xml:space="preserve"> </v>
      </c>
      <c r="D30" s="57" t="str">
        <f>IF(ISBLANK(แนบท้ายบันทึกStartHere!D30)," ",+แนบท้ายบันทึกStartHere!D30)</f>
        <v xml:space="preserve"> </v>
      </c>
      <c r="E30" s="53" t="str">
        <f>IF(ISBLANK(แนบท้ายบันทึกStartHere!E30)," ",+แนบท้ายบันทึกStartHere!E30)</f>
        <v xml:space="preserve"> </v>
      </c>
      <c r="F30" s="58" t="str">
        <f>IF(ISBLANK(แนบท้ายบันทึกStartHere!F30)," ",+แนบท้ายบันทึกStartHere!F30)</f>
        <v/>
      </c>
      <c r="G30" s="59"/>
    </row>
    <row r="31" spans="1:7" x14ac:dyDescent="0.5">
      <c r="A31" s="49" t="str">
        <f>IF(ISBLANK(แนบท้ายบันทึกStartHere!A31)," ",+แนบท้ายบันทึกStartHere!A31)</f>
        <v/>
      </c>
      <c r="B31" s="66" t="str">
        <f>IF(ISBLANK(แนบท้ายบันทึกStartHere!B31)," ",+แนบท้ายบันทึกStartHere!B31)</f>
        <v xml:space="preserve"> </v>
      </c>
      <c r="C31" s="56" t="str">
        <f>IF(ISBLANK(แนบท้ายบันทึกStartHere!C31)," ",+แนบท้ายบันทึกStartHere!C31)</f>
        <v xml:space="preserve"> </v>
      </c>
      <c r="D31" s="57" t="str">
        <f>IF(ISBLANK(แนบท้ายบันทึกStartHere!D31)," ",+แนบท้ายบันทึกStartHere!D31)</f>
        <v xml:space="preserve"> </v>
      </c>
      <c r="E31" s="53" t="str">
        <f>IF(ISBLANK(แนบท้ายบันทึกStartHere!E31)," ",+แนบท้ายบันทึกStartHere!E31)</f>
        <v xml:space="preserve"> </v>
      </c>
      <c r="F31" s="58" t="str">
        <f>IF(ISBLANK(แนบท้ายบันทึกStartHere!F31)," ",+แนบท้ายบันทึกStartHere!F31)</f>
        <v/>
      </c>
      <c r="G31" s="59"/>
    </row>
    <row r="32" spans="1:7" x14ac:dyDescent="0.5">
      <c r="A32" s="49" t="str">
        <f>IF(ISBLANK(แนบท้ายบันทึกStartHere!A32)," ",+แนบท้ายบันทึกStartHere!A32)</f>
        <v/>
      </c>
      <c r="B32" s="66" t="str">
        <f>IF(ISBLANK(แนบท้ายบันทึกStartHere!B32)," ",+แนบท้ายบันทึกStartHere!B32)</f>
        <v xml:space="preserve"> </v>
      </c>
      <c r="C32" s="56" t="str">
        <f>IF(ISBLANK(แนบท้ายบันทึกStartHere!C32)," ",+แนบท้ายบันทึกStartHere!C32)</f>
        <v xml:space="preserve"> </v>
      </c>
      <c r="D32" s="57" t="str">
        <f>IF(ISBLANK(แนบท้ายบันทึกStartHere!D32)," ",+แนบท้ายบันทึกStartHere!D32)</f>
        <v xml:space="preserve"> </v>
      </c>
      <c r="E32" s="53" t="str">
        <f>IF(ISBLANK(แนบท้ายบันทึกStartHere!E32)," ",+แนบท้ายบันทึกStartHere!E32)</f>
        <v xml:space="preserve"> </v>
      </c>
      <c r="F32" s="58" t="str">
        <f>IF(ISBLANK(แนบท้ายบันทึกStartHere!F32)," ",+แนบท้ายบันทึกStartHere!F32)</f>
        <v/>
      </c>
      <c r="G32" s="59"/>
    </row>
    <row r="33" spans="1:7" x14ac:dyDescent="0.5">
      <c r="A33" s="49" t="str">
        <f>IF(ISBLANK(แนบท้ายบันทึกStartHere!A33)," ",+แนบท้ายบันทึกStartHere!A33)</f>
        <v/>
      </c>
      <c r="B33" s="66" t="str">
        <f>IF(ISBLANK(แนบท้ายบันทึกStartHere!B33)," ",+แนบท้ายบันทึกStartHere!B33)</f>
        <v xml:space="preserve"> </v>
      </c>
      <c r="C33" s="61" t="str">
        <f>IF(ISBLANK(แนบท้ายบันทึกStartHere!C33)," ",+แนบท้ายบันทึกStartHere!C33)</f>
        <v xml:space="preserve"> </v>
      </c>
      <c r="D33" s="62" t="str">
        <f>IF(ISBLANK(แนบท้ายบันทึกStartHere!D33)," ",+แนบท้ายบันทึกStartHere!D33)</f>
        <v xml:space="preserve"> </v>
      </c>
      <c r="E33" s="63" t="str">
        <f>IF(ISBLANK(แนบท้ายบันทึกStartHere!E33)," ",+แนบท้ายบันทึกStartHere!E33)</f>
        <v xml:space="preserve"> </v>
      </c>
      <c r="F33" s="58" t="str">
        <f>IF(ISBLANK(แนบท้ายบันทึกStartHere!F33)," ",+แนบท้ายบันทึกStartHere!F33)</f>
        <v/>
      </c>
      <c r="G33" s="59"/>
    </row>
    <row r="34" spans="1:7" x14ac:dyDescent="0.5">
      <c r="A34" s="64"/>
      <c r="B34" s="95" t="str">
        <f>"( "&amp;BAHTTEXT(F34)&amp;" )"</f>
        <v>( ศูนย์บาทถ้วน )</v>
      </c>
      <c r="C34" s="96"/>
      <c r="D34" s="97"/>
      <c r="E34" s="47" t="str">
        <f>+แนบท้ายบันทึกStartHere!E34</f>
        <v>ยอดยกไป</v>
      </c>
      <c r="F34" s="65">
        <f>SUM(F4:F33)</f>
        <v>0</v>
      </c>
      <c r="G34" s="64"/>
    </row>
    <row r="36" spans="1:7" x14ac:dyDescent="0.5">
      <c r="E36" s="46" t="s">
        <v>124</v>
      </c>
    </row>
    <row r="37" spans="1:7" x14ac:dyDescent="0.5">
      <c r="E37" s="46" t="s">
        <v>125</v>
      </c>
    </row>
    <row r="38" spans="1:7" x14ac:dyDescent="0.5">
      <c r="E38" s="46" t="s">
        <v>121</v>
      </c>
    </row>
    <row r="39" spans="1:7" ht="23.25" x14ac:dyDescent="0.5">
      <c r="A39" s="98" t="s">
        <v>123</v>
      </c>
      <c r="B39" s="98"/>
      <c r="C39" s="98"/>
      <c r="D39" s="98"/>
      <c r="E39" s="98"/>
      <c r="F39" s="98"/>
      <c r="G39" s="98"/>
    </row>
    <row r="40" spans="1:7" x14ac:dyDescent="0.5">
      <c r="G40" s="46" t="str">
        <f>+แนบท้ายบันทึกStartHere!G40</f>
        <v>หน้า 2/7</v>
      </c>
    </row>
    <row r="41" spans="1:7" x14ac:dyDescent="0.5">
      <c r="A41" s="47" t="s">
        <v>13</v>
      </c>
      <c r="B41" s="47" t="s">
        <v>78</v>
      </c>
      <c r="C41" s="95" t="s">
        <v>118</v>
      </c>
      <c r="D41" s="97"/>
      <c r="E41" s="47" t="s">
        <v>16</v>
      </c>
      <c r="F41" s="48" t="s">
        <v>84</v>
      </c>
      <c r="G41" s="47" t="s">
        <v>119</v>
      </c>
    </row>
    <row r="42" spans="1:7" x14ac:dyDescent="0.5">
      <c r="A42" s="49"/>
      <c r="B42" s="66"/>
      <c r="C42" s="51"/>
      <c r="D42" s="52"/>
      <c r="E42" s="53" t="s">
        <v>122</v>
      </c>
      <c r="F42" s="54">
        <f>+F34</f>
        <v>0</v>
      </c>
      <c r="G42" s="55"/>
    </row>
    <row r="43" spans="1:7" x14ac:dyDescent="0.5">
      <c r="A43" s="49" t="str">
        <f>IF(ISBLANK(แนบท้ายบันทึกStartHere!A43)," ",+แนบท้ายบันทึกStartHere!A43)</f>
        <v/>
      </c>
      <c r="B43" s="66" t="str">
        <f>IF(ISBLANK(แนบท้ายบันทึกStartHere!B43)," ",+แนบท้ายบันทึกStartHere!B43)</f>
        <v xml:space="preserve"> </v>
      </c>
      <c r="C43" s="56" t="str">
        <f>IF(ISBLANK(แนบท้ายบันทึกStartHere!C43)," ",+แนบท้ายบันทึกStartHere!C43)</f>
        <v xml:space="preserve"> </v>
      </c>
      <c r="D43" s="57" t="str">
        <f>IF(ISBLANK(แนบท้ายบันทึกStartHere!D43)," ",+แนบท้ายบันทึกStartHere!D43)</f>
        <v xml:space="preserve"> </v>
      </c>
      <c r="E43" s="53" t="str">
        <f>IF(ISBLANK(แนบท้ายบันทึกStartHere!E43)," ",+แนบท้ายบันทึกStartHere!E43)</f>
        <v xml:space="preserve"> </v>
      </c>
      <c r="F43" s="58" t="str">
        <f>IF(ISBLANK(แนบท้ายบันทึกStartHere!F43)," ",+แนบท้ายบันทึกStartHere!F43)</f>
        <v/>
      </c>
      <c r="G43" s="59"/>
    </row>
    <row r="44" spans="1:7" x14ac:dyDescent="0.5">
      <c r="A44" s="49" t="str">
        <f>IF(ISBLANK(แนบท้ายบันทึกStartHere!A44)," ",+แนบท้ายบันทึกStartHere!A44)</f>
        <v/>
      </c>
      <c r="B44" s="66" t="str">
        <f>IF(ISBLANK(แนบท้ายบันทึกStartHere!B44)," ",+แนบท้ายบันทึกStartHere!B44)</f>
        <v xml:space="preserve"> </v>
      </c>
      <c r="C44" s="56" t="str">
        <f>IF(ISBLANK(แนบท้ายบันทึกStartHere!C44)," ",+แนบท้ายบันทึกStartHere!C44)</f>
        <v xml:space="preserve"> </v>
      </c>
      <c r="D44" s="57" t="str">
        <f>IF(ISBLANK(แนบท้ายบันทึกStartHere!D44)," ",+แนบท้ายบันทึกStartHere!D44)</f>
        <v xml:space="preserve"> </v>
      </c>
      <c r="E44" s="53" t="str">
        <f>IF(ISBLANK(แนบท้ายบันทึกStartHere!E44)," ",+แนบท้ายบันทึกStartHere!E44)</f>
        <v xml:space="preserve"> </v>
      </c>
      <c r="F44" s="58" t="str">
        <f>IF(ISBLANK(แนบท้ายบันทึกStartHere!F44)," ",+แนบท้ายบันทึกStartHere!F44)</f>
        <v/>
      </c>
      <c r="G44" s="59"/>
    </row>
    <row r="45" spans="1:7" x14ac:dyDescent="0.5">
      <c r="A45" s="49" t="str">
        <f>IF(ISBLANK(แนบท้ายบันทึกStartHere!A45)," ",+แนบท้ายบันทึกStartHere!A45)</f>
        <v/>
      </c>
      <c r="B45" s="66" t="str">
        <f>IF(ISBLANK(แนบท้ายบันทึกStartHere!B45)," ",+แนบท้ายบันทึกStartHere!B45)</f>
        <v xml:space="preserve"> </v>
      </c>
      <c r="C45" s="56" t="str">
        <f>IF(ISBLANK(แนบท้ายบันทึกStartHere!C45)," ",+แนบท้ายบันทึกStartHere!C45)</f>
        <v xml:space="preserve"> </v>
      </c>
      <c r="D45" s="57" t="str">
        <f>IF(ISBLANK(แนบท้ายบันทึกStartHere!D45)," ",+แนบท้ายบันทึกStartHere!D45)</f>
        <v xml:space="preserve"> </v>
      </c>
      <c r="E45" s="53" t="str">
        <f>IF(ISBLANK(แนบท้ายบันทึกStartHere!E45)," ",+แนบท้ายบันทึกStartHere!E45)</f>
        <v xml:space="preserve"> </v>
      </c>
      <c r="F45" s="58" t="str">
        <f>IF(ISBLANK(แนบท้ายบันทึกStartHere!F45)," ",+แนบท้ายบันทึกStartHere!F45)</f>
        <v/>
      </c>
      <c r="G45" s="59"/>
    </row>
    <row r="46" spans="1:7" x14ac:dyDescent="0.5">
      <c r="A46" s="49" t="str">
        <f>IF(ISBLANK(แนบท้ายบันทึกStartHere!A46)," ",+แนบท้ายบันทึกStartHere!A46)</f>
        <v/>
      </c>
      <c r="B46" s="66" t="str">
        <f>IF(ISBLANK(แนบท้ายบันทึกStartHere!B46)," ",+แนบท้ายบันทึกStartHere!B46)</f>
        <v xml:space="preserve"> </v>
      </c>
      <c r="C46" s="56" t="str">
        <f>IF(ISBLANK(แนบท้ายบันทึกStartHere!C46)," ",+แนบท้ายบันทึกStartHere!C46)</f>
        <v xml:space="preserve"> </v>
      </c>
      <c r="D46" s="57" t="str">
        <f>IF(ISBLANK(แนบท้ายบันทึกStartHere!D46)," ",+แนบท้ายบันทึกStartHere!D46)</f>
        <v xml:space="preserve"> </v>
      </c>
      <c r="E46" s="53" t="str">
        <f>IF(ISBLANK(แนบท้ายบันทึกStartHere!E46)," ",+แนบท้ายบันทึกStartHere!E46)</f>
        <v xml:space="preserve"> </v>
      </c>
      <c r="F46" s="58" t="str">
        <f>IF(ISBLANK(แนบท้ายบันทึกStartHere!F46)," ",+แนบท้ายบันทึกStartHere!F46)</f>
        <v/>
      </c>
      <c r="G46" s="59"/>
    </row>
    <row r="47" spans="1:7" x14ac:dyDescent="0.5">
      <c r="A47" s="49" t="str">
        <f>IF(ISBLANK(แนบท้ายบันทึกStartHere!A47)," ",+แนบท้ายบันทึกStartHere!A47)</f>
        <v/>
      </c>
      <c r="B47" s="66" t="str">
        <f>IF(ISBLANK(แนบท้ายบันทึกStartHere!B47)," ",+แนบท้ายบันทึกStartHere!B47)</f>
        <v xml:space="preserve"> </v>
      </c>
      <c r="C47" s="56" t="str">
        <f>IF(ISBLANK(แนบท้ายบันทึกStartHere!C47)," ",+แนบท้ายบันทึกStartHere!C47)</f>
        <v xml:space="preserve"> </v>
      </c>
      <c r="D47" s="57" t="str">
        <f>IF(ISBLANK(แนบท้ายบันทึกStartHere!D47)," ",+แนบท้ายบันทึกStartHere!D47)</f>
        <v xml:space="preserve"> </v>
      </c>
      <c r="E47" s="53" t="str">
        <f>IF(ISBLANK(แนบท้ายบันทึกStartHere!E47)," ",+แนบท้ายบันทึกStartHere!E47)</f>
        <v xml:space="preserve"> </v>
      </c>
      <c r="F47" s="58" t="str">
        <f>IF(ISBLANK(แนบท้ายบันทึกStartHere!F47)," ",+แนบท้ายบันทึกStartHere!F47)</f>
        <v/>
      </c>
      <c r="G47" s="59"/>
    </row>
    <row r="48" spans="1:7" x14ac:dyDescent="0.5">
      <c r="A48" s="49" t="str">
        <f>IF(ISBLANK(แนบท้ายบันทึกStartHere!A48)," ",+แนบท้ายบันทึกStartHere!A48)</f>
        <v/>
      </c>
      <c r="B48" s="66" t="str">
        <f>IF(ISBLANK(แนบท้ายบันทึกStartHere!B48)," ",+แนบท้ายบันทึกStartHere!B48)</f>
        <v xml:space="preserve"> </v>
      </c>
      <c r="C48" s="56" t="str">
        <f>IF(ISBLANK(แนบท้ายบันทึกStartHere!C48)," ",+แนบท้ายบันทึกStartHere!C48)</f>
        <v xml:space="preserve"> </v>
      </c>
      <c r="D48" s="57" t="str">
        <f>IF(ISBLANK(แนบท้ายบันทึกStartHere!D48)," ",+แนบท้ายบันทึกStartHere!D48)</f>
        <v xml:space="preserve"> </v>
      </c>
      <c r="E48" s="60" t="str">
        <f>IF(ISBLANK(แนบท้ายบันทึกStartHere!E48)," ",+แนบท้ายบันทึกStartHere!E48)</f>
        <v xml:space="preserve"> </v>
      </c>
      <c r="F48" s="58" t="str">
        <f>IF(ISBLANK(แนบท้ายบันทึกStartHere!F48)," ",+แนบท้ายบันทึกStartHere!F48)</f>
        <v/>
      </c>
      <c r="G48" s="59"/>
    </row>
    <row r="49" spans="1:7" x14ac:dyDescent="0.5">
      <c r="A49" s="49" t="str">
        <f>IF(ISBLANK(แนบท้ายบันทึกStartHere!A49)," ",+แนบท้ายบันทึกStartHere!A49)</f>
        <v/>
      </c>
      <c r="B49" s="66" t="str">
        <f>IF(ISBLANK(แนบท้ายบันทึกStartHere!B49)," ",+แนบท้ายบันทึกStartHere!B49)</f>
        <v xml:space="preserve"> </v>
      </c>
      <c r="C49" s="56" t="str">
        <f>IF(ISBLANK(แนบท้ายบันทึกStartHere!C49)," ",+แนบท้ายบันทึกStartHere!C49)</f>
        <v xml:space="preserve"> </v>
      </c>
      <c r="D49" s="57" t="str">
        <f>IF(ISBLANK(แนบท้ายบันทึกStartHere!D49)," ",+แนบท้ายบันทึกStartHere!D49)</f>
        <v xml:space="preserve"> </v>
      </c>
      <c r="E49" s="53" t="str">
        <f>IF(ISBLANK(แนบท้ายบันทึกStartHere!E49)," ",+แนบท้ายบันทึกStartHere!E49)</f>
        <v xml:space="preserve"> </v>
      </c>
      <c r="F49" s="58" t="str">
        <f>IF(ISBLANK(แนบท้ายบันทึกStartHere!F49)," ",+แนบท้ายบันทึกStartHere!F49)</f>
        <v/>
      </c>
      <c r="G49" s="59"/>
    </row>
    <row r="50" spans="1:7" x14ac:dyDescent="0.5">
      <c r="A50" s="49" t="str">
        <f>IF(ISBLANK(แนบท้ายบันทึกStartHere!A50)," ",+แนบท้ายบันทึกStartHere!A50)</f>
        <v/>
      </c>
      <c r="B50" s="66" t="str">
        <f>IF(ISBLANK(แนบท้ายบันทึกStartHere!B50)," ",+แนบท้ายบันทึกStartHere!B50)</f>
        <v xml:space="preserve"> </v>
      </c>
      <c r="C50" s="56" t="str">
        <f>IF(ISBLANK(แนบท้ายบันทึกStartHere!C50)," ",+แนบท้ายบันทึกStartHere!C50)</f>
        <v xml:space="preserve"> </v>
      </c>
      <c r="D50" s="57" t="str">
        <f>IF(ISBLANK(แนบท้ายบันทึกStartHere!D50)," ",+แนบท้ายบันทึกStartHere!D50)</f>
        <v xml:space="preserve"> </v>
      </c>
      <c r="E50" s="53" t="str">
        <f>IF(ISBLANK(แนบท้ายบันทึกStartHere!E50)," ",+แนบท้ายบันทึกStartHere!E50)</f>
        <v xml:space="preserve"> </v>
      </c>
      <c r="F50" s="58" t="str">
        <f>IF(ISBLANK(แนบท้ายบันทึกStartHere!F50)," ",+แนบท้ายบันทึกStartHere!F50)</f>
        <v/>
      </c>
      <c r="G50" s="59"/>
    </row>
    <row r="51" spans="1:7" x14ac:dyDescent="0.5">
      <c r="A51" s="49" t="str">
        <f>IF(ISBLANK(แนบท้ายบันทึกStartHere!A51)," ",+แนบท้ายบันทึกStartHere!A51)</f>
        <v/>
      </c>
      <c r="B51" s="66" t="str">
        <f>IF(ISBLANK(แนบท้ายบันทึกStartHere!B51)," ",+แนบท้ายบันทึกStartHere!B51)</f>
        <v xml:space="preserve"> </v>
      </c>
      <c r="C51" s="56" t="str">
        <f>IF(ISBLANK(แนบท้ายบันทึกStartHere!C51)," ",+แนบท้ายบันทึกStartHere!C51)</f>
        <v xml:space="preserve"> </v>
      </c>
      <c r="D51" s="57" t="str">
        <f>IF(ISBLANK(แนบท้ายบันทึกStartHere!D51)," ",+แนบท้ายบันทึกStartHere!D51)</f>
        <v xml:space="preserve"> </v>
      </c>
      <c r="E51" s="53" t="str">
        <f>IF(ISBLANK(แนบท้ายบันทึกStartHere!E51)," ",+แนบท้ายบันทึกStartHere!E51)</f>
        <v xml:space="preserve"> </v>
      </c>
      <c r="F51" s="58" t="str">
        <f>IF(ISBLANK(แนบท้ายบันทึกStartHere!F51)," ",+แนบท้ายบันทึกStartHere!F51)</f>
        <v/>
      </c>
      <c r="G51" s="59"/>
    </row>
    <row r="52" spans="1:7" x14ac:dyDescent="0.5">
      <c r="A52" s="49" t="str">
        <f>IF(ISBLANK(แนบท้ายบันทึกStartHere!A52)," ",+แนบท้ายบันทึกStartHere!A52)</f>
        <v/>
      </c>
      <c r="B52" s="66" t="str">
        <f>IF(ISBLANK(แนบท้ายบันทึกStartHere!B52)," ",+แนบท้ายบันทึกStartHere!B52)</f>
        <v xml:space="preserve"> </v>
      </c>
      <c r="C52" s="56" t="str">
        <f>IF(ISBLANK(แนบท้ายบันทึกStartHere!C52)," ",+แนบท้ายบันทึกStartHere!C52)</f>
        <v xml:space="preserve"> </v>
      </c>
      <c r="D52" s="57" t="str">
        <f>IF(ISBLANK(แนบท้ายบันทึกStartHere!D52)," ",+แนบท้ายบันทึกStartHere!D52)</f>
        <v xml:space="preserve"> </v>
      </c>
      <c r="E52" s="53" t="str">
        <f>IF(ISBLANK(แนบท้ายบันทึกStartHere!E52)," ",+แนบท้ายบันทึกStartHere!E52)</f>
        <v xml:space="preserve"> </v>
      </c>
      <c r="F52" s="58" t="str">
        <f>IF(ISBLANK(แนบท้ายบันทึกStartHere!F52)," ",+แนบท้ายบันทึกStartHere!F52)</f>
        <v/>
      </c>
      <c r="G52" s="59"/>
    </row>
    <row r="53" spans="1:7" x14ac:dyDescent="0.5">
      <c r="A53" s="49" t="str">
        <f>IF(ISBLANK(แนบท้ายบันทึกStartHere!A53)," ",+แนบท้ายบันทึกStartHere!A53)</f>
        <v/>
      </c>
      <c r="B53" s="66" t="str">
        <f>IF(ISBLANK(แนบท้ายบันทึกStartHere!B53)," ",+แนบท้ายบันทึกStartHere!B53)</f>
        <v xml:space="preserve"> </v>
      </c>
      <c r="C53" s="56" t="str">
        <f>IF(ISBLANK(แนบท้ายบันทึกStartHere!C53)," ",+แนบท้ายบันทึกStartHere!C53)</f>
        <v xml:space="preserve"> </v>
      </c>
      <c r="D53" s="57" t="str">
        <f>IF(ISBLANK(แนบท้ายบันทึกStartHere!D53)," ",+แนบท้ายบันทึกStartHere!D53)</f>
        <v xml:space="preserve"> </v>
      </c>
      <c r="E53" s="53" t="str">
        <f>IF(ISBLANK(แนบท้ายบันทึกStartHere!E53)," ",+แนบท้ายบันทึกStartHere!E53)</f>
        <v xml:space="preserve"> </v>
      </c>
      <c r="F53" s="58" t="str">
        <f>IF(ISBLANK(แนบท้ายบันทึกStartHere!F53)," ",+แนบท้ายบันทึกStartHere!F53)</f>
        <v/>
      </c>
      <c r="G53" s="59"/>
    </row>
    <row r="54" spans="1:7" x14ac:dyDescent="0.5">
      <c r="A54" s="49" t="str">
        <f>IF(ISBLANK(แนบท้ายบันทึกStartHere!A54)," ",+แนบท้ายบันทึกStartHere!A54)</f>
        <v/>
      </c>
      <c r="B54" s="66" t="str">
        <f>IF(ISBLANK(แนบท้ายบันทึกStartHere!B54)," ",+แนบท้ายบันทึกStartHere!B54)</f>
        <v xml:space="preserve"> </v>
      </c>
      <c r="C54" s="56" t="str">
        <f>IF(ISBLANK(แนบท้ายบันทึกStartHere!C54)," ",+แนบท้ายบันทึกStartHere!C54)</f>
        <v xml:space="preserve"> </v>
      </c>
      <c r="D54" s="57" t="str">
        <f>IF(ISBLANK(แนบท้ายบันทึกStartHere!D54)," ",+แนบท้ายบันทึกStartHere!D54)</f>
        <v xml:space="preserve"> </v>
      </c>
      <c r="E54" s="53" t="str">
        <f>IF(ISBLANK(แนบท้ายบันทึกStartHere!E54)," ",+แนบท้ายบันทึกStartHere!E54)</f>
        <v xml:space="preserve"> </v>
      </c>
      <c r="F54" s="58" t="str">
        <f>IF(ISBLANK(แนบท้ายบันทึกStartHere!F54)," ",+แนบท้ายบันทึกStartHere!F54)</f>
        <v/>
      </c>
      <c r="G54" s="59"/>
    </row>
    <row r="55" spans="1:7" x14ac:dyDescent="0.5">
      <c r="A55" s="49" t="str">
        <f>IF(ISBLANK(แนบท้ายบันทึกStartHere!A55)," ",+แนบท้ายบันทึกStartHere!A55)</f>
        <v/>
      </c>
      <c r="B55" s="66" t="str">
        <f>IF(ISBLANK(แนบท้ายบันทึกStartHere!B55)," ",+แนบท้ายบันทึกStartHere!B55)</f>
        <v xml:space="preserve"> </v>
      </c>
      <c r="C55" s="56" t="str">
        <f>IF(ISBLANK(แนบท้ายบันทึกStartHere!C55)," ",+แนบท้ายบันทึกStartHere!C55)</f>
        <v xml:space="preserve"> </v>
      </c>
      <c r="D55" s="57" t="str">
        <f>IF(ISBLANK(แนบท้ายบันทึกStartHere!D55)," ",+แนบท้ายบันทึกStartHere!D55)</f>
        <v xml:space="preserve"> </v>
      </c>
      <c r="E55" s="53" t="str">
        <f>IF(ISBLANK(แนบท้ายบันทึกStartHere!E55)," ",+แนบท้ายบันทึกStartHere!E55)</f>
        <v xml:space="preserve"> </v>
      </c>
      <c r="F55" s="58" t="str">
        <f>IF(ISBLANK(แนบท้ายบันทึกStartHere!F55)," ",+แนบท้ายบันทึกStartHere!F55)</f>
        <v/>
      </c>
      <c r="G55" s="59"/>
    </row>
    <row r="56" spans="1:7" x14ac:dyDescent="0.5">
      <c r="A56" s="49" t="str">
        <f>IF(ISBLANK(แนบท้ายบันทึกStartHere!A56)," ",+แนบท้ายบันทึกStartHere!A56)</f>
        <v/>
      </c>
      <c r="B56" s="66" t="str">
        <f>IF(ISBLANK(แนบท้ายบันทึกStartHere!B56)," ",+แนบท้ายบันทึกStartHere!B56)</f>
        <v xml:space="preserve"> </v>
      </c>
      <c r="C56" s="56" t="str">
        <f>IF(ISBLANK(แนบท้ายบันทึกStartHere!C56)," ",+แนบท้ายบันทึกStartHere!C56)</f>
        <v xml:space="preserve"> </v>
      </c>
      <c r="D56" s="57" t="str">
        <f>IF(ISBLANK(แนบท้ายบันทึกStartHere!D56)," ",+แนบท้ายบันทึกStartHere!D56)</f>
        <v xml:space="preserve"> </v>
      </c>
      <c r="E56" s="53" t="str">
        <f>IF(ISBLANK(แนบท้ายบันทึกStartHere!E56)," ",+แนบท้ายบันทึกStartHere!E56)</f>
        <v xml:space="preserve"> </v>
      </c>
      <c r="F56" s="58" t="str">
        <f>IF(ISBLANK(แนบท้ายบันทึกStartHere!F56)," ",+แนบท้ายบันทึกStartHere!F56)</f>
        <v/>
      </c>
      <c r="G56" s="59"/>
    </row>
    <row r="57" spans="1:7" x14ac:dyDescent="0.5">
      <c r="A57" s="49" t="str">
        <f>IF(ISBLANK(แนบท้ายบันทึกStartHere!A57)," ",+แนบท้ายบันทึกStartHere!A57)</f>
        <v/>
      </c>
      <c r="B57" s="66" t="str">
        <f>IF(ISBLANK(แนบท้ายบันทึกStartHere!B57)," ",+แนบท้ายบันทึกStartHere!B57)</f>
        <v xml:space="preserve"> </v>
      </c>
      <c r="C57" s="56" t="str">
        <f>IF(ISBLANK(แนบท้ายบันทึกStartHere!C57)," ",+แนบท้ายบันทึกStartHere!C57)</f>
        <v xml:space="preserve"> </v>
      </c>
      <c r="D57" s="57" t="str">
        <f>IF(ISBLANK(แนบท้ายบันทึกStartHere!D57)," ",+แนบท้ายบันทึกStartHere!D57)</f>
        <v xml:space="preserve"> </v>
      </c>
      <c r="E57" s="53" t="str">
        <f>IF(ISBLANK(แนบท้ายบันทึกStartHere!E57)," ",+แนบท้ายบันทึกStartHere!E57)</f>
        <v xml:space="preserve"> </v>
      </c>
      <c r="F57" s="58" t="str">
        <f>IF(ISBLANK(แนบท้ายบันทึกStartHere!F57)," ",+แนบท้ายบันทึกStartHere!F57)</f>
        <v/>
      </c>
      <c r="G57" s="59"/>
    </row>
    <row r="58" spans="1:7" x14ac:dyDescent="0.5">
      <c r="A58" s="49" t="str">
        <f>IF(ISBLANK(แนบท้ายบันทึกStartHere!A58)," ",+แนบท้ายบันทึกStartHere!A58)</f>
        <v/>
      </c>
      <c r="B58" s="66" t="str">
        <f>IF(ISBLANK(แนบท้ายบันทึกStartHere!B58)," ",+แนบท้ายบันทึกStartHere!B58)</f>
        <v xml:space="preserve"> </v>
      </c>
      <c r="C58" s="56" t="str">
        <f>IF(ISBLANK(แนบท้ายบันทึกStartHere!C58)," ",+แนบท้ายบันทึกStartHere!C58)</f>
        <v xml:space="preserve"> </v>
      </c>
      <c r="D58" s="57" t="str">
        <f>IF(ISBLANK(แนบท้ายบันทึกStartHere!D58)," ",+แนบท้ายบันทึกStartHere!D58)</f>
        <v xml:space="preserve"> </v>
      </c>
      <c r="E58" s="53" t="str">
        <f>IF(ISBLANK(แนบท้ายบันทึกStartHere!E58)," ",+แนบท้ายบันทึกStartHere!E58)</f>
        <v xml:space="preserve"> </v>
      </c>
      <c r="F58" s="58" t="str">
        <f>IF(ISBLANK(แนบท้ายบันทึกStartHere!F58)," ",+แนบท้ายบันทึกStartHere!F58)</f>
        <v/>
      </c>
      <c r="G58" s="59"/>
    </row>
    <row r="59" spans="1:7" x14ac:dyDescent="0.5">
      <c r="A59" s="49" t="str">
        <f>IF(ISBLANK(แนบท้ายบันทึกStartHere!A59)," ",+แนบท้ายบันทึกStartHere!A59)</f>
        <v/>
      </c>
      <c r="B59" s="66" t="str">
        <f>IF(ISBLANK(แนบท้ายบันทึกStartHere!B59)," ",+แนบท้ายบันทึกStartHere!B59)</f>
        <v xml:space="preserve"> </v>
      </c>
      <c r="C59" s="56" t="str">
        <f>IF(ISBLANK(แนบท้ายบันทึกStartHere!C59)," ",+แนบท้ายบันทึกStartHere!C59)</f>
        <v xml:space="preserve"> </v>
      </c>
      <c r="D59" s="57" t="str">
        <f>IF(ISBLANK(แนบท้ายบันทึกStartHere!D59)," ",+แนบท้ายบันทึกStartHere!D59)</f>
        <v xml:space="preserve"> </v>
      </c>
      <c r="E59" s="53" t="str">
        <f>IF(ISBLANK(แนบท้ายบันทึกStartHere!E59)," ",+แนบท้ายบันทึกStartHere!E59)</f>
        <v xml:space="preserve"> </v>
      </c>
      <c r="F59" s="58" t="str">
        <f>IF(ISBLANK(แนบท้ายบันทึกStartHere!F59)," ",+แนบท้ายบันทึกStartHere!F59)</f>
        <v/>
      </c>
      <c r="G59" s="59"/>
    </row>
    <row r="60" spans="1:7" x14ac:dyDescent="0.5">
      <c r="A60" s="49" t="str">
        <f>IF(ISBLANK(แนบท้ายบันทึกStartHere!A60)," ",+แนบท้ายบันทึกStartHere!A60)</f>
        <v/>
      </c>
      <c r="B60" s="66" t="str">
        <f>IF(ISBLANK(แนบท้ายบันทึกStartHere!B60)," ",+แนบท้ายบันทึกStartHere!B60)</f>
        <v xml:space="preserve"> </v>
      </c>
      <c r="C60" s="56" t="str">
        <f>IF(ISBLANK(แนบท้ายบันทึกStartHere!C60)," ",+แนบท้ายบันทึกStartHere!C60)</f>
        <v xml:space="preserve"> </v>
      </c>
      <c r="D60" s="57" t="str">
        <f>IF(ISBLANK(แนบท้ายบันทึกStartHere!D60)," ",+แนบท้ายบันทึกStartHere!D60)</f>
        <v xml:space="preserve"> </v>
      </c>
      <c r="E60" s="53" t="str">
        <f>IF(ISBLANK(แนบท้ายบันทึกStartHere!E60)," ",+แนบท้ายบันทึกStartHere!E60)</f>
        <v xml:space="preserve"> </v>
      </c>
      <c r="F60" s="58" t="str">
        <f>IF(ISBLANK(แนบท้ายบันทึกStartHere!F60)," ",+แนบท้ายบันทึกStartHere!F60)</f>
        <v/>
      </c>
      <c r="G60" s="59"/>
    </row>
    <row r="61" spans="1:7" x14ac:dyDescent="0.5">
      <c r="A61" s="49" t="str">
        <f>IF(ISBLANK(แนบท้ายบันทึกStartHere!A61)," ",+แนบท้ายบันทึกStartHere!A61)</f>
        <v/>
      </c>
      <c r="B61" s="66" t="str">
        <f>IF(ISBLANK(แนบท้ายบันทึกStartHere!B61)," ",+แนบท้ายบันทึกStartHere!B61)</f>
        <v xml:space="preserve"> </v>
      </c>
      <c r="C61" s="56" t="str">
        <f>IF(ISBLANK(แนบท้ายบันทึกStartHere!C61)," ",+แนบท้ายบันทึกStartHere!C61)</f>
        <v xml:space="preserve"> </v>
      </c>
      <c r="D61" s="57" t="str">
        <f>IF(ISBLANK(แนบท้ายบันทึกStartHere!D61)," ",+แนบท้ายบันทึกStartHere!D61)</f>
        <v xml:space="preserve"> </v>
      </c>
      <c r="E61" s="60" t="str">
        <f>IF(ISBLANK(แนบท้ายบันทึกStartHere!E61)," ",+แนบท้ายบันทึกStartHere!E61)</f>
        <v xml:space="preserve"> </v>
      </c>
      <c r="F61" s="58" t="str">
        <f>IF(ISBLANK(แนบท้ายบันทึกStartHere!F61)," ",+แนบท้ายบันทึกStartHere!F61)</f>
        <v/>
      </c>
      <c r="G61" s="59"/>
    </row>
    <row r="62" spans="1:7" x14ac:dyDescent="0.5">
      <c r="A62" s="49" t="str">
        <f>IF(ISBLANK(แนบท้ายบันทึกStartHere!A62)," ",+แนบท้ายบันทึกStartHere!A62)</f>
        <v/>
      </c>
      <c r="B62" s="66" t="str">
        <f>IF(ISBLANK(แนบท้ายบันทึกStartHere!B62)," ",+แนบท้ายบันทึกStartHere!B62)</f>
        <v xml:space="preserve"> </v>
      </c>
      <c r="C62" s="56" t="str">
        <f>IF(ISBLANK(แนบท้ายบันทึกStartHere!C62)," ",+แนบท้ายบันทึกStartHere!C62)</f>
        <v xml:space="preserve"> </v>
      </c>
      <c r="D62" s="57" t="str">
        <f>IF(ISBLANK(แนบท้ายบันทึกStartHere!D62)," ",+แนบท้ายบันทึกStartHere!D62)</f>
        <v xml:space="preserve"> </v>
      </c>
      <c r="E62" s="53" t="str">
        <f>IF(ISBLANK(แนบท้ายบันทึกStartHere!E62)," ",+แนบท้ายบันทึกStartHere!E62)</f>
        <v xml:space="preserve"> </v>
      </c>
      <c r="F62" s="58" t="str">
        <f>IF(ISBLANK(แนบท้ายบันทึกStartHere!F62)," ",+แนบท้ายบันทึกStartHere!F62)</f>
        <v/>
      </c>
      <c r="G62" s="59"/>
    </row>
    <row r="63" spans="1:7" x14ac:dyDescent="0.5">
      <c r="A63" s="49" t="str">
        <f>IF(ISBLANK(แนบท้ายบันทึกStartHere!A63)," ",+แนบท้ายบันทึกStartHere!A63)</f>
        <v/>
      </c>
      <c r="B63" s="66" t="str">
        <f>IF(ISBLANK(แนบท้ายบันทึกStartHere!B63)," ",+แนบท้ายบันทึกStartHere!B63)</f>
        <v xml:space="preserve"> </v>
      </c>
      <c r="C63" s="56" t="str">
        <f>IF(ISBLANK(แนบท้ายบันทึกStartHere!C63)," ",+แนบท้ายบันทึกStartHere!C63)</f>
        <v xml:space="preserve"> </v>
      </c>
      <c r="D63" s="57" t="str">
        <f>IF(ISBLANK(แนบท้ายบันทึกStartHere!D63)," ",+แนบท้ายบันทึกStartHere!D63)</f>
        <v xml:space="preserve"> </v>
      </c>
      <c r="E63" s="53" t="str">
        <f>IF(ISBLANK(แนบท้ายบันทึกStartHere!E63)," ",+แนบท้ายบันทึกStartHere!E63)</f>
        <v xml:space="preserve"> </v>
      </c>
      <c r="F63" s="58" t="str">
        <f>IF(ISBLANK(แนบท้ายบันทึกStartHere!F63)," ",+แนบท้ายบันทึกStartHere!F63)</f>
        <v/>
      </c>
      <c r="G63" s="59"/>
    </row>
    <row r="64" spans="1:7" x14ac:dyDescent="0.5">
      <c r="A64" s="49" t="str">
        <f>IF(ISBLANK(แนบท้ายบันทึกStartHere!A64)," ",+แนบท้ายบันทึกStartHere!A64)</f>
        <v/>
      </c>
      <c r="B64" s="66" t="str">
        <f>IF(ISBLANK(แนบท้ายบันทึกStartHere!B64)," ",+แนบท้ายบันทึกStartHere!B64)</f>
        <v xml:space="preserve"> </v>
      </c>
      <c r="C64" s="56" t="str">
        <f>IF(ISBLANK(แนบท้ายบันทึกStartHere!C64)," ",+แนบท้ายบันทึกStartHere!C64)</f>
        <v xml:space="preserve"> </v>
      </c>
      <c r="D64" s="57" t="str">
        <f>IF(ISBLANK(แนบท้ายบันทึกStartHere!D64)," ",+แนบท้ายบันทึกStartHere!D64)</f>
        <v xml:space="preserve"> </v>
      </c>
      <c r="E64" s="53" t="str">
        <f>IF(ISBLANK(แนบท้ายบันทึกStartHere!E64)," ",+แนบท้ายบันทึกStartHere!E64)</f>
        <v xml:space="preserve"> </v>
      </c>
      <c r="F64" s="58" t="str">
        <f>IF(ISBLANK(แนบท้ายบันทึกStartHere!F64)," ",+แนบท้ายบันทึกStartHere!F64)</f>
        <v/>
      </c>
      <c r="G64" s="59"/>
    </row>
    <row r="65" spans="1:7" x14ac:dyDescent="0.5">
      <c r="A65" s="49" t="str">
        <f>IF(ISBLANK(แนบท้ายบันทึกStartHere!A65)," ",+แนบท้ายบันทึกStartHere!A65)</f>
        <v/>
      </c>
      <c r="B65" s="66" t="str">
        <f>IF(ISBLANK(แนบท้ายบันทึกStartHere!B65)," ",+แนบท้ายบันทึกStartHere!B65)</f>
        <v xml:space="preserve"> </v>
      </c>
      <c r="C65" s="56" t="str">
        <f>IF(ISBLANK(แนบท้ายบันทึกStartHere!C65)," ",+แนบท้ายบันทึกStartHere!C65)</f>
        <v xml:space="preserve"> </v>
      </c>
      <c r="D65" s="57" t="str">
        <f>IF(ISBLANK(แนบท้ายบันทึกStartHere!D65)," ",+แนบท้ายบันทึกStartHere!D65)</f>
        <v xml:space="preserve"> </v>
      </c>
      <c r="E65" s="53" t="str">
        <f>IF(ISBLANK(แนบท้ายบันทึกStartHere!E65)," ",+แนบท้ายบันทึกStartHere!E65)</f>
        <v xml:space="preserve"> </v>
      </c>
      <c r="F65" s="58" t="str">
        <f>IF(ISBLANK(แนบท้ายบันทึกStartHere!F65)," ",+แนบท้ายบันทึกStartHere!F65)</f>
        <v/>
      </c>
      <c r="G65" s="59"/>
    </row>
    <row r="66" spans="1:7" x14ac:dyDescent="0.5">
      <c r="A66" s="49" t="str">
        <f>IF(ISBLANK(แนบท้ายบันทึกStartHere!A66)," ",+แนบท้ายบันทึกStartHere!A66)</f>
        <v/>
      </c>
      <c r="B66" s="66" t="str">
        <f>IF(ISBLANK(แนบท้ายบันทึกStartHere!B66)," ",+แนบท้ายบันทึกStartHere!B66)</f>
        <v xml:space="preserve"> </v>
      </c>
      <c r="C66" s="56" t="str">
        <f>IF(ISBLANK(แนบท้ายบันทึกStartHere!C66)," ",+แนบท้ายบันทึกStartHere!C66)</f>
        <v xml:space="preserve"> </v>
      </c>
      <c r="D66" s="57" t="str">
        <f>IF(ISBLANK(แนบท้ายบันทึกStartHere!D66)," ",+แนบท้ายบันทึกStartHere!D66)</f>
        <v xml:space="preserve"> </v>
      </c>
      <c r="E66" s="53" t="str">
        <f>IF(ISBLANK(แนบท้ายบันทึกStartHere!E66)," ",+แนบท้ายบันทึกStartHere!E66)</f>
        <v xml:space="preserve"> </v>
      </c>
      <c r="F66" s="58" t="str">
        <f>IF(ISBLANK(แนบท้ายบันทึกStartHere!F66)," ",+แนบท้ายบันทึกStartHere!F66)</f>
        <v/>
      </c>
      <c r="G66" s="59"/>
    </row>
    <row r="67" spans="1:7" x14ac:dyDescent="0.5">
      <c r="A67" s="49" t="str">
        <f>IF(ISBLANK(แนบท้ายบันทึกStartHere!A67)," ",+แนบท้ายบันทึกStartHere!A67)</f>
        <v/>
      </c>
      <c r="B67" s="66" t="str">
        <f>IF(ISBLANK(แนบท้ายบันทึกStartHere!B67)," ",+แนบท้ายบันทึกStartHere!B67)</f>
        <v xml:space="preserve"> </v>
      </c>
      <c r="C67" s="56" t="str">
        <f>IF(ISBLANK(แนบท้ายบันทึกStartHere!C67)," ",+แนบท้ายบันทึกStartHere!C67)</f>
        <v xml:space="preserve"> </v>
      </c>
      <c r="D67" s="57" t="str">
        <f>IF(ISBLANK(แนบท้ายบันทึกStartHere!D67)," ",+แนบท้ายบันทึกStartHere!D67)</f>
        <v xml:space="preserve"> </v>
      </c>
      <c r="E67" s="53" t="str">
        <f>IF(ISBLANK(แนบท้ายบันทึกStartHere!E67)," ",+แนบท้ายบันทึกStartHere!E67)</f>
        <v xml:space="preserve"> </v>
      </c>
      <c r="F67" s="58" t="str">
        <f>IF(ISBLANK(แนบท้ายบันทึกStartHere!F67)," ",+แนบท้ายบันทึกStartHere!F67)</f>
        <v/>
      </c>
      <c r="G67" s="59"/>
    </row>
    <row r="68" spans="1:7" x14ac:dyDescent="0.5">
      <c r="A68" s="49" t="str">
        <f>IF(ISBLANK(แนบท้ายบันทึกStartHere!A68)," ",+แนบท้ายบันทึกStartHere!A68)</f>
        <v/>
      </c>
      <c r="B68" s="66" t="str">
        <f>IF(ISBLANK(แนบท้ายบันทึกStartHere!B68)," ",+แนบท้ายบันทึกStartHere!B68)</f>
        <v xml:space="preserve"> </v>
      </c>
      <c r="C68" s="56" t="str">
        <f>IF(ISBLANK(แนบท้ายบันทึกStartHere!C68)," ",+แนบท้ายบันทึกStartHere!C68)</f>
        <v xml:space="preserve"> </v>
      </c>
      <c r="D68" s="57" t="str">
        <f>IF(ISBLANK(แนบท้ายบันทึกStartHere!D68)," ",+แนบท้ายบันทึกStartHere!D68)</f>
        <v xml:space="preserve"> </v>
      </c>
      <c r="E68" s="53" t="str">
        <f>IF(ISBLANK(แนบท้ายบันทึกStartHere!E68)," ",+แนบท้ายบันทึกStartHere!E68)</f>
        <v xml:space="preserve"> </v>
      </c>
      <c r="F68" s="58" t="str">
        <f>IF(ISBLANK(แนบท้ายบันทึกStartHere!F68)," ",+แนบท้ายบันทึกStartHere!F68)</f>
        <v/>
      </c>
      <c r="G68" s="59"/>
    </row>
    <row r="69" spans="1:7" x14ac:dyDescent="0.5">
      <c r="A69" s="49" t="str">
        <f>IF(ISBLANK(แนบท้ายบันทึกStartHere!A69)," ",+แนบท้ายบันทึกStartHere!A69)</f>
        <v/>
      </c>
      <c r="B69" s="66" t="str">
        <f>IF(ISBLANK(แนบท้ายบันทึกStartHere!B69)," ",+แนบท้ายบันทึกStartHere!B69)</f>
        <v xml:space="preserve"> </v>
      </c>
      <c r="C69" s="56" t="str">
        <f>IF(ISBLANK(แนบท้ายบันทึกStartHere!C69)," ",+แนบท้ายบันทึกStartHere!C69)</f>
        <v xml:space="preserve"> </v>
      </c>
      <c r="D69" s="57" t="str">
        <f>IF(ISBLANK(แนบท้ายบันทึกStartHere!D69)," ",+แนบท้ายบันทึกStartHere!D69)</f>
        <v xml:space="preserve"> </v>
      </c>
      <c r="E69" s="53" t="str">
        <f>IF(ISBLANK(แนบท้ายบันทึกStartHere!E69)," ",+แนบท้ายบันทึกStartHere!E69)</f>
        <v xml:space="preserve"> </v>
      </c>
      <c r="F69" s="58" t="str">
        <f>IF(ISBLANK(แนบท้ายบันทึกStartHere!F69)," ",+แนบท้ายบันทึกStartHere!F69)</f>
        <v/>
      </c>
      <c r="G69" s="59"/>
    </row>
    <row r="70" spans="1:7" x14ac:dyDescent="0.5">
      <c r="A70" s="49" t="str">
        <f>IF(ISBLANK(แนบท้ายบันทึกStartHere!A70)," ",+แนบท้ายบันทึกStartHere!A70)</f>
        <v/>
      </c>
      <c r="B70" s="66" t="str">
        <f>IF(ISBLANK(แนบท้ายบันทึกStartHere!B70)," ",+แนบท้ายบันทึกStartHere!B70)</f>
        <v xml:space="preserve"> </v>
      </c>
      <c r="C70" s="56" t="str">
        <f>IF(ISBLANK(แนบท้ายบันทึกStartHere!C70)," ",+แนบท้ายบันทึกStartHere!C70)</f>
        <v xml:space="preserve"> </v>
      </c>
      <c r="D70" s="57" t="str">
        <f>IF(ISBLANK(แนบท้ายบันทึกStartHere!D70)," ",+แนบท้ายบันทึกStartHere!D70)</f>
        <v xml:space="preserve"> </v>
      </c>
      <c r="E70" s="53" t="str">
        <f>IF(ISBLANK(แนบท้ายบันทึกStartHere!E70)," ",+แนบท้ายบันทึกStartHere!E70)</f>
        <v xml:space="preserve"> </v>
      </c>
      <c r="F70" s="58" t="str">
        <f>IF(ISBLANK(แนบท้ายบันทึกStartHere!F70)," ",+แนบท้ายบันทึกStartHere!F70)</f>
        <v/>
      </c>
      <c r="G70" s="59"/>
    </row>
    <row r="71" spans="1:7" x14ac:dyDescent="0.5">
      <c r="A71" s="49" t="str">
        <f>IF(ISBLANK(แนบท้ายบันทึกStartHere!A71)," ",+แนบท้ายบันทึกStartHere!A71)</f>
        <v/>
      </c>
      <c r="B71" s="66" t="str">
        <f>IF(ISBLANK(แนบท้ายบันทึกStartHere!B71)," ",+แนบท้ายบันทึกStartHere!B71)</f>
        <v xml:space="preserve"> </v>
      </c>
      <c r="C71" s="61" t="str">
        <f>IF(ISBLANK(แนบท้ายบันทึกStartHere!C71)," ",+แนบท้ายบันทึกStartHere!C71)</f>
        <v xml:space="preserve"> </v>
      </c>
      <c r="D71" s="62" t="str">
        <f>IF(ISBLANK(แนบท้ายบันทึกStartHere!D71)," ",+แนบท้ายบันทึกStartHere!D71)</f>
        <v xml:space="preserve"> </v>
      </c>
      <c r="E71" s="63" t="str">
        <f>IF(ISBLANK(แนบท้ายบันทึกStartHere!E71)," ",+แนบท้ายบันทึกStartHere!E71)</f>
        <v xml:space="preserve"> </v>
      </c>
      <c r="F71" s="58" t="str">
        <f>IF(ISBLANK(แนบท้ายบันทึกStartHere!F71)," ",+แนบท้ายบันทึกStartHere!F71)</f>
        <v/>
      </c>
      <c r="G71" s="59"/>
    </row>
    <row r="72" spans="1:7" x14ac:dyDescent="0.5">
      <c r="A72" s="64"/>
      <c r="B72" s="95" t="str">
        <f>"( "&amp;BAHTTEXT(F72)&amp;" )"</f>
        <v>( ศูนย์บาทถ้วน )</v>
      </c>
      <c r="C72" s="96"/>
      <c r="D72" s="97"/>
      <c r="E72" s="47" t="str">
        <f>+แนบท้ายบันทึกStartHere!E72</f>
        <v>ยอดยกไป</v>
      </c>
      <c r="F72" s="65">
        <f>SUM(F42:F71)</f>
        <v>0</v>
      </c>
      <c r="G72" s="64"/>
    </row>
    <row r="74" spans="1:7" x14ac:dyDescent="0.5">
      <c r="E74" s="46" t="s">
        <v>124</v>
      </c>
    </row>
    <row r="75" spans="1:7" x14ac:dyDescent="0.5">
      <c r="E75" s="46" t="s">
        <v>125</v>
      </c>
    </row>
    <row r="76" spans="1:7" x14ac:dyDescent="0.5">
      <c r="E76" s="46" t="s">
        <v>121</v>
      </c>
    </row>
    <row r="77" spans="1:7" ht="23.25" x14ac:dyDescent="0.5">
      <c r="A77" s="98" t="s">
        <v>123</v>
      </c>
      <c r="B77" s="98"/>
      <c r="C77" s="98"/>
      <c r="D77" s="98"/>
      <c r="E77" s="98"/>
      <c r="F77" s="98"/>
      <c r="G77" s="98"/>
    </row>
    <row r="78" spans="1:7" x14ac:dyDescent="0.5">
      <c r="G78" s="46" t="str">
        <f>+แนบท้ายบันทึกStartHere!G78</f>
        <v>หน้า 3/7</v>
      </c>
    </row>
    <row r="79" spans="1:7" x14ac:dyDescent="0.5">
      <c r="A79" s="47" t="s">
        <v>13</v>
      </c>
      <c r="B79" s="47" t="s">
        <v>78</v>
      </c>
      <c r="C79" s="95" t="s">
        <v>118</v>
      </c>
      <c r="D79" s="97"/>
      <c r="E79" s="47" t="s">
        <v>16</v>
      </c>
      <c r="F79" s="48" t="s">
        <v>84</v>
      </c>
      <c r="G79" s="47" t="s">
        <v>119</v>
      </c>
    </row>
    <row r="80" spans="1:7" x14ac:dyDescent="0.5">
      <c r="A80" s="49"/>
      <c r="B80" s="66"/>
      <c r="C80" s="51"/>
      <c r="D80" s="52"/>
      <c r="E80" s="53" t="s">
        <v>122</v>
      </c>
      <c r="F80" s="54">
        <f>+F72</f>
        <v>0</v>
      </c>
      <c r="G80" s="55"/>
    </row>
    <row r="81" spans="1:7" x14ac:dyDescent="0.5">
      <c r="A81" s="49" t="str">
        <f>IF(ISBLANK(แนบท้ายบันทึกStartHere!A81)," ",+แนบท้ายบันทึกStartHere!A81)</f>
        <v/>
      </c>
      <c r="B81" s="66" t="str">
        <f>IF(ISBLANK(แนบท้ายบันทึกStartHere!B81)," ",+แนบท้ายบันทึกStartHere!B81)</f>
        <v xml:space="preserve"> </v>
      </c>
      <c r="C81" s="56" t="str">
        <f>IF(ISBLANK(แนบท้ายบันทึกStartHere!C81)," ",+แนบท้ายบันทึกStartHere!C81)</f>
        <v xml:space="preserve"> </v>
      </c>
      <c r="D81" s="57" t="str">
        <f>IF(ISBLANK(แนบท้ายบันทึกStartHere!D81)," ",+แนบท้ายบันทึกStartHere!D81)</f>
        <v xml:space="preserve"> </v>
      </c>
      <c r="E81" s="53" t="str">
        <f>IF(ISBLANK(แนบท้ายบันทึกStartHere!E81)," ",+แนบท้ายบันทึกStartHere!E81)</f>
        <v xml:space="preserve"> </v>
      </c>
      <c r="F81" s="58" t="str">
        <f>IF(ISBLANK(แนบท้ายบันทึกStartHere!F81)," ",+แนบท้ายบันทึกStartHere!F81)</f>
        <v/>
      </c>
      <c r="G81" s="59"/>
    </row>
    <row r="82" spans="1:7" x14ac:dyDescent="0.5">
      <c r="A82" s="49" t="str">
        <f>IF(ISBLANK(แนบท้ายบันทึกStartHere!A82)," ",+แนบท้ายบันทึกStartHere!A82)</f>
        <v/>
      </c>
      <c r="B82" s="66" t="str">
        <f>IF(ISBLANK(แนบท้ายบันทึกStartHere!B82)," ",+แนบท้ายบันทึกStartHere!B82)</f>
        <v xml:space="preserve"> </v>
      </c>
      <c r="C82" s="56" t="str">
        <f>IF(ISBLANK(แนบท้ายบันทึกStartHere!C82)," ",+แนบท้ายบันทึกStartHere!C82)</f>
        <v xml:space="preserve"> </v>
      </c>
      <c r="D82" s="57" t="str">
        <f>IF(ISBLANK(แนบท้ายบันทึกStartHere!D82)," ",+แนบท้ายบันทึกStartHere!D82)</f>
        <v xml:space="preserve"> </v>
      </c>
      <c r="E82" s="53" t="str">
        <f>IF(ISBLANK(แนบท้ายบันทึกStartHere!E82)," ",+แนบท้ายบันทึกStartHere!E82)</f>
        <v xml:space="preserve"> </v>
      </c>
      <c r="F82" s="58" t="str">
        <f>IF(ISBLANK(แนบท้ายบันทึกStartHere!F82)," ",+แนบท้ายบันทึกStartHere!F82)</f>
        <v/>
      </c>
      <c r="G82" s="59"/>
    </row>
    <row r="83" spans="1:7" x14ac:dyDescent="0.5">
      <c r="A83" s="49" t="str">
        <f>IF(ISBLANK(แนบท้ายบันทึกStartHere!A83)," ",+แนบท้ายบันทึกStartHere!A83)</f>
        <v/>
      </c>
      <c r="B83" s="66" t="str">
        <f>IF(ISBLANK(แนบท้ายบันทึกStartHere!B83)," ",+แนบท้ายบันทึกStartHere!B83)</f>
        <v xml:space="preserve"> </v>
      </c>
      <c r="C83" s="56" t="str">
        <f>IF(ISBLANK(แนบท้ายบันทึกStartHere!C83)," ",+แนบท้ายบันทึกStartHere!C83)</f>
        <v xml:space="preserve"> </v>
      </c>
      <c r="D83" s="57" t="str">
        <f>IF(ISBLANK(แนบท้ายบันทึกStartHere!D83)," ",+แนบท้ายบันทึกStartHere!D83)</f>
        <v xml:space="preserve"> </v>
      </c>
      <c r="E83" s="53" t="str">
        <f>IF(ISBLANK(แนบท้ายบันทึกStartHere!E83)," ",+แนบท้ายบันทึกStartHere!E83)</f>
        <v xml:space="preserve"> </v>
      </c>
      <c r="F83" s="58" t="str">
        <f>IF(ISBLANK(แนบท้ายบันทึกStartHere!F83)," ",+แนบท้ายบันทึกStartHere!F83)</f>
        <v/>
      </c>
      <c r="G83" s="59"/>
    </row>
    <row r="84" spans="1:7" x14ac:dyDescent="0.5">
      <c r="A84" s="49" t="str">
        <f>IF(ISBLANK(แนบท้ายบันทึกStartHere!A84)," ",+แนบท้ายบันทึกStartHere!A84)</f>
        <v/>
      </c>
      <c r="B84" s="66" t="str">
        <f>IF(ISBLANK(แนบท้ายบันทึกStartHere!B84)," ",+แนบท้ายบันทึกStartHere!B84)</f>
        <v xml:space="preserve"> </v>
      </c>
      <c r="C84" s="56" t="str">
        <f>IF(ISBLANK(แนบท้ายบันทึกStartHere!C84)," ",+แนบท้ายบันทึกStartHere!C84)</f>
        <v xml:space="preserve"> </v>
      </c>
      <c r="D84" s="57" t="str">
        <f>IF(ISBLANK(แนบท้ายบันทึกStartHere!D84)," ",+แนบท้ายบันทึกStartHere!D84)</f>
        <v xml:space="preserve"> </v>
      </c>
      <c r="E84" s="53" t="str">
        <f>IF(ISBLANK(แนบท้ายบันทึกStartHere!E84)," ",+แนบท้ายบันทึกStartHere!E84)</f>
        <v xml:space="preserve"> </v>
      </c>
      <c r="F84" s="58" t="str">
        <f>IF(ISBLANK(แนบท้ายบันทึกStartHere!F84)," ",+แนบท้ายบันทึกStartHere!F84)</f>
        <v/>
      </c>
      <c r="G84" s="59"/>
    </row>
    <row r="85" spans="1:7" x14ac:dyDescent="0.5">
      <c r="A85" s="49" t="str">
        <f>IF(ISBLANK(แนบท้ายบันทึกStartHere!A85)," ",+แนบท้ายบันทึกStartHere!A85)</f>
        <v/>
      </c>
      <c r="B85" s="66" t="str">
        <f>IF(ISBLANK(แนบท้ายบันทึกStartHere!B85)," ",+แนบท้ายบันทึกStartHere!B85)</f>
        <v xml:space="preserve"> </v>
      </c>
      <c r="C85" s="56" t="str">
        <f>IF(ISBLANK(แนบท้ายบันทึกStartHere!C85)," ",+แนบท้ายบันทึกStartHere!C85)</f>
        <v xml:space="preserve"> </v>
      </c>
      <c r="D85" s="57" t="str">
        <f>IF(ISBLANK(แนบท้ายบันทึกStartHere!D85)," ",+แนบท้ายบันทึกStartHere!D85)</f>
        <v xml:space="preserve"> </v>
      </c>
      <c r="E85" s="53" t="str">
        <f>IF(ISBLANK(แนบท้ายบันทึกStartHere!E85)," ",+แนบท้ายบันทึกStartHere!E85)</f>
        <v xml:space="preserve"> </v>
      </c>
      <c r="F85" s="58" t="str">
        <f>IF(ISBLANK(แนบท้ายบันทึกStartHere!F85)," ",+แนบท้ายบันทึกStartHere!F85)</f>
        <v/>
      </c>
      <c r="G85" s="59"/>
    </row>
    <row r="86" spans="1:7" x14ac:dyDescent="0.5">
      <c r="A86" s="49" t="str">
        <f>IF(ISBLANK(แนบท้ายบันทึกStartHere!A86)," ",+แนบท้ายบันทึกStartHere!A86)</f>
        <v/>
      </c>
      <c r="B86" s="66" t="str">
        <f>IF(ISBLANK(แนบท้ายบันทึกStartHere!B86)," ",+แนบท้ายบันทึกStartHere!B86)</f>
        <v xml:space="preserve"> </v>
      </c>
      <c r="C86" s="56" t="str">
        <f>IF(ISBLANK(แนบท้ายบันทึกStartHere!C86)," ",+แนบท้ายบันทึกStartHere!C86)</f>
        <v xml:space="preserve"> </v>
      </c>
      <c r="D86" s="57" t="str">
        <f>IF(ISBLANK(แนบท้ายบันทึกStartHere!D86)," ",+แนบท้ายบันทึกStartHere!D86)</f>
        <v xml:space="preserve"> </v>
      </c>
      <c r="E86" s="60" t="str">
        <f>IF(ISBLANK(แนบท้ายบันทึกStartHere!E86)," ",+แนบท้ายบันทึกStartHere!E86)</f>
        <v xml:space="preserve"> </v>
      </c>
      <c r="F86" s="58" t="str">
        <f>IF(ISBLANK(แนบท้ายบันทึกStartHere!F86)," ",+แนบท้ายบันทึกStartHere!F86)</f>
        <v/>
      </c>
      <c r="G86" s="59"/>
    </row>
    <row r="87" spans="1:7" x14ac:dyDescent="0.5">
      <c r="A87" s="49" t="str">
        <f>IF(ISBLANK(แนบท้ายบันทึกStartHere!A87)," ",+แนบท้ายบันทึกStartHere!A87)</f>
        <v/>
      </c>
      <c r="B87" s="66" t="str">
        <f>IF(ISBLANK(แนบท้ายบันทึกStartHere!B87)," ",+แนบท้ายบันทึกStartHere!B87)</f>
        <v xml:space="preserve"> </v>
      </c>
      <c r="C87" s="56" t="str">
        <f>IF(ISBLANK(แนบท้ายบันทึกStartHere!C87)," ",+แนบท้ายบันทึกStartHere!C87)</f>
        <v xml:space="preserve"> </v>
      </c>
      <c r="D87" s="57" t="str">
        <f>IF(ISBLANK(แนบท้ายบันทึกStartHere!D87)," ",+แนบท้ายบันทึกStartHere!D87)</f>
        <v xml:space="preserve"> </v>
      </c>
      <c r="E87" s="53" t="str">
        <f>IF(ISBLANK(แนบท้ายบันทึกStartHere!E87)," ",+แนบท้ายบันทึกStartHere!E87)</f>
        <v xml:space="preserve"> </v>
      </c>
      <c r="F87" s="58" t="str">
        <f>IF(ISBLANK(แนบท้ายบันทึกStartHere!F87)," ",+แนบท้ายบันทึกStartHere!F87)</f>
        <v/>
      </c>
      <c r="G87" s="59"/>
    </row>
    <row r="88" spans="1:7" x14ac:dyDescent="0.5">
      <c r="A88" s="49" t="str">
        <f>IF(ISBLANK(แนบท้ายบันทึกStartHere!A88)," ",+แนบท้ายบันทึกStartHere!A88)</f>
        <v/>
      </c>
      <c r="B88" s="66" t="str">
        <f>IF(ISBLANK(แนบท้ายบันทึกStartHere!B88)," ",+แนบท้ายบันทึกStartHere!B88)</f>
        <v xml:space="preserve"> </v>
      </c>
      <c r="C88" s="56" t="str">
        <f>IF(ISBLANK(แนบท้ายบันทึกStartHere!C88)," ",+แนบท้ายบันทึกStartHere!C88)</f>
        <v xml:space="preserve"> </v>
      </c>
      <c r="D88" s="57" t="str">
        <f>IF(ISBLANK(แนบท้ายบันทึกStartHere!D88)," ",+แนบท้ายบันทึกStartHere!D88)</f>
        <v xml:space="preserve"> </v>
      </c>
      <c r="E88" s="53" t="str">
        <f>IF(ISBLANK(แนบท้ายบันทึกStartHere!E88)," ",+แนบท้ายบันทึกStartHere!E88)</f>
        <v xml:space="preserve"> </v>
      </c>
      <c r="F88" s="58" t="str">
        <f>IF(ISBLANK(แนบท้ายบันทึกStartHere!F88)," ",+แนบท้ายบันทึกStartHere!F88)</f>
        <v/>
      </c>
      <c r="G88" s="59"/>
    </row>
    <row r="89" spans="1:7" x14ac:dyDescent="0.5">
      <c r="A89" s="49" t="str">
        <f>IF(ISBLANK(แนบท้ายบันทึกStartHere!A89)," ",+แนบท้ายบันทึกStartHere!A89)</f>
        <v/>
      </c>
      <c r="B89" s="66" t="str">
        <f>IF(ISBLANK(แนบท้ายบันทึกStartHere!B89)," ",+แนบท้ายบันทึกStartHere!B89)</f>
        <v xml:space="preserve"> </v>
      </c>
      <c r="C89" s="56" t="str">
        <f>IF(ISBLANK(แนบท้ายบันทึกStartHere!C89)," ",+แนบท้ายบันทึกStartHere!C89)</f>
        <v xml:space="preserve"> </v>
      </c>
      <c r="D89" s="57" t="str">
        <f>IF(ISBLANK(แนบท้ายบันทึกStartHere!D89)," ",+แนบท้ายบันทึกStartHere!D89)</f>
        <v xml:space="preserve"> </v>
      </c>
      <c r="E89" s="53" t="str">
        <f>IF(ISBLANK(แนบท้ายบันทึกStartHere!E89)," ",+แนบท้ายบันทึกStartHere!E89)</f>
        <v xml:space="preserve"> </v>
      </c>
      <c r="F89" s="58" t="str">
        <f>IF(ISBLANK(แนบท้ายบันทึกStartHere!F89)," ",+แนบท้ายบันทึกStartHere!F89)</f>
        <v/>
      </c>
      <c r="G89" s="59"/>
    </row>
    <row r="90" spans="1:7" x14ac:dyDescent="0.5">
      <c r="A90" s="49" t="str">
        <f>IF(ISBLANK(แนบท้ายบันทึกStartHere!A90)," ",+แนบท้ายบันทึกStartHere!A90)</f>
        <v/>
      </c>
      <c r="B90" s="66" t="str">
        <f>IF(ISBLANK(แนบท้ายบันทึกStartHere!B90)," ",+แนบท้ายบันทึกStartHere!B90)</f>
        <v xml:space="preserve"> </v>
      </c>
      <c r="C90" s="56" t="str">
        <f>IF(ISBLANK(แนบท้ายบันทึกStartHere!C90)," ",+แนบท้ายบันทึกStartHere!C90)</f>
        <v xml:space="preserve"> </v>
      </c>
      <c r="D90" s="57" t="str">
        <f>IF(ISBLANK(แนบท้ายบันทึกStartHere!D90)," ",+แนบท้ายบันทึกStartHere!D90)</f>
        <v xml:space="preserve"> </v>
      </c>
      <c r="E90" s="53" t="str">
        <f>IF(ISBLANK(แนบท้ายบันทึกStartHere!E90)," ",+แนบท้ายบันทึกStartHere!E90)</f>
        <v xml:space="preserve"> </v>
      </c>
      <c r="F90" s="58" t="str">
        <f>IF(ISBLANK(แนบท้ายบันทึกStartHere!F90)," ",+แนบท้ายบันทึกStartHere!F90)</f>
        <v/>
      </c>
      <c r="G90" s="59"/>
    </row>
    <row r="91" spans="1:7" x14ac:dyDescent="0.5">
      <c r="A91" s="49" t="str">
        <f>IF(ISBLANK(แนบท้ายบันทึกStartHere!A91)," ",+แนบท้ายบันทึกStartHere!A91)</f>
        <v/>
      </c>
      <c r="B91" s="66" t="str">
        <f>IF(ISBLANK(แนบท้ายบันทึกStartHere!B91)," ",+แนบท้ายบันทึกStartHere!B91)</f>
        <v xml:space="preserve"> </v>
      </c>
      <c r="C91" s="56" t="str">
        <f>IF(ISBLANK(แนบท้ายบันทึกStartHere!C91)," ",+แนบท้ายบันทึกStartHere!C91)</f>
        <v xml:space="preserve"> </v>
      </c>
      <c r="D91" s="57" t="str">
        <f>IF(ISBLANK(แนบท้ายบันทึกStartHere!D91)," ",+แนบท้ายบันทึกStartHere!D91)</f>
        <v xml:space="preserve"> </v>
      </c>
      <c r="E91" s="53" t="str">
        <f>IF(ISBLANK(แนบท้ายบันทึกStartHere!E91)," ",+แนบท้ายบันทึกStartHere!E91)</f>
        <v xml:space="preserve"> </v>
      </c>
      <c r="F91" s="58" t="str">
        <f>IF(ISBLANK(แนบท้ายบันทึกStartHere!F91)," ",+แนบท้ายบันทึกStartHere!F91)</f>
        <v/>
      </c>
      <c r="G91" s="59"/>
    </row>
    <row r="92" spans="1:7" x14ac:dyDescent="0.5">
      <c r="A92" s="49" t="str">
        <f>IF(ISBLANK(แนบท้ายบันทึกStartHere!A92)," ",+แนบท้ายบันทึกStartHere!A92)</f>
        <v/>
      </c>
      <c r="B92" s="66" t="str">
        <f>IF(ISBLANK(แนบท้ายบันทึกStartHere!B92)," ",+แนบท้ายบันทึกStartHere!B92)</f>
        <v xml:space="preserve"> </v>
      </c>
      <c r="C92" s="56" t="str">
        <f>IF(ISBLANK(แนบท้ายบันทึกStartHere!C92)," ",+แนบท้ายบันทึกStartHere!C92)</f>
        <v xml:space="preserve"> </v>
      </c>
      <c r="D92" s="57" t="str">
        <f>IF(ISBLANK(แนบท้ายบันทึกStartHere!D92)," ",+แนบท้ายบันทึกStartHere!D92)</f>
        <v xml:space="preserve"> </v>
      </c>
      <c r="E92" s="53" t="str">
        <f>IF(ISBLANK(แนบท้ายบันทึกStartHere!E92)," ",+แนบท้ายบันทึกStartHere!E92)</f>
        <v xml:space="preserve"> </v>
      </c>
      <c r="F92" s="58" t="str">
        <f>IF(ISBLANK(แนบท้ายบันทึกStartHere!F92)," ",+แนบท้ายบันทึกStartHere!F92)</f>
        <v/>
      </c>
      <c r="G92" s="59"/>
    </row>
    <row r="93" spans="1:7" x14ac:dyDescent="0.5">
      <c r="A93" s="49" t="str">
        <f>IF(ISBLANK(แนบท้ายบันทึกStartHere!A93)," ",+แนบท้ายบันทึกStartHere!A93)</f>
        <v/>
      </c>
      <c r="B93" s="66" t="str">
        <f>IF(ISBLANK(แนบท้ายบันทึกStartHere!B93)," ",+แนบท้ายบันทึกStartHere!B93)</f>
        <v xml:space="preserve"> </v>
      </c>
      <c r="C93" s="56" t="str">
        <f>IF(ISBLANK(แนบท้ายบันทึกStartHere!C93)," ",+แนบท้ายบันทึกStartHere!C93)</f>
        <v xml:space="preserve"> </v>
      </c>
      <c r="D93" s="57" t="str">
        <f>IF(ISBLANK(แนบท้ายบันทึกStartHere!D93)," ",+แนบท้ายบันทึกStartHere!D93)</f>
        <v xml:space="preserve"> </v>
      </c>
      <c r="E93" s="53" t="str">
        <f>IF(ISBLANK(แนบท้ายบันทึกStartHere!E93)," ",+แนบท้ายบันทึกStartHere!E93)</f>
        <v xml:space="preserve"> </v>
      </c>
      <c r="F93" s="58" t="str">
        <f>IF(ISBLANK(แนบท้ายบันทึกStartHere!F93)," ",+แนบท้ายบันทึกStartHere!F93)</f>
        <v/>
      </c>
      <c r="G93" s="59"/>
    </row>
    <row r="94" spans="1:7" x14ac:dyDescent="0.5">
      <c r="A94" s="49" t="str">
        <f>IF(ISBLANK(แนบท้ายบันทึกStartHere!A94)," ",+แนบท้ายบันทึกStartHere!A94)</f>
        <v/>
      </c>
      <c r="B94" s="66" t="str">
        <f>IF(ISBLANK(แนบท้ายบันทึกStartHere!B94)," ",+แนบท้ายบันทึกStartHere!B94)</f>
        <v xml:space="preserve"> </v>
      </c>
      <c r="C94" s="56" t="str">
        <f>IF(ISBLANK(แนบท้ายบันทึกStartHere!C94)," ",+แนบท้ายบันทึกStartHere!C94)</f>
        <v xml:space="preserve"> </v>
      </c>
      <c r="D94" s="57" t="str">
        <f>IF(ISBLANK(แนบท้ายบันทึกStartHere!D94)," ",+แนบท้ายบันทึกStartHere!D94)</f>
        <v xml:space="preserve"> </v>
      </c>
      <c r="E94" s="53" t="str">
        <f>IF(ISBLANK(แนบท้ายบันทึกStartHere!E94)," ",+แนบท้ายบันทึกStartHere!E94)</f>
        <v xml:space="preserve"> </v>
      </c>
      <c r="F94" s="58" t="str">
        <f>IF(ISBLANK(แนบท้ายบันทึกStartHere!F94)," ",+แนบท้ายบันทึกStartHere!F94)</f>
        <v/>
      </c>
      <c r="G94" s="59"/>
    </row>
    <row r="95" spans="1:7" x14ac:dyDescent="0.5">
      <c r="A95" s="49" t="str">
        <f>IF(ISBLANK(แนบท้ายบันทึกStartHere!A95)," ",+แนบท้ายบันทึกStartHere!A95)</f>
        <v/>
      </c>
      <c r="B95" s="66" t="str">
        <f>IF(ISBLANK(แนบท้ายบันทึกStartHere!B95)," ",+แนบท้ายบันทึกStartHere!B95)</f>
        <v xml:space="preserve"> </v>
      </c>
      <c r="C95" s="56" t="str">
        <f>IF(ISBLANK(แนบท้ายบันทึกStartHere!C95)," ",+แนบท้ายบันทึกStartHere!C95)</f>
        <v xml:space="preserve"> </v>
      </c>
      <c r="D95" s="57" t="str">
        <f>IF(ISBLANK(แนบท้ายบันทึกStartHere!D95)," ",+แนบท้ายบันทึกStartHere!D95)</f>
        <v xml:space="preserve"> </v>
      </c>
      <c r="E95" s="53" t="str">
        <f>IF(ISBLANK(แนบท้ายบันทึกStartHere!E95)," ",+แนบท้ายบันทึกStartHere!E95)</f>
        <v xml:space="preserve"> </v>
      </c>
      <c r="F95" s="58" t="str">
        <f>IF(ISBLANK(แนบท้ายบันทึกStartHere!F95)," ",+แนบท้ายบันทึกStartHere!F95)</f>
        <v/>
      </c>
      <c r="G95" s="59"/>
    </row>
    <row r="96" spans="1:7" x14ac:dyDescent="0.5">
      <c r="A96" s="49" t="str">
        <f>IF(ISBLANK(แนบท้ายบันทึกStartHere!A96)," ",+แนบท้ายบันทึกStartHere!A96)</f>
        <v/>
      </c>
      <c r="B96" s="66" t="str">
        <f>IF(ISBLANK(แนบท้ายบันทึกStartHere!B96)," ",+แนบท้ายบันทึกStartHere!B96)</f>
        <v xml:space="preserve"> </v>
      </c>
      <c r="C96" s="56" t="str">
        <f>IF(ISBLANK(แนบท้ายบันทึกStartHere!C96)," ",+แนบท้ายบันทึกStartHere!C96)</f>
        <v xml:space="preserve"> </v>
      </c>
      <c r="D96" s="57" t="str">
        <f>IF(ISBLANK(แนบท้ายบันทึกStartHere!D96)," ",+แนบท้ายบันทึกStartHere!D96)</f>
        <v xml:space="preserve"> </v>
      </c>
      <c r="E96" s="53" t="str">
        <f>IF(ISBLANK(แนบท้ายบันทึกStartHere!E96)," ",+แนบท้ายบันทึกStartHere!E96)</f>
        <v xml:space="preserve"> </v>
      </c>
      <c r="F96" s="58" t="str">
        <f>IF(ISBLANK(แนบท้ายบันทึกStartHere!F96)," ",+แนบท้ายบันทึกStartHere!F96)</f>
        <v/>
      </c>
      <c r="G96" s="59"/>
    </row>
    <row r="97" spans="1:7" x14ac:dyDescent="0.5">
      <c r="A97" s="49" t="str">
        <f>IF(ISBLANK(แนบท้ายบันทึกStartHere!A97)," ",+แนบท้ายบันทึกStartHere!A97)</f>
        <v/>
      </c>
      <c r="B97" s="66" t="str">
        <f>IF(ISBLANK(แนบท้ายบันทึกStartHere!B97)," ",+แนบท้ายบันทึกStartHere!B97)</f>
        <v xml:space="preserve"> </v>
      </c>
      <c r="C97" s="56" t="str">
        <f>IF(ISBLANK(แนบท้ายบันทึกStartHere!C97)," ",+แนบท้ายบันทึกStartHere!C97)</f>
        <v xml:space="preserve"> </v>
      </c>
      <c r="D97" s="57" t="str">
        <f>IF(ISBLANK(แนบท้ายบันทึกStartHere!D97)," ",+แนบท้ายบันทึกStartHere!D97)</f>
        <v xml:space="preserve"> </v>
      </c>
      <c r="E97" s="53" t="str">
        <f>IF(ISBLANK(แนบท้ายบันทึกStartHere!E97)," ",+แนบท้ายบันทึกStartHere!E97)</f>
        <v xml:space="preserve"> </v>
      </c>
      <c r="F97" s="58" t="str">
        <f>IF(ISBLANK(แนบท้ายบันทึกStartHere!F97)," ",+แนบท้ายบันทึกStartHere!F97)</f>
        <v/>
      </c>
      <c r="G97" s="59"/>
    </row>
    <row r="98" spans="1:7" x14ac:dyDescent="0.5">
      <c r="A98" s="49" t="str">
        <f>IF(ISBLANK(แนบท้ายบันทึกStartHere!A98)," ",+แนบท้ายบันทึกStartHere!A98)</f>
        <v/>
      </c>
      <c r="B98" s="66" t="str">
        <f>IF(ISBLANK(แนบท้ายบันทึกStartHere!B98)," ",+แนบท้ายบันทึกStartHere!B98)</f>
        <v xml:space="preserve"> </v>
      </c>
      <c r="C98" s="56" t="str">
        <f>IF(ISBLANK(แนบท้ายบันทึกStartHere!C98)," ",+แนบท้ายบันทึกStartHere!C98)</f>
        <v xml:space="preserve"> </v>
      </c>
      <c r="D98" s="57" t="str">
        <f>IF(ISBLANK(แนบท้ายบันทึกStartHere!D98)," ",+แนบท้ายบันทึกStartHere!D98)</f>
        <v xml:space="preserve"> </v>
      </c>
      <c r="E98" s="53" t="str">
        <f>IF(ISBLANK(แนบท้ายบันทึกStartHere!E98)," ",+แนบท้ายบันทึกStartHere!E98)</f>
        <v xml:space="preserve"> </v>
      </c>
      <c r="F98" s="58" t="str">
        <f>IF(ISBLANK(แนบท้ายบันทึกStartHere!F98)," ",+แนบท้ายบันทึกStartHere!F98)</f>
        <v/>
      </c>
      <c r="G98" s="59"/>
    </row>
    <row r="99" spans="1:7" x14ac:dyDescent="0.5">
      <c r="A99" s="49" t="str">
        <f>IF(ISBLANK(แนบท้ายบันทึกStartHere!A99)," ",+แนบท้ายบันทึกStartHere!A99)</f>
        <v/>
      </c>
      <c r="B99" s="66" t="str">
        <f>IF(ISBLANK(แนบท้ายบันทึกStartHere!B99)," ",+แนบท้ายบันทึกStartHere!B99)</f>
        <v xml:space="preserve"> </v>
      </c>
      <c r="C99" s="56" t="str">
        <f>IF(ISBLANK(แนบท้ายบันทึกStartHere!C99)," ",+แนบท้ายบันทึกStartHere!C99)</f>
        <v xml:space="preserve"> </v>
      </c>
      <c r="D99" s="57" t="str">
        <f>IF(ISBLANK(แนบท้ายบันทึกStartHere!D99)," ",+แนบท้ายบันทึกStartHere!D99)</f>
        <v xml:space="preserve"> </v>
      </c>
      <c r="E99" s="60" t="str">
        <f>IF(ISBLANK(แนบท้ายบันทึกStartHere!E99)," ",+แนบท้ายบันทึกStartHere!E99)</f>
        <v xml:space="preserve"> </v>
      </c>
      <c r="F99" s="58" t="str">
        <f>IF(ISBLANK(แนบท้ายบันทึกStartHere!F99)," ",+แนบท้ายบันทึกStartHere!F99)</f>
        <v/>
      </c>
      <c r="G99" s="59"/>
    </row>
    <row r="100" spans="1:7" x14ac:dyDescent="0.5">
      <c r="A100" s="49" t="str">
        <f>IF(ISBLANK(แนบท้ายบันทึกStartHere!A100)," ",+แนบท้ายบันทึกStartHere!A100)</f>
        <v/>
      </c>
      <c r="B100" s="66" t="str">
        <f>IF(ISBLANK(แนบท้ายบันทึกStartHere!B100)," ",+แนบท้ายบันทึกStartHere!B100)</f>
        <v xml:space="preserve"> </v>
      </c>
      <c r="C100" s="56" t="str">
        <f>IF(ISBLANK(แนบท้ายบันทึกStartHere!C100)," ",+แนบท้ายบันทึกStartHere!C100)</f>
        <v xml:space="preserve"> </v>
      </c>
      <c r="D100" s="57" t="str">
        <f>IF(ISBLANK(แนบท้ายบันทึกStartHere!D100)," ",+แนบท้ายบันทึกStartHere!D100)</f>
        <v xml:space="preserve"> </v>
      </c>
      <c r="E100" s="53" t="str">
        <f>IF(ISBLANK(แนบท้ายบันทึกStartHere!E100)," ",+แนบท้ายบันทึกStartHere!E100)</f>
        <v xml:space="preserve"> </v>
      </c>
      <c r="F100" s="58" t="str">
        <f>IF(ISBLANK(แนบท้ายบันทึกStartHere!F100)," ",+แนบท้ายบันทึกStartHere!F100)</f>
        <v/>
      </c>
      <c r="G100" s="59"/>
    </row>
    <row r="101" spans="1:7" x14ac:dyDescent="0.5">
      <c r="A101" s="49" t="str">
        <f>IF(ISBLANK(แนบท้ายบันทึกStartHere!A101)," ",+แนบท้ายบันทึกStartHere!A101)</f>
        <v/>
      </c>
      <c r="B101" s="66" t="str">
        <f>IF(ISBLANK(แนบท้ายบันทึกStartHere!B101)," ",+แนบท้ายบันทึกStartHere!B101)</f>
        <v xml:space="preserve"> </v>
      </c>
      <c r="C101" s="56" t="str">
        <f>IF(ISBLANK(แนบท้ายบันทึกStartHere!C101)," ",+แนบท้ายบันทึกStartHere!C101)</f>
        <v xml:space="preserve"> </v>
      </c>
      <c r="D101" s="57" t="str">
        <f>IF(ISBLANK(แนบท้ายบันทึกStartHere!D101)," ",+แนบท้ายบันทึกStartHere!D101)</f>
        <v xml:space="preserve"> </v>
      </c>
      <c r="E101" s="53" t="str">
        <f>IF(ISBLANK(แนบท้ายบันทึกStartHere!E101)," ",+แนบท้ายบันทึกStartHere!E101)</f>
        <v xml:space="preserve"> </v>
      </c>
      <c r="F101" s="58" t="str">
        <f>IF(ISBLANK(แนบท้ายบันทึกStartHere!F101)," ",+แนบท้ายบันทึกStartHere!F101)</f>
        <v/>
      </c>
      <c r="G101" s="59"/>
    </row>
    <row r="102" spans="1:7" x14ac:dyDescent="0.5">
      <c r="A102" s="49" t="str">
        <f>IF(ISBLANK(แนบท้ายบันทึกStartHere!A102)," ",+แนบท้ายบันทึกStartHere!A102)</f>
        <v/>
      </c>
      <c r="B102" s="66" t="str">
        <f>IF(ISBLANK(แนบท้ายบันทึกStartHere!B102)," ",+แนบท้ายบันทึกStartHere!B102)</f>
        <v xml:space="preserve"> </v>
      </c>
      <c r="C102" s="56" t="str">
        <f>IF(ISBLANK(แนบท้ายบันทึกStartHere!C102)," ",+แนบท้ายบันทึกStartHere!C102)</f>
        <v xml:space="preserve"> </v>
      </c>
      <c r="D102" s="57" t="str">
        <f>IF(ISBLANK(แนบท้ายบันทึกStartHere!D102)," ",+แนบท้ายบันทึกStartHere!D102)</f>
        <v xml:space="preserve"> </v>
      </c>
      <c r="E102" s="53" t="str">
        <f>IF(ISBLANK(แนบท้ายบันทึกStartHere!E102)," ",+แนบท้ายบันทึกStartHere!E102)</f>
        <v xml:space="preserve"> </v>
      </c>
      <c r="F102" s="58" t="str">
        <f>IF(ISBLANK(แนบท้ายบันทึกStartHere!F102)," ",+แนบท้ายบันทึกStartHere!F102)</f>
        <v/>
      </c>
      <c r="G102" s="59"/>
    </row>
    <row r="103" spans="1:7" x14ac:dyDescent="0.5">
      <c r="A103" s="49" t="str">
        <f>IF(ISBLANK(แนบท้ายบันทึกStartHere!A103)," ",+แนบท้ายบันทึกStartHere!A103)</f>
        <v/>
      </c>
      <c r="B103" s="66" t="str">
        <f>IF(ISBLANK(แนบท้ายบันทึกStartHere!B103)," ",+แนบท้ายบันทึกStartHere!B103)</f>
        <v xml:space="preserve"> </v>
      </c>
      <c r="C103" s="56" t="str">
        <f>IF(ISBLANK(แนบท้ายบันทึกStartHere!C103)," ",+แนบท้ายบันทึกStartHere!C103)</f>
        <v xml:space="preserve"> </v>
      </c>
      <c r="D103" s="57" t="str">
        <f>IF(ISBLANK(แนบท้ายบันทึกStartHere!D103)," ",+แนบท้ายบันทึกStartHere!D103)</f>
        <v xml:space="preserve"> </v>
      </c>
      <c r="E103" s="53" t="str">
        <f>IF(ISBLANK(แนบท้ายบันทึกStartHere!E103)," ",+แนบท้ายบันทึกStartHere!E103)</f>
        <v xml:space="preserve"> </v>
      </c>
      <c r="F103" s="58" t="str">
        <f>IF(ISBLANK(แนบท้ายบันทึกStartHere!F103)," ",+แนบท้ายบันทึกStartHere!F103)</f>
        <v/>
      </c>
      <c r="G103" s="59"/>
    </row>
    <row r="104" spans="1:7" x14ac:dyDescent="0.5">
      <c r="A104" s="49" t="str">
        <f>IF(ISBLANK(แนบท้ายบันทึกStartHere!A104)," ",+แนบท้ายบันทึกStartHere!A104)</f>
        <v/>
      </c>
      <c r="B104" s="66" t="str">
        <f>IF(ISBLANK(แนบท้ายบันทึกStartHere!B104)," ",+แนบท้ายบันทึกStartHere!B104)</f>
        <v xml:space="preserve"> </v>
      </c>
      <c r="C104" s="56" t="str">
        <f>IF(ISBLANK(แนบท้ายบันทึกStartHere!C104)," ",+แนบท้ายบันทึกStartHere!C104)</f>
        <v xml:space="preserve"> </v>
      </c>
      <c r="D104" s="57" t="str">
        <f>IF(ISBLANK(แนบท้ายบันทึกStartHere!D104)," ",+แนบท้ายบันทึกStartHere!D104)</f>
        <v xml:space="preserve"> </v>
      </c>
      <c r="E104" s="53" t="str">
        <f>IF(ISBLANK(แนบท้ายบันทึกStartHere!E104)," ",+แนบท้ายบันทึกStartHere!E104)</f>
        <v xml:space="preserve"> </v>
      </c>
      <c r="F104" s="58" t="str">
        <f>IF(ISBLANK(แนบท้ายบันทึกStartHere!F104)," ",+แนบท้ายบันทึกStartHere!F104)</f>
        <v/>
      </c>
      <c r="G104" s="59"/>
    </row>
    <row r="105" spans="1:7" x14ac:dyDescent="0.5">
      <c r="A105" s="49" t="str">
        <f>IF(ISBLANK(แนบท้ายบันทึกStartHere!A105)," ",+แนบท้ายบันทึกStartHere!A105)</f>
        <v/>
      </c>
      <c r="B105" s="66" t="str">
        <f>IF(ISBLANK(แนบท้ายบันทึกStartHere!B105)," ",+แนบท้ายบันทึกStartHere!B105)</f>
        <v xml:space="preserve"> </v>
      </c>
      <c r="C105" s="56" t="str">
        <f>IF(ISBLANK(แนบท้ายบันทึกStartHere!C105)," ",+แนบท้ายบันทึกStartHere!C105)</f>
        <v xml:space="preserve"> </v>
      </c>
      <c r="D105" s="57" t="str">
        <f>IF(ISBLANK(แนบท้ายบันทึกStartHere!D105)," ",+แนบท้ายบันทึกStartHere!D105)</f>
        <v xml:space="preserve"> </v>
      </c>
      <c r="E105" s="53" t="str">
        <f>IF(ISBLANK(แนบท้ายบันทึกStartHere!E105)," ",+แนบท้ายบันทึกStartHere!E105)</f>
        <v xml:space="preserve"> </v>
      </c>
      <c r="F105" s="58" t="str">
        <f>IF(ISBLANK(แนบท้ายบันทึกStartHere!F105)," ",+แนบท้ายบันทึกStartHere!F105)</f>
        <v/>
      </c>
      <c r="G105" s="59"/>
    </row>
    <row r="106" spans="1:7" x14ac:dyDescent="0.5">
      <c r="A106" s="49" t="str">
        <f>IF(ISBLANK(แนบท้ายบันทึกStartHere!A106)," ",+แนบท้ายบันทึกStartHere!A106)</f>
        <v/>
      </c>
      <c r="B106" s="66" t="str">
        <f>IF(ISBLANK(แนบท้ายบันทึกStartHere!B106)," ",+แนบท้ายบันทึกStartHere!B106)</f>
        <v xml:space="preserve"> </v>
      </c>
      <c r="C106" s="56" t="str">
        <f>IF(ISBLANK(แนบท้ายบันทึกStartHere!C106)," ",+แนบท้ายบันทึกStartHere!C106)</f>
        <v xml:space="preserve"> </v>
      </c>
      <c r="D106" s="57" t="str">
        <f>IF(ISBLANK(แนบท้ายบันทึกStartHere!D106)," ",+แนบท้ายบันทึกStartHere!D106)</f>
        <v xml:space="preserve"> </v>
      </c>
      <c r="E106" s="53" t="str">
        <f>IF(ISBLANK(แนบท้ายบันทึกStartHere!E106)," ",+แนบท้ายบันทึกStartHere!E106)</f>
        <v xml:space="preserve"> </v>
      </c>
      <c r="F106" s="58" t="str">
        <f>IF(ISBLANK(แนบท้ายบันทึกStartHere!F106)," ",+แนบท้ายบันทึกStartHere!F106)</f>
        <v/>
      </c>
      <c r="G106" s="59"/>
    </row>
    <row r="107" spans="1:7" x14ac:dyDescent="0.5">
      <c r="A107" s="49" t="str">
        <f>IF(ISBLANK(แนบท้ายบันทึกStartHere!A107)," ",+แนบท้ายบันทึกStartHere!A107)</f>
        <v/>
      </c>
      <c r="B107" s="66" t="str">
        <f>IF(ISBLANK(แนบท้ายบันทึกStartHere!B107)," ",+แนบท้ายบันทึกStartHere!B107)</f>
        <v xml:space="preserve"> </v>
      </c>
      <c r="C107" s="56" t="str">
        <f>IF(ISBLANK(แนบท้ายบันทึกStartHere!C107)," ",+แนบท้ายบันทึกStartHere!C107)</f>
        <v xml:space="preserve"> </v>
      </c>
      <c r="D107" s="57" t="str">
        <f>IF(ISBLANK(แนบท้ายบันทึกStartHere!D107)," ",+แนบท้ายบันทึกStartHere!D107)</f>
        <v xml:space="preserve"> </v>
      </c>
      <c r="E107" s="53" t="str">
        <f>IF(ISBLANK(แนบท้ายบันทึกStartHere!E107)," ",+แนบท้ายบันทึกStartHere!E107)</f>
        <v xml:space="preserve"> </v>
      </c>
      <c r="F107" s="58" t="str">
        <f>IF(ISBLANK(แนบท้ายบันทึกStartHere!F107)," ",+แนบท้ายบันทึกStartHere!F107)</f>
        <v/>
      </c>
      <c r="G107" s="59"/>
    </row>
    <row r="108" spans="1:7" x14ac:dyDescent="0.5">
      <c r="A108" s="49" t="str">
        <f>IF(ISBLANK(แนบท้ายบันทึกStartHere!A108)," ",+แนบท้ายบันทึกStartHere!A108)</f>
        <v/>
      </c>
      <c r="B108" s="66" t="str">
        <f>IF(ISBLANK(แนบท้ายบันทึกStartHere!B108)," ",+แนบท้ายบันทึกStartHere!B108)</f>
        <v xml:space="preserve"> </v>
      </c>
      <c r="C108" s="56" t="str">
        <f>IF(ISBLANK(แนบท้ายบันทึกStartHere!C108)," ",+แนบท้ายบันทึกStartHere!C108)</f>
        <v xml:space="preserve"> </v>
      </c>
      <c r="D108" s="57" t="str">
        <f>IF(ISBLANK(แนบท้ายบันทึกStartHere!D108)," ",+แนบท้ายบันทึกStartHere!D108)</f>
        <v xml:space="preserve"> </v>
      </c>
      <c r="E108" s="53" t="str">
        <f>IF(ISBLANK(แนบท้ายบันทึกStartHere!E108)," ",+แนบท้ายบันทึกStartHere!E108)</f>
        <v xml:space="preserve"> </v>
      </c>
      <c r="F108" s="58" t="str">
        <f>IF(ISBLANK(แนบท้ายบันทึกStartHere!F108)," ",+แนบท้ายบันทึกStartHere!F108)</f>
        <v/>
      </c>
      <c r="G108" s="59"/>
    </row>
    <row r="109" spans="1:7" x14ac:dyDescent="0.5">
      <c r="A109" s="49" t="str">
        <f>IF(ISBLANK(แนบท้ายบันทึกStartHere!A109)," ",+แนบท้ายบันทึกStartHere!A109)</f>
        <v/>
      </c>
      <c r="B109" s="66" t="str">
        <f>IF(ISBLANK(แนบท้ายบันทึกStartHere!B109)," ",+แนบท้ายบันทึกStartHere!B109)</f>
        <v xml:space="preserve"> </v>
      </c>
      <c r="C109" s="61" t="str">
        <f>IF(ISBLANK(แนบท้ายบันทึกStartHere!C109)," ",+แนบท้ายบันทึกStartHere!C109)</f>
        <v xml:space="preserve"> </v>
      </c>
      <c r="D109" s="62" t="str">
        <f>IF(ISBLANK(แนบท้ายบันทึกStartHere!D109)," ",+แนบท้ายบันทึกStartHere!D109)</f>
        <v xml:space="preserve"> </v>
      </c>
      <c r="E109" s="63" t="str">
        <f>IF(ISBLANK(แนบท้ายบันทึกStartHere!E109)," ",+แนบท้ายบันทึกStartHere!E109)</f>
        <v xml:space="preserve"> </v>
      </c>
      <c r="F109" s="58" t="str">
        <f>IF(ISBLANK(แนบท้ายบันทึกStartHere!F109)," ",+แนบท้ายบันทึกStartHere!F109)</f>
        <v/>
      </c>
      <c r="G109" s="59"/>
    </row>
    <row r="110" spans="1:7" x14ac:dyDescent="0.5">
      <c r="A110" s="64"/>
      <c r="B110" s="95" t="str">
        <f>"( "&amp;BAHTTEXT(F110)&amp;" )"</f>
        <v>( ศูนย์บาทถ้วน )</v>
      </c>
      <c r="C110" s="96"/>
      <c r="D110" s="97"/>
      <c r="E110" s="47" t="str">
        <f>+แนบท้ายบันทึกStartHere!E110</f>
        <v>ยอดยกไป</v>
      </c>
      <c r="F110" s="65">
        <f>SUM(F80:F109)</f>
        <v>0</v>
      </c>
      <c r="G110" s="64"/>
    </row>
    <row r="112" spans="1:7" x14ac:dyDescent="0.5">
      <c r="E112" s="46" t="s">
        <v>124</v>
      </c>
    </row>
    <row r="113" spans="1:7" x14ac:dyDescent="0.5">
      <c r="E113" s="46" t="s">
        <v>125</v>
      </c>
    </row>
    <row r="114" spans="1:7" x14ac:dyDescent="0.5">
      <c r="E114" s="46" t="s">
        <v>121</v>
      </c>
    </row>
    <row r="115" spans="1:7" ht="23.25" x14ac:dyDescent="0.5">
      <c r="A115" s="98" t="s">
        <v>123</v>
      </c>
      <c r="B115" s="98"/>
      <c r="C115" s="98"/>
      <c r="D115" s="98"/>
      <c r="E115" s="98"/>
      <c r="F115" s="98"/>
      <c r="G115" s="98"/>
    </row>
    <row r="116" spans="1:7" x14ac:dyDescent="0.5">
      <c r="G116" s="46" t="str">
        <f>+แนบท้ายบันทึกStartHere!G116</f>
        <v>หน้า 4/7</v>
      </c>
    </row>
    <row r="117" spans="1:7" x14ac:dyDescent="0.5">
      <c r="A117" s="47" t="s">
        <v>13</v>
      </c>
      <c r="B117" s="47" t="s">
        <v>78</v>
      </c>
      <c r="C117" s="95" t="s">
        <v>118</v>
      </c>
      <c r="D117" s="97"/>
      <c r="E117" s="47" t="s">
        <v>16</v>
      </c>
      <c r="F117" s="48" t="s">
        <v>84</v>
      </c>
      <c r="G117" s="47" t="s">
        <v>119</v>
      </c>
    </row>
    <row r="118" spans="1:7" x14ac:dyDescent="0.5">
      <c r="A118" s="49"/>
      <c r="B118" s="66"/>
      <c r="C118" s="51"/>
      <c r="D118" s="52"/>
      <c r="E118" s="53" t="s">
        <v>122</v>
      </c>
      <c r="F118" s="54">
        <f>+F110</f>
        <v>0</v>
      </c>
      <c r="G118" s="55"/>
    </row>
    <row r="119" spans="1:7" x14ac:dyDescent="0.5">
      <c r="A119" s="49" t="str">
        <f>IF(ISBLANK(แนบท้ายบันทึกStartHere!A119)," ",+แนบท้ายบันทึกStartHere!A119)</f>
        <v/>
      </c>
      <c r="B119" s="66" t="str">
        <f>IF(ISBLANK(แนบท้ายบันทึกStartHere!B119)," ",+แนบท้ายบันทึกStartHere!B119)</f>
        <v xml:space="preserve"> </v>
      </c>
      <c r="C119" s="56" t="str">
        <f>IF(ISBLANK(แนบท้ายบันทึกStartHere!C119)," ",+แนบท้ายบันทึกStartHere!C119)</f>
        <v xml:space="preserve"> </v>
      </c>
      <c r="D119" s="57" t="str">
        <f>IF(ISBLANK(แนบท้ายบันทึกStartHere!D119)," ",+แนบท้ายบันทึกStartHere!D119)</f>
        <v xml:space="preserve"> </v>
      </c>
      <c r="E119" s="53" t="str">
        <f>IF(ISBLANK(แนบท้ายบันทึกStartHere!E119)," ",+แนบท้ายบันทึกStartHere!E119)</f>
        <v xml:space="preserve"> </v>
      </c>
      <c r="F119" s="58" t="str">
        <f>IF(ISBLANK(แนบท้ายบันทึกStartHere!F119)," ",+แนบท้ายบันทึกStartHere!F119)</f>
        <v/>
      </c>
      <c r="G119" s="59"/>
    </row>
    <row r="120" spans="1:7" x14ac:dyDescent="0.5">
      <c r="A120" s="49" t="str">
        <f>IF(ISBLANK(แนบท้ายบันทึกStartHere!A120)," ",+แนบท้ายบันทึกStartHere!A120)</f>
        <v/>
      </c>
      <c r="B120" s="66" t="str">
        <f>IF(ISBLANK(แนบท้ายบันทึกStartHere!B120)," ",+แนบท้ายบันทึกStartHere!B120)</f>
        <v xml:space="preserve"> </v>
      </c>
      <c r="C120" s="56" t="str">
        <f>IF(ISBLANK(แนบท้ายบันทึกStartHere!C120)," ",+แนบท้ายบันทึกStartHere!C120)</f>
        <v xml:space="preserve"> </v>
      </c>
      <c r="D120" s="57" t="str">
        <f>IF(ISBLANK(แนบท้ายบันทึกStartHere!D120)," ",+แนบท้ายบันทึกStartHere!D120)</f>
        <v xml:space="preserve"> </v>
      </c>
      <c r="E120" s="53" t="str">
        <f>IF(ISBLANK(แนบท้ายบันทึกStartHere!E120)," ",+แนบท้ายบันทึกStartHere!E120)</f>
        <v xml:space="preserve"> </v>
      </c>
      <c r="F120" s="58" t="str">
        <f>IF(ISBLANK(แนบท้ายบันทึกStartHere!F120)," ",+แนบท้ายบันทึกStartHere!F120)</f>
        <v/>
      </c>
      <c r="G120" s="59"/>
    </row>
    <row r="121" spans="1:7" x14ac:dyDescent="0.5">
      <c r="A121" s="49" t="str">
        <f>IF(ISBLANK(แนบท้ายบันทึกStartHere!A121)," ",+แนบท้ายบันทึกStartHere!A121)</f>
        <v/>
      </c>
      <c r="B121" s="66" t="str">
        <f>IF(ISBLANK(แนบท้ายบันทึกStartHere!B121)," ",+แนบท้ายบันทึกStartHere!B121)</f>
        <v xml:space="preserve"> </v>
      </c>
      <c r="C121" s="56" t="str">
        <f>IF(ISBLANK(แนบท้ายบันทึกStartHere!C121)," ",+แนบท้ายบันทึกStartHere!C121)</f>
        <v xml:space="preserve"> </v>
      </c>
      <c r="D121" s="57" t="str">
        <f>IF(ISBLANK(แนบท้ายบันทึกStartHere!D121)," ",+แนบท้ายบันทึกStartHere!D121)</f>
        <v xml:space="preserve"> </v>
      </c>
      <c r="E121" s="53" t="str">
        <f>IF(ISBLANK(แนบท้ายบันทึกStartHere!E121)," ",+แนบท้ายบันทึกStartHere!E121)</f>
        <v xml:space="preserve"> </v>
      </c>
      <c r="F121" s="58" t="str">
        <f>IF(ISBLANK(แนบท้ายบันทึกStartHere!F121)," ",+แนบท้ายบันทึกStartHere!F121)</f>
        <v/>
      </c>
      <c r="G121" s="59"/>
    </row>
    <row r="122" spans="1:7" x14ac:dyDescent="0.5">
      <c r="A122" s="49" t="str">
        <f>IF(ISBLANK(แนบท้ายบันทึกStartHere!A122)," ",+แนบท้ายบันทึกStartHere!A122)</f>
        <v/>
      </c>
      <c r="B122" s="66" t="str">
        <f>IF(ISBLANK(แนบท้ายบันทึกStartHere!B122)," ",+แนบท้ายบันทึกStartHere!B122)</f>
        <v xml:space="preserve"> </v>
      </c>
      <c r="C122" s="56" t="str">
        <f>IF(ISBLANK(แนบท้ายบันทึกStartHere!C122)," ",+แนบท้ายบันทึกStartHere!C122)</f>
        <v xml:space="preserve"> </v>
      </c>
      <c r="D122" s="57" t="str">
        <f>IF(ISBLANK(แนบท้ายบันทึกStartHere!D122)," ",+แนบท้ายบันทึกStartHere!D122)</f>
        <v xml:space="preserve"> </v>
      </c>
      <c r="E122" s="53" t="str">
        <f>IF(ISBLANK(แนบท้ายบันทึกStartHere!E122)," ",+แนบท้ายบันทึกStartHere!E122)</f>
        <v xml:space="preserve"> </v>
      </c>
      <c r="F122" s="58" t="str">
        <f>IF(ISBLANK(แนบท้ายบันทึกStartHere!F122)," ",+แนบท้ายบันทึกStartHere!F122)</f>
        <v/>
      </c>
      <c r="G122" s="59"/>
    </row>
    <row r="123" spans="1:7" x14ac:dyDescent="0.5">
      <c r="A123" s="49" t="str">
        <f>IF(ISBLANK(แนบท้ายบันทึกStartHere!A123)," ",+แนบท้ายบันทึกStartHere!A123)</f>
        <v/>
      </c>
      <c r="B123" s="66" t="str">
        <f>IF(ISBLANK(แนบท้ายบันทึกStartHere!B123)," ",+แนบท้ายบันทึกStartHere!B123)</f>
        <v xml:space="preserve"> </v>
      </c>
      <c r="C123" s="56" t="str">
        <f>IF(ISBLANK(แนบท้ายบันทึกStartHere!C123)," ",+แนบท้ายบันทึกStartHere!C123)</f>
        <v xml:space="preserve"> </v>
      </c>
      <c r="D123" s="57" t="str">
        <f>IF(ISBLANK(แนบท้ายบันทึกStartHere!D123)," ",+แนบท้ายบันทึกStartHere!D123)</f>
        <v xml:space="preserve"> </v>
      </c>
      <c r="E123" s="53" t="str">
        <f>IF(ISBLANK(แนบท้ายบันทึกStartHere!E123)," ",+แนบท้ายบันทึกStartHere!E123)</f>
        <v xml:space="preserve"> </v>
      </c>
      <c r="F123" s="58" t="str">
        <f>IF(ISBLANK(แนบท้ายบันทึกStartHere!F123)," ",+แนบท้ายบันทึกStartHere!F123)</f>
        <v/>
      </c>
      <c r="G123" s="59"/>
    </row>
    <row r="124" spans="1:7" x14ac:dyDescent="0.5">
      <c r="A124" s="49" t="str">
        <f>IF(ISBLANK(แนบท้ายบันทึกStartHere!A124)," ",+แนบท้ายบันทึกStartHere!A124)</f>
        <v/>
      </c>
      <c r="B124" s="66" t="str">
        <f>IF(ISBLANK(แนบท้ายบันทึกStartHere!B124)," ",+แนบท้ายบันทึกStartHere!B124)</f>
        <v xml:space="preserve"> </v>
      </c>
      <c r="C124" s="56" t="str">
        <f>IF(ISBLANK(แนบท้ายบันทึกStartHere!C124)," ",+แนบท้ายบันทึกStartHere!C124)</f>
        <v xml:space="preserve"> </v>
      </c>
      <c r="D124" s="57" t="str">
        <f>IF(ISBLANK(แนบท้ายบันทึกStartHere!D124)," ",+แนบท้ายบันทึกStartHere!D124)</f>
        <v xml:space="preserve"> </v>
      </c>
      <c r="E124" s="60" t="str">
        <f>IF(ISBLANK(แนบท้ายบันทึกStartHere!E124)," ",+แนบท้ายบันทึกStartHere!E124)</f>
        <v xml:space="preserve"> </v>
      </c>
      <c r="F124" s="58" t="str">
        <f>IF(ISBLANK(แนบท้ายบันทึกStartHere!F124)," ",+แนบท้ายบันทึกStartHere!F124)</f>
        <v/>
      </c>
      <c r="G124" s="59"/>
    </row>
    <row r="125" spans="1:7" x14ac:dyDescent="0.5">
      <c r="A125" s="49" t="str">
        <f>IF(ISBLANK(แนบท้ายบันทึกStartHere!A125)," ",+แนบท้ายบันทึกStartHere!A125)</f>
        <v/>
      </c>
      <c r="B125" s="66" t="str">
        <f>IF(ISBLANK(แนบท้ายบันทึกStartHere!B125)," ",+แนบท้ายบันทึกStartHere!B125)</f>
        <v xml:space="preserve"> </v>
      </c>
      <c r="C125" s="56" t="str">
        <f>IF(ISBLANK(แนบท้ายบันทึกStartHere!C125)," ",+แนบท้ายบันทึกStartHere!C125)</f>
        <v xml:space="preserve"> </v>
      </c>
      <c r="D125" s="57" t="str">
        <f>IF(ISBLANK(แนบท้ายบันทึกStartHere!D125)," ",+แนบท้ายบันทึกStartHere!D125)</f>
        <v xml:space="preserve"> </v>
      </c>
      <c r="E125" s="53" t="str">
        <f>IF(ISBLANK(แนบท้ายบันทึกStartHere!E125)," ",+แนบท้ายบันทึกStartHere!E125)</f>
        <v xml:space="preserve"> </v>
      </c>
      <c r="F125" s="58" t="str">
        <f>IF(ISBLANK(แนบท้ายบันทึกStartHere!F125)," ",+แนบท้ายบันทึกStartHere!F125)</f>
        <v/>
      </c>
      <c r="G125" s="59"/>
    </row>
    <row r="126" spans="1:7" x14ac:dyDescent="0.5">
      <c r="A126" s="49" t="str">
        <f>IF(ISBLANK(แนบท้ายบันทึกStartHere!A126)," ",+แนบท้ายบันทึกStartHere!A126)</f>
        <v/>
      </c>
      <c r="B126" s="66" t="str">
        <f>IF(ISBLANK(แนบท้ายบันทึกStartHere!B126)," ",+แนบท้ายบันทึกStartHere!B126)</f>
        <v xml:space="preserve"> </v>
      </c>
      <c r="C126" s="56" t="str">
        <f>IF(ISBLANK(แนบท้ายบันทึกStartHere!C126)," ",+แนบท้ายบันทึกStartHere!C126)</f>
        <v xml:space="preserve"> </v>
      </c>
      <c r="D126" s="57" t="str">
        <f>IF(ISBLANK(แนบท้ายบันทึกStartHere!D126)," ",+แนบท้ายบันทึกStartHere!D126)</f>
        <v xml:space="preserve"> </v>
      </c>
      <c r="E126" s="53" t="str">
        <f>IF(ISBLANK(แนบท้ายบันทึกStartHere!E126)," ",+แนบท้ายบันทึกStartHere!E126)</f>
        <v xml:space="preserve"> </v>
      </c>
      <c r="F126" s="58" t="str">
        <f>IF(ISBLANK(แนบท้ายบันทึกStartHere!F126)," ",+แนบท้ายบันทึกStartHere!F126)</f>
        <v/>
      </c>
      <c r="G126" s="59"/>
    </row>
    <row r="127" spans="1:7" x14ac:dyDescent="0.5">
      <c r="A127" s="49" t="str">
        <f>IF(ISBLANK(แนบท้ายบันทึกStartHere!A127)," ",+แนบท้ายบันทึกStartHere!A127)</f>
        <v/>
      </c>
      <c r="B127" s="66" t="str">
        <f>IF(ISBLANK(แนบท้ายบันทึกStartHere!B127)," ",+แนบท้ายบันทึกStartHere!B127)</f>
        <v xml:space="preserve"> </v>
      </c>
      <c r="C127" s="56" t="str">
        <f>IF(ISBLANK(แนบท้ายบันทึกStartHere!C127)," ",+แนบท้ายบันทึกStartHere!C127)</f>
        <v xml:space="preserve"> </v>
      </c>
      <c r="D127" s="57" t="str">
        <f>IF(ISBLANK(แนบท้ายบันทึกStartHere!D127)," ",+แนบท้ายบันทึกStartHere!D127)</f>
        <v xml:space="preserve"> </v>
      </c>
      <c r="E127" s="53" t="str">
        <f>IF(ISBLANK(แนบท้ายบันทึกStartHere!E127)," ",+แนบท้ายบันทึกStartHere!E127)</f>
        <v xml:space="preserve"> </v>
      </c>
      <c r="F127" s="58" t="str">
        <f>IF(ISBLANK(แนบท้ายบันทึกStartHere!F127)," ",+แนบท้ายบันทึกStartHere!F127)</f>
        <v/>
      </c>
      <c r="G127" s="59"/>
    </row>
    <row r="128" spans="1:7" x14ac:dyDescent="0.5">
      <c r="A128" s="49" t="str">
        <f>IF(ISBLANK(แนบท้ายบันทึกStartHere!A128)," ",+แนบท้ายบันทึกStartHere!A128)</f>
        <v/>
      </c>
      <c r="B128" s="66" t="str">
        <f>IF(ISBLANK(แนบท้ายบันทึกStartHere!B128)," ",+แนบท้ายบันทึกStartHere!B128)</f>
        <v xml:space="preserve"> </v>
      </c>
      <c r="C128" s="56" t="str">
        <f>IF(ISBLANK(แนบท้ายบันทึกStartHere!C128)," ",+แนบท้ายบันทึกStartHere!C128)</f>
        <v xml:space="preserve"> </v>
      </c>
      <c r="D128" s="57" t="str">
        <f>IF(ISBLANK(แนบท้ายบันทึกStartHere!D128)," ",+แนบท้ายบันทึกStartHere!D128)</f>
        <v xml:space="preserve"> </v>
      </c>
      <c r="E128" s="53" t="str">
        <f>IF(ISBLANK(แนบท้ายบันทึกStartHere!E128)," ",+แนบท้ายบันทึกStartHere!E128)</f>
        <v xml:space="preserve"> </v>
      </c>
      <c r="F128" s="58" t="str">
        <f>IF(ISBLANK(แนบท้ายบันทึกStartHere!F128)," ",+แนบท้ายบันทึกStartHere!F128)</f>
        <v/>
      </c>
      <c r="G128" s="59"/>
    </row>
    <row r="129" spans="1:7" x14ac:dyDescent="0.5">
      <c r="A129" s="49" t="str">
        <f>IF(ISBLANK(แนบท้ายบันทึกStartHere!A129)," ",+แนบท้ายบันทึกStartHere!A129)</f>
        <v/>
      </c>
      <c r="B129" s="66" t="str">
        <f>IF(ISBLANK(แนบท้ายบันทึกStartHere!B129)," ",+แนบท้ายบันทึกStartHere!B129)</f>
        <v xml:space="preserve"> </v>
      </c>
      <c r="C129" s="56" t="str">
        <f>IF(ISBLANK(แนบท้ายบันทึกStartHere!C129)," ",+แนบท้ายบันทึกStartHere!C129)</f>
        <v xml:space="preserve"> </v>
      </c>
      <c r="D129" s="57" t="str">
        <f>IF(ISBLANK(แนบท้ายบันทึกStartHere!D129)," ",+แนบท้ายบันทึกStartHere!D129)</f>
        <v xml:space="preserve"> </v>
      </c>
      <c r="E129" s="53" t="str">
        <f>IF(ISBLANK(แนบท้ายบันทึกStartHere!E129)," ",+แนบท้ายบันทึกStartHere!E129)</f>
        <v xml:space="preserve"> </v>
      </c>
      <c r="F129" s="58" t="str">
        <f>IF(ISBLANK(แนบท้ายบันทึกStartHere!F129)," ",+แนบท้ายบันทึกStartHere!F129)</f>
        <v/>
      </c>
      <c r="G129" s="59"/>
    </row>
    <row r="130" spans="1:7" x14ac:dyDescent="0.5">
      <c r="A130" s="49" t="str">
        <f>IF(ISBLANK(แนบท้ายบันทึกStartHere!A130)," ",+แนบท้ายบันทึกStartHere!A130)</f>
        <v/>
      </c>
      <c r="B130" s="66" t="str">
        <f>IF(ISBLANK(แนบท้ายบันทึกStartHere!B130)," ",+แนบท้ายบันทึกStartHere!B130)</f>
        <v xml:space="preserve"> </v>
      </c>
      <c r="C130" s="56" t="str">
        <f>IF(ISBLANK(แนบท้ายบันทึกStartHere!C130)," ",+แนบท้ายบันทึกStartHere!C130)</f>
        <v xml:space="preserve"> </v>
      </c>
      <c r="D130" s="57" t="str">
        <f>IF(ISBLANK(แนบท้ายบันทึกStartHere!D130)," ",+แนบท้ายบันทึกStartHere!D130)</f>
        <v xml:space="preserve"> </v>
      </c>
      <c r="E130" s="53" t="str">
        <f>IF(ISBLANK(แนบท้ายบันทึกStartHere!E130)," ",+แนบท้ายบันทึกStartHere!E130)</f>
        <v xml:space="preserve"> </v>
      </c>
      <c r="F130" s="58" t="str">
        <f>IF(ISBLANK(แนบท้ายบันทึกStartHere!F130)," ",+แนบท้ายบันทึกStartHere!F130)</f>
        <v/>
      </c>
      <c r="G130" s="59"/>
    </row>
    <row r="131" spans="1:7" x14ac:dyDescent="0.5">
      <c r="A131" s="49" t="str">
        <f>IF(ISBLANK(แนบท้ายบันทึกStartHere!A131)," ",+แนบท้ายบันทึกStartHere!A131)</f>
        <v/>
      </c>
      <c r="B131" s="66" t="str">
        <f>IF(ISBLANK(แนบท้ายบันทึกStartHere!B131)," ",+แนบท้ายบันทึกStartHere!B131)</f>
        <v xml:space="preserve"> </v>
      </c>
      <c r="C131" s="56" t="str">
        <f>IF(ISBLANK(แนบท้ายบันทึกStartHere!C131)," ",+แนบท้ายบันทึกStartHere!C131)</f>
        <v xml:space="preserve"> </v>
      </c>
      <c r="D131" s="57" t="str">
        <f>IF(ISBLANK(แนบท้ายบันทึกStartHere!D131)," ",+แนบท้ายบันทึกStartHere!D131)</f>
        <v xml:space="preserve"> </v>
      </c>
      <c r="E131" s="53" t="str">
        <f>IF(ISBLANK(แนบท้ายบันทึกStartHere!E131)," ",+แนบท้ายบันทึกStartHere!E131)</f>
        <v xml:space="preserve"> </v>
      </c>
      <c r="F131" s="58" t="str">
        <f>IF(ISBLANK(แนบท้ายบันทึกStartHere!F131)," ",+แนบท้ายบันทึกStartHere!F131)</f>
        <v/>
      </c>
      <c r="G131" s="59"/>
    </row>
    <row r="132" spans="1:7" x14ac:dyDescent="0.5">
      <c r="A132" s="49" t="str">
        <f>IF(ISBLANK(แนบท้ายบันทึกStartHere!A132)," ",+แนบท้ายบันทึกStartHere!A132)</f>
        <v/>
      </c>
      <c r="B132" s="66" t="str">
        <f>IF(ISBLANK(แนบท้ายบันทึกStartHere!B132)," ",+แนบท้ายบันทึกStartHere!B132)</f>
        <v xml:space="preserve"> </v>
      </c>
      <c r="C132" s="56" t="str">
        <f>IF(ISBLANK(แนบท้ายบันทึกStartHere!C132)," ",+แนบท้ายบันทึกStartHere!C132)</f>
        <v xml:space="preserve"> </v>
      </c>
      <c r="D132" s="57" t="str">
        <f>IF(ISBLANK(แนบท้ายบันทึกStartHere!D132)," ",+แนบท้ายบันทึกStartHere!D132)</f>
        <v xml:space="preserve"> </v>
      </c>
      <c r="E132" s="53" t="str">
        <f>IF(ISBLANK(แนบท้ายบันทึกStartHere!E132)," ",+แนบท้ายบันทึกStartHere!E132)</f>
        <v xml:space="preserve"> </v>
      </c>
      <c r="F132" s="58" t="str">
        <f>IF(ISBLANK(แนบท้ายบันทึกStartHere!F132)," ",+แนบท้ายบันทึกStartHere!F132)</f>
        <v/>
      </c>
      <c r="G132" s="59"/>
    </row>
    <row r="133" spans="1:7" x14ac:dyDescent="0.5">
      <c r="A133" s="49" t="str">
        <f>IF(ISBLANK(แนบท้ายบันทึกStartHere!A133)," ",+แนบท้ายบันทึกStartHere!A133)</f>
        <v/>
      </c>
      <c r="B133" s="66" t="str">
        <f>IF(ISBLANK(แนบท้ายบันทึกStartHere!B133)," ",+แนบท้ายบันทึกStartHere!B133)</f>
        <v xml:space="preserve"> </v>
      </c>
      <c r="C133" s="56" t="str">
        <f>IF(ISBLANK(แนบท้ายบันทึกStartHere!C133)," ",+แนบท้ายบันทึกStartHere!C133)</f>
        <v xml:space="preserve"> </v>
      </c>
      <c r="D133" s="57" t="str">
        <f>IF(ISBLANK(แนบท้ายบันทึกStartHere!D133)," ",+แนบท้ายบันทึกStartHere!D133)</f>
        <v xml:space="preserve"> </v>
      </c>
      <c r="E133" s="53" t="str">
        <f>IF(ISBLANK(แนบท้ายบันทึกStartHere!E133)," ",+แนบท้ายบันทึกStartHere!E133)</f>
        <v xml:space="preserve"> </v>
      </c>
      <c r="F133" s="58" t="str">
        <f>IF(ISBLANK(แนบท้ายบันทึกStartHere!F133)," ",+แนบท้ายบันทึกStartHere!F133)</f>
        <v/>
      </c>
      <c r="G133" s="59"/>
    </row>
    <row r="134" spans="1:7" x14ac:dyDescent="0.5">
      <c r="A134" s="49" t="str">
        <f>IF(ISBLANK(แนบท้ายบันทึกStartHere!A134)," ",+แนบท้ายบันทึกStartHere!A134)</f>
        <v/>
      </c>
      <c r="B134" s="66" t="str">
        <f>IF(ISBLANK(แนบท้ายบันทึกStartHere!B134)," ",+แนบท้ายบันทึกStartHere!B134)</f>
        <v xml:space="preserve"> </v>
      </c>
      <c r="C134" s="56" t="str">
        <f>IF(ISBLANK(แนบท้ายบันทึกStartHere!C134)," ",+แนบท้ายบันทึกStartHere!C134)</f>
        <v xml:space="preserve"> </v>
      </c>
      <c r="D134" s="57" t="str">
        <f>IF(ISBLANK(แนบท้ายบันทึกStartHere!D134)," ",+แนบท้ายบันทึกStartHere!D134)</f>
        <v xml:space="preserve"> </v>
      </c>
      <c r="E134" s="53" t="str">
        <f>IF(ISBLANK(แนบท้ายบันทึกStartHere!E134)," ",+แนบท้ายบันทึกStartHere!E134)</f>
        <v xml:space="preserve"> </v>
      </c>
      <c r="F134" s="58" t="str">
        <f>IF(ISBLANK(แนบท้ายบันทึกStartHere!F134)," ",+แนบท้ายบันทึกStartHere!F134)</f>
        <v/>
      </c>
      <c r="G134" s="59"/>
    </row>
    <row r="135" spans="1:7" x14ac:dyDescent="0.5">
      <c r="A135" s="49" t="str">
        <f>IF(ISBLANK(แนบท้ายบันทึกStartHere!A135)," ",+แนบท้ายบันทึกStartHere!A135)</f>
        <v/>
      </c>
      <c r="B135" s="66" t="str">
        <f>IF(ISBLANK(แนบท้ายบันทึกStartHere!B135)," ",+แนบท้ายบันทึกStartHere!B135)</f>
        <v xml:space="preserve"> </v>
      </c>
      <c r="C135" s="56" t="str">
        <f>IF(ISBLANK(แนบท้ายบันทึกStartHere!C135)," ",+แนบท้ายบันทึกStartHere!C135)</f>
        <v xml:space="preserve"> </v>
      </c>
      <c r="D135" s="57" t="str">
        <f>IF(ISBLANK(แนบท้ายบันทึกStartHere!D135)," ",+แนบท้ายบันทึกStartHere!D135)</f>
        <v xml:space="preserve"> </v>
      </c>
      <c r="E135" s="53" t="str">
        <f>IF(ISBLANK(แนบท้ายบันทึกStartHere!E135)," ",+แนบท้ายบันทึกStartHere!E135)</f>
        <v xml:space="preserve"> </v>
      </c>
      <c r="F135" s="58" t="str">
        <f>IF(ISBLANK(แนบท้ายบันทึกStartHere!F135)," ",+แนบท้ายบันทึกStartHere!F135)</f>
        <v/>
      </c>
      <c r="G135" s="59"/>
    </row>
    <row r="136" spans="1:7" x14ac:dyDescent="0.5">
      <c r="A136" s="49" t="str">
        <f>IF(ISBLANK(แนบท้ายบันทึกStartHere!A136)," ",+แนบท้ายบันทึกStartHere!A136)</f>
        <v/>
      </c>
      <c r="B136" s="66" t="str">
        <f>IF(ISBLANK(แนบท้ายบันทึกStartHere!B136)," ",+แนบท้ายบันทึกStartHere!B136)</f>
        <v xml:space="preserve"> </v>
      </c>
      <c r="C136" s="56" t="str">
        <f>IF(ISBLANK(แนบท้ายบันทึกStartHere!C136)," ",+แนบท้ายบันทึกStartHere!C136)</f>
        <v xml:space="preserve"> </v>
      </c>
      <c r="D136" s="57" t="str">
        <f>IF(ISBLANK(แนบท้ายบันทึกStartHere!D136)," ",+แนบท้ายบันทึกStartHere!D136)</f>
        <v xml:space="preserve"> </v>
      </c>
      <c r="E136" s="53" t="str">
        <f>IF(ISBLANK(แนบท้ายบันทึกStartHere!E136)," ",+แนบท้ายบันทึกStartHere!E136)</f>
        <v xml:space="preserve"> </v>
      </c>
      <c r="F136" s="58" t="str">
        <f>IF(ISBLANK(แนบท้ายบันทึกStartHere!F136)," ",+แนบท้ายบันทึกStartHere!F136)</f>
        <v/>
      </c>
      <c r="G136" s="59"/>
    </row>
    <row r="137" spans="1:7" x14ac:dyDescent="0.5">
      <c r="A137" s="49" t="str">
        <f>IF(ISBLANK(แนบท้ายบันทึกStartHere!A137)," ",+แนบท้ายบันทึกStartHere!A137)</f>
        <v/>
      </c>
      <c r="B137" s="66" t="str">
        <f>IF(ISBLANK(แนบท้ายบันทึกStartHere!B137)," ",+แนบท้ายบันทึกStartHere!B137)</f>
        <v xml:space="preserve"> </v>
      </c>
      <c r="C137" s="56" t="str">
        <f>IF(ISBLANK(แนบท้ายบันทึกStartHere!C137)," ",+แนบท้ายบันทึกStartHere!C137)</f>
        <v xml:space="preserve"> </v>
      </c>
      <c r="D137" s="57" t="str">
        <f>IF(ISBLANK(แนบท้ายบันทึกStartHere!D137)," ",+แนบท้ายบันทึกStartHere!D137)</f>
        <v xml:space="preserve"> </v>
      </c>
      <c r="E137" s="60" t="str">
        <f>IF(ISBLANK(แนบท้ายบันทึกStartHere!E137)," ",+แนบท้ายบันทึกStartHere!E137)</f>
        <v xml:space="preserve"> </v>
      </c>
      <c r="F137" s="58" t="str">
        <f>IF(ISBLANK(แนบท้ายบันทึกStartHere!F137)," ",+แนบท้ายบันทึกStartHere!F137)</f>
        <v/>
      </c>
      <c r="G137" s="59"/>
    </row>
    <row r="138" spans="1:7" x14ac:dyDescent="0.5">
      <c r="A138" s="49" t="str">
        <f>IF(ISBLANK(แนบท้ายบันทึกStartHere!A138)," ",+แนบท้ายบันทึกStartHere!A138)</f>
        <v/>
      </c>
      <c r="B138" s="66" t="str">
        <f>IF(ISBLANK(แนบท้ายบันทึกStartHere!B138)," ",+แนบท้ายบันทึกStartHere!B138)</f>
        <v xml:space="preserve"> </v>
      </c>
      <c r="C138" s="56" t="str">
        <f>IF(ISBLANK(แนบท้ายบันทึกStartHere!C138)," ",+แนบท้ายบันทึกStartHere!C138)</f>
        <v xml:space="preserve"> </v>
      </c>
      <c r="D138" s="57" t="str">
        <f>IF(ISBLANK(แนบท้ายบันทึกStartHere!D138)," ",+แนบท้ายบันทึกStartHere!D138)</f>
        <v xml:space="preserve"> </v>
      </c>
      <c r="E138" s="53" t="str">
        <f>IF(ISBLANK(แนบท้ายบันทึกStartHere!E138)," ",+แนบท้ายบันทึกStartHere!E138)</f>
        <v xml:space="preserve"> </v>
      </c>
      <c r="F138" s="58" t="str">
        <f>IF(ISBLANK(แนบท้ายบันทึกStartHere!F138)," ",+แนบท้ายบันทึกStartHere!F138)</f>
        <v/>
      </c>
      <c r="G138" s="59"/>
    </row>
    <row r="139" spans="1:7" x14ac:dyDescent="0.5">
      <c r="A139" s="49" t="str">
        <f>IF(ISBLANK(แนบท้ายบันทึกStartHere!A139)," ",+แนบท้ายบันทึกStartHere!A139)</f>
        <v/>
      </c>
      <c r="B139" s="66" t="str">
        <f>IF(ISBLANK(แนบท้ายบันทึกStartHere!B139)," ",+แนบท้ายบันทึกStartHere!B139)</f>
        <v xml:space="preserve"> </v>
      </c>
      <c r="C139" s="56" t="str">
        <f>IF(ISBLANK(แนบท้ายบันทึกStartHere!C139)," ",+แนบท้ายบันทึกStartHere!C139)</f>
        <v xml:space="preserve"> </v>
      </c>
      <c r="D139" s="57" t="str">
        <f>IF(ISBLANK(แนบท้ายบันทึกStartHere!D139)," ",+แนบท้ายบันทึกStartHere!D139)</f>
        <v xml:space="preserve"> </v>
      </c>
      <c r="E139" s="53" t="str">
        <f>IF(ISBLANK(แนบท้ายบันทึกStartHere!E139)," ",+แนบท้ายบันทึกStartHere!E139)</f>
        <v xml:space="preserve"> </v>
      </c>
      <c r="F139" s="58" t="str">
        <f>IF(ISBLANK(แนบท้ายบันทึกStartHere!F139)," ",+แนบท้ายบันทึกStartHere!F139)</f>
        <v/>
      </c>
      <c r="G139" s="59"/>
    </row>
    <row r="140" spans="1:7" x14ac:dyDescent="0.5">
      <c r="A140" s="49" t="str">
        <f>IF(ISBLANK(แนบท้ายบันทึกStartHere!A140)," ",+แนบท้ายบันทึกStartHere!A140)</f>
        <v/>
      </c>
      <c r="B140" s="66" t="str">
        <f>IF(ISBLANK(แนบท้ายบันทึกStartHere!B140)," ",+แนบท้ายบันทึกStartHere!B140)</f>
        <v xml:space="preserve"> </v>
      </c>
      <c r="C140" s="56" t="str">
        <f>IF(ISBLANK(แนบท้ายบันทึกStartHere!C140)," ",+แนบท้ายบันทึกStartHere!C140)</f>
        <v xml:space="preserve"> </v>
      </c>
      <c r="D140" s="57" t="str">
        <f>IF(ISBLANK(แนบท้ายบันทึกStartHere!D140)," ",+แนบท้ายบันทึกStartHere!D140)</f>
        <v xml:space="preserve"> </v>
      </c>
      <c r="E140" s="53" t="str">
        <f>IF(ISBLANK(แนบท้ายบันทึกStartHere!E140)," ",+แนบท้ายบันทึกStartHere!E140)</f>
        <v xml:space="preserve"> </v>
      </c>
      <c r="F140" s="58" t="str">
        <f>IF(ISBLANK(แนบท้ายบันทึกStartHere!F140)," ",+แนบท้ายบันทึกStartHere!F140)</f>
        <v/>
      </c>
      <c r="G140" s="59"/>
    </row>
    <row r="141" spans="1:7" x14ac:dyDescent="0.5">
      <c r="A141" s="49" t="str">
        <f>IF(ISBLANK(แนบท้ายบันทึกStartHere!A141)," ",+แนบท้ายบันทึกStartHere!A141)</f>
        <v/>
      </c>
      <c r="B141" s="66" t="str">
        <f>IF(ISBLANK(แนบท้ายบันทึกStartHere!B141)," ",+แนบท้ายบันทึกStartHere!B141)</f>
        <v xml:space="preserve"> </v>
      </c>
      <c r="C141" s="56" t="str">
        <f>IF(ISBLANK(แนบท้ายบันทึกStartHere!C141)," ",+แนบท้ายบันทึกStartHere!C141)</f>
        <v xml:space="preserve"> </v>
      </c>
      <c r="D141" s="57" t="str">
        <f>IF(ISBLANK(แนบท้ายบันทึกStartHere!D141)," ",+แนบท้ายบันทึกStartHere!D141)</f>
        <v xml:space="preserve"> </v>
      </c>
      <c r="E141" s="53" t="str">
        <f>IF(ISBLANK(แนบท้ายบันทึกStartHere!E141)," ",+แนบท้ายบันทึกStartHere!E141)</f>
        <v xml:space="preserve"> </v>
      </c>
      <c r="F141" s="58" t="str">
        <f>IF(ISBLANK(แนบท้ายบันทึกStartHere!F141)," ",+แนบท้ายบันทึกStartHere!F141)</f>
        <v/>
      </c>
      <c r="G141" s="59"/>
    </row>
    <row r="142" spans="1:7" x14ac:dyDescent="0.5">
      <c r="A142" s="49" t="str">
        <f>IF(ISBLANK(แนบท้ายบันทึกStartHere!A142)," ",+แนบท้ายบันทึกStartHere!A142)</f>
        <v/>
      </c>
      <c r="B142" s="66" t="str">
        <f>IF(ISBLANK(แนบท้ายบันทึกStartHere!B142)," ",+แนบท้ายบันทึกStartHere!B142)</f>
        <v xml:space="preserve"> </v>
      </c>
      <c r="C142" s="56" t="str">
        <f>IF(ISBLANK(แนบท้ายบันทึกStartHere!C142)," ",+แนบท้ายบันทึกStartHere!C142)</f>
        <v xml:space="preserve"> </v>
      </c>
      <c r="D142" s="57" t="str">
        <f>IF(ISBLANK(แนบท้ายบันทึกStartHere!D142)," ",+แนบท้ายบันทึกStartHere!D142)</f>
        <v xml:space="preserve"> </v>
      </c>
      <c r="E142" s="53" t="str">
        <f>IF(ISBLANK(แนบท้ายบันทึกStartHere!E142)," ",+แนบท้ายบันทึกStartHere!E142)</f>
        <v xml:space="preserve"> </v>
      </c>
      <c r="F142" s="58" t="str">
        <f>IF(ISBLANK(แนบท้ายบันทึกStartHere!F142)," ",+แนบท้ายบันทึกStartHere!F142)</f>
        <v/>
      </c>
      <c r="G142" s="59"/>
    </row>
    <row r="143" spans="1:7" x14ac:dyDescent="0.5">
      <c r="A143" s="49" t="str">
        <f>IF(ISBLANK(แนบท้ายบันทึกStartHere!A143)," ",+แนบท้ายบันทึกStartHere!A143)</f>
        <v/>
      </c>
      <c r="B143" s="66" t="str">
        <f>IF(ISBLANK(แนบท้ายบันทึกStartHere!B143)," ",+แนบท้ายบันทึกStartHere!B143)</f>
        <v xml:space="preserve"> </v>
      </c>
      <c r="C143" s="56" t="str">
        <f>IF(ISBLANK(แนบท้ายบันทึกStartHere!C143)," ",+แนบท้ายบันทึกStartHere!C143)</f>
        <v xml:space="preserve"> </v>
      </c>
      <c r="D143" s="57" t="str">
        <f>IF(ISBLANK(แนบท้ายบันทึกStartHere!D143)," ",+แนบท้ายบันทึกStartHere!D143)</f>
        <v xml:space="preserve"> </v>
      </c>
      <c r="E143" s="53" t="str">
        <f>IF(ISBLANK(แนบท้ายบันทึกStartHere!E143)," ",+แนบท้ายบันทึกStartHere!E143)</f>
        <v xml:space="preserve"> </v>
      </c>
      <c r="F143" s="58" t="str">
        <f>IF(ISBLANK(แนบท้ายบันทึกStartHere!F143)," ",+แนบท้ายบันทึกStartHere!F143)</f>
        <v/>
      </c>
      <c r="G143" s="59"/>
    </row>
    <row r="144" spans="1:7" x14ac:dyDescent="0.5">
      <c r="A144" s="49" t="str">
        <f>IF(ISBLANK(แนบท้ายบันทึกStartHere!A144)," ",+แนบท้ายบันทึกStartHere!A144)</f>
        <v/>
      </c>
      <c r="B144" s="66" t="str">
        <f>IF(ISBLANK(แนบท้ายบันทึกStartHere!B144)," ",+แนบท้ายบันทึกStartHere!B144)</f>
        <v xml:space="preserve"> </v>
      </c>
      <c r="C144" s="56" t="str">
        <f>IF(ISBLANK(แนบท้ายบันทึกStartHere!C144)," ",+แนบท้ายบันทึกStartHere!C144)</f>
        <v xml:space="preserve"> </v>
      </c>
      <c r="D144" s="57" t="str">
        <f>IF(ISBLANK(แนบท้ายบันทึกStartHere!D144)," ",+แนบท้ายบันทึกStartHere!D144)</f>
        <v xml:space="preserve"> </v>
      </c>
      <c r="E144" s="53" t="str">
        <f>IF(ISBLANK(แนบท้ายบันทึกStartHere!E144)," ",+แนบท้ายบันทึกStartHere!E144)</f>
        <v xml:space="preserve"> </v>
      </c>
      <c r="F144" s="58" t="str">
        <f>IF(ISBLANK(แนบท้ายบันทึกStartHere!F144)," ",+แนบท้ายบันทึกStartHere!F144)</f>
        <v/>
      </c>
      <c r="G144" s="59"/>
    </row>
    <row r="145" spans="1:7" x14ac:dyDescent="0.5">
      <c r="A145" s="49" t="str">
        <f>IF(ISBLANK(แนบท้ายบันทึกStartHere!A145)," ",+แนบท้ายบันทึกStartHere!A145)</f>
        <v/>
      </c>
      <c r="B145" s="66" t="str">
        <f>IF(ISBLANK(แนบท้ายบันทึกStartHere!B145)," ",+แนบท้ายบันทึกStartHere!B145)</f>
        <v xml:space="preserve"> </v>
      </c>
      <c r="C145" s="56" t="str">
        <f>IF(ISBLANK(แนบท้ายบันทึกStartHere!C145)," ",+แนบท้ายบันทึกStartHere!C145)</f>
        <v xml:space="preserve"> </v>
      </c>
      <c r="D145" s="57" t="str">
        <f>IF(ISBLANK(แนบท้ายบันทึกStartHere!D145)," ",+แนบท้ายบันทึกStartHere!D145)</f>
        <v xml:space="preserve"> </v>
      </c>
      <c r="E145" s="53" t="str">
        <f>IF(ISBLANK(แนบท้ายบันทึกStartHere!E145)," ",+แนบท้ายบันทึกStartHere!E145)</f>
        <v xml:space="preserve"> </v>
      </c>
      <c r="F145" s="58" t="str">
        <f>IF(ISBLANK(แนบท้ายบันทึกStartHere!F145)," ",+แนบท้ายบันทึกStartHere!F145)</f>
        <v/>
      </c>
      <c r="G145" s="59"/>
    </row>
    <row r="146" spans="1:7" x14ac:dyDescent="0.5">
      <c r="A146" s="49" t="str">
        <f>IF(ISBLANK(แนบท้ายบันทึกStartHere!A146)," ",+แนบท้ายบันทึกStartHere!A146)</f>
        <v/>
      </c>
      <c r="B146" s="66" t="str">
        <f>IF(ISBLANK(แนบท้ายบันทึกStartHere!B146)," ",+แนบท้ายบันทึกStartHere!B146)</f>
        <v xml:space="preserve"> </v>
      </c>
      <c r="C146" s="56" t="str">
        <f>IF(ISBLANK(แนบท้ายบันทึกStartHere!C146)," ",+แนบท้ายบันทึกStartHere!C146)</f>
        <v xml:space="preserve"> </v>
      </c>
      <c r="D146" s="57" t="str">
        <f>IF(ISBLANK(แนบท้ายบันทึกStartHere!D146)," ",+แนบท้ายบันทึกStartHere!D146)</f>
        <v xml:space="preserve"> </v>
      </c>
      <c r="E146" s="53" t="str">
        <f>IF(ISBLANK(แนบท้ายบันทึกStartHere!E146)," ",+แนบท้ายบันทึกStartHere!E146)</f>
        <v xml:space="preserve"> </v>
      </c>
      <c r="F146" s="58" t="str">
        <f>IF(ISBLANK(แนบท้ายบันทึกStartHere!F146)," ",+แนบท้ายบันทึกStartHere!F146)</f>
        <v/>
      </c>
      <c r="G146" s="59"/>
    </row>
    <row r="147" spans="1:7" x14ac:dyDescent="0.5">
      <c r="A147" s="49" t="str">
        <f>IF(ISBLANK(แนบท้ายบันทึกStartHere!A147)," ",+แนบท้ายบันทึกStartHere!A147)</f>
        <v/>
      </c>
      <c r="B147" s="66" t="str">
        <f>IF(ISBLANK(แนบท้ายบันทึกStartHere!B147)," ",+แนบท้ายบันทึกStartHere!B147)</f>
        <v xml:space="preserve"> </v>
      </c>
      <c r="C147" s="61" t="str">
        <f>IF(ISBLANK(แนบท้ายบันทึกStartHere!C147)," ",+แนบท้ายบันทึกStartHere!C147)</f>
        <v xml:space="preserve"> </v>
      </c>
      <c r="D147" s="62" t="str">
        <f>IF(ISBLANK(แนบท้ายบันทึกStartHere!D147)," ",+แนบท้ายบันทึกStartHere!D147)</f>
        <v xml:space="preserve"> </v>
      </c>
      <c r="E147" s="63" t="str">
        <f>IF(ISBLANK(แนบท้ายบันทึกStartHere!E147)," ",+แนบท้ายบันทึกStartHere!E147)</f>
        <v xml:space="preserve"> </v>
      </c>
      <c r="F147" s="58" t="str">
        <f>IF(ISBLANK(แนบท้ายบันทึกStartHere!F147)," ",+แนบท้ายบันทึกStartHere!F147)</f>
        <v/>
      </c>
      <c r="G147" s="59"/>
    </row>
    <row r="148" spans="1:7" x14ac:dyDescent="0.5">
      <c r="A148" s="64"/>
      <c r="B148" s="95" t="str">
        <f>"( "&amp;BAHTTEXT(F148)&amp;" )"</f>
        <v>( ศูนย์บาทถ้วน )</v>
      </c>
      <c r="C148" s="96"/>
      <c r="D148" s="97"/>
      <c r="E148" s="47" t="str">
        <f>+แนบท้ายบันทึกStartHere!E148</f>
        <v>ยอดยกไป</v>
      </c>
      <c r="F148" s="65">
        <f>SUM(F118:F147)</f>
        <v>0</v>
      </c>
      <c r="G148" s="64"/>
    </row>
    <row r="150" spans="1:7" x14ac:dyDescent="0.5">
      <c r="E150" s="46" t="s">
        <v>124</v>
      </c>
    </row>
    <row r="151" spans="1:7" x14ac:dyDescent="0.5">
      <c r="E151" s="46" t="s">
        <v>125</v>
      </c>
    </row>
    <row r="152" spans="1:7" x14ac:dyDescent="0.5">
      <c r="E152" s="46" t="s">
        <v>121</v>
      </c>
    </row>
    <row r="153" spans="1:7" ht="23.25" x14ac:dyDescent="0.5">
      <c r="A153" s="98" t="s">
        <v>123</v>
      </c>
      <c r="B153" s="98"/>
      <c r="C153" s="98"/>
      <c r="D153" s="98"/>
      <c r="E153" s="98"/>
      <c r="F153" s="98"/>
      <c r="G153" s="98"/>
    </row>
    <row r="154" spans="1:7" x14ac:dyDescent="0.5">
      <c r="G154" s="46" t="str">
        <f>+แนบท้ายบันทึกStartHere!G154</f>
        <v>หน้า 5/7</v>
      </c>
    </row>
    <row r="155" spans="1:7" x14ac:dyDescent="0.5">
      <c r="A155" s="47" t="s">
        <v>13</v>
      </c>
      <c r="B155" s="47" t="s">
        <v>78</v>
      </c>
      <c r="C155" s="95" t="s">
        <v>118</v>
      </c>
      <c r="D155" s="97"/>
      <c r="E155" s="47" t="s">
        <v>16</v>
      </c>
      <c r="F155" s="48" t="s">
        <v>84</v>
      </c>
      <c r="G155" s="47" t="s">
        <v>119</v>
      </c>
    </row>
    <row r="156" spans="1:7" x14ac:dyDescent="0.5">
      <c r="A156" s="49"/>
      <c r="B156" s="66"/>
      <c r="C156" s="51"/>
      <c r="D156" s="52"/>
      <c r="E156" s="53" t="s">
        <v>122</v>
      </c>
      <c r="F156" s="54">
        <f>+F148</f>
        <v>0</v>
      </c>
      <c r="G156" s="55"/>
    </row>
    <row r="157" spans="1:7" x14ac:dyDescent="0.5">
      <c r="A157" s="49" t="str">
        <f>IF(ISBLANK(แนบท้ายบันทึกStartHere!A157)," ",+แนบท้ายบันทึกStartHere!A157)</f>
        <v/>
      </c>
      <c r="B157" s="66" t="str">
        <f>IF(ISBLANK(แนบท้ายบันทึกStartHere!B157)," ",+แนบท้ายบันทึกStartHere!B157)</f>
        <v xml:space="preserve"> </v>
      </c>
      <c r="C157" s="56" t="str">
        <f>IF(ISBLANK(แนบท้ายบันทึกStartHere!C157)," ",+แนบท้ายบันทึกStartHere!C157)</f>
        <v xml:space="preserve"> </v>
      </c>
      <c r="D157" s="57" t="str">
        <f>IF(ISBLANK(แนบท้ายบันทึกStartHere!D157)," ",+แนบท้ายบันทึกStartHere!D157)</f>
        <v xml:space="preserve"> </v>
      </c>
      <c r="E157" s="53" t="str">
        <f>IF(ISBLANK(แนบท้ายบันทึกStartHere!E157)," ",+แนบท้ายบันทึกStartHere!E157)</f>
        <v xml:space="preserve"> </v>
      </c>
      <c r="F157" s="58" t="str">
        <f>IF(ISBLANK(แนบท้ายบันทึกStartHere!F157)," ",+แนบท้ายบันทึกStartHere!F157)</f>
        <v/>
      </c>
      <c r="G157" s="59"/>
    </row>
    <row r="158" spans="1:7" x14ac:dyDescent="0.5">
      <c r="A158" s="49" t="str">
        <f>IF(ISBLANK(แนบท้ายบันทึกStartHere!A158)," ",+แนบท้ายบันทึกStartHere!A158)</f>
        <v/>
      </c>
      <c r="B158" s="66" t="str">
        <f>IF(ISBLANK(แนบท้ายบันทึกStartHere!B158)," ",+แนบท้ายบันทึกStartHere!B158)</f>
        <v xml:space="preserve"> </v>
      </c>
      <c r="C158" s="56" t="str">
        <f>IF(ISBLANK(แนบท้ายบันทึกStartHere!C158)," ",+แนบท้ายบันทึกStartHere!C158)</f>
        <v xml:space="preserve"> </v>
      </c>
      <c r="D158" s="57" t="str">
        <f>IF(ISBLANK(แนบท้ายบันทึกStartHere!D158)," ",+แนบท้ายบันทึกStartHere!D158)</f>
        <v xml:space="preserve"> </v>
      </c>
      <c r="E158" s="53" t="str">
        <f>IF(ISBLANK(แนบท้ายบันทึกStartHere!E158)," ",+แนบท้ายบันทึกStartHere!E158)</f>
        <v xml:space="preserve"> </v>
      </c>
      <c r="F158" s="58" t="str">
        <f>IF(ISBLANK(แนบท้ายบันทึกStartHere!F158)," ",+แนบท้ายบันทึกStartHere!F158)</f>
        <v/>
      </c>
      <c r="G158" s="59"/>
    </row>
    <row r="159" spans="1:7" x14ac:dyDescent="0.5">
      <c r="A159" s="49" t="str">
        <f>IF(ISBLANK(แนบท้ายบันทึกStartHere!A159)," ",+แนบท้ายบันทึกStartHere!A159)</f>
        <v/>
      </c>
      <c r="B159" s="66" t="str">
        <f>IF(ISBLANK(แนบท้ายบันทึกStartHere!B159)," ",+แนบท้ายบันทึกStartHere!B159)</f>
        <v xml:space="preserve"> </v>
      </c>
      <c r="C159" s="56" t="str">
        <f>IF(ISBLANK(แนบท้ายบันทึกStartHere!C159)," ",+แนบท้ายบันทึกStartHere!C159)</f>
        <v xml:space="preserve"> </v>
      </c>
      <c r="D159" s="57" t="str">
        <f>IF(ISBLANK(แนบท้ายบันทึกStartHere!D159)," ",+แนบท้ายบันทึกStartHere!D159)</f>
        <v xml:space="preserve"> </v>
      </c>
      <c r="E159" s="53" t="str">
        <f>IF(ISBLANK(แนบท้ายบันทึกStartHere!E159)," ",+แนบท้ายบันทึกStartHere!E159)</f>
        <v xml:space="preserve"> </v>
      </c>
      <c r="F159" s="58" t="str">
        <f>IF(ISBLANK(แนบท้ายบันทึกStartHere!F159)," ",+แนบท้ายบันทึกStartHere!F159)</f>
        <v/>
      </c>
      <c r="G159" s="59"/>
    </row>
    <row r="160" spans="1:7" x14ac:dyDescent="0.5">
      <c r="A160" s="49" t="str">
        <f>IF(ISBLANK(แนบท้ายบันทึกStartHere!A160)," ",+แนบท้ายบันทึกStartHere!A160)</f>
        <v/>
      </c>
      <c r="B160" s="66" t="str">
        <f>IF(ISBLANK(แนบท้ายบันทึกStartHere!B160)," ",+แนบท้ายบันทึกStartHere!B160)</f>
        <v xml:space="preserve"> </v>
      </c>
      <c r="C160" s="56" t="str">
        <f>IF(ISBLANK(แนบท้ายบันทึกStartHere!C160)," ",+แนบท้ายบันทึกStartHere!C160)</f>
        <v xml:space="preserve"> </v>
      </c>
      <c r="D160" s="57" t="str">
        <f>IF(ISBLANK(แนบท้ายบันทึกStartHere!D160)," ",+แนบท้ายบันทึกStartHere!D160)</f>
        <v xml:space="preserve"> </v>
      </c>
      <c r="E160" s="53" t="str">
        <f>IF(ISBLANK(แนบท้ายบันทึกStartHere!E160)," ",+แนบท้ายบันทึกStartHere!E160)</f>
        <v xml:space="preserve"> </v>
      </c>
      <c r="F160" s="58" t="str">
        <f>IF(ISBLANK(แนบท้ายบันทึกStartHere!F160)," ",+แนบท้ายบันทึกStartHere!F160)</f>
        <v/>
      </c>
      <c r="G160" s="59"/>
    </row>
    <row r="161" spans="1:7" x14ac:dyDescent="0.5">
      <c r="A161" s="49" t="str">
        <f>IF(ISBLANK(แนบท้ายบันทึกStartHere!A161)," ",+แนบท้ายบันทึกStartHere!A161)</f>
        <v/>
      </c>
      <c r="B161" s="66" t="str">
        <f>IF(ISBLANK(แนบท้ายบันทึกStartHere!B161)," ",+แนบท้ายบันทึกStartHere!B161)</f>
        <v xml:space="preserve"> </v>
      </c>
      <c r="C161" s="56" t="str">
        <f>IF(ISBLANK(แนบท้ายบันทึกStartHere!C161)," ",+แนบท้ายบันทึกStartHere!C161)</f>
        <v xml:space="preserve"> </v>
      </c>
      <c r="D161" s="57" t="str">
        <f>IF(ISBLANK(แนบท้ายบันทึกStartHere!D161)," ",+แนบท้ายบันทึกStartHere!D161)</f>
        <v xml:space="preserve"> </v>
      </c>
      <c r="E161" s="53" t="str">
        <f>IF(ISBLANK(แนบท้ายบันทึกStartHere!E161)," ",+แนบท้ายบันทึกStartHere!E161)</f>
        <v xml:space="preserve"> </v>
      </c>
      <c r="F161" s="58" t="str">
        <f>IF(ISBLANK(แนบท้ายบันทึกStartHere!F161)," ",+แนบท้ายบันทึกStartHere!F161)</f>
        <v/>
      </c>
      <c r="G161" s="59"/>
    </row>
    <row r="162" spans="1:7" x14ac:dyDescent="0.5">
      <c r="A162" s="49" t="str">
        <f>IF(ISBLANK(แนบท้ายบันทึกStartHere!A162)," ",+แนบท้ายบันทึกStartHere!A162)</f>
        <v/>
      </c>
      <c r="B162" s="66" t="str">
        <f>IF(ISBLANK(แนบท้ายบันทึกStartHere!B162)," ",+แนบท้ายบันทึกStartHere!B162)</f>
        <v xml:space="preserve"> </v>
      </c>
      <c r="C162" s="56" t="str">
        <f>IF(ISBLANK(แนบท้ายบันทึกStartHere!C162)," ",+แนบท้ายบันทึกStartHere!C162)</f>
        <v xml:space="preserve"> </v>
      </c>
      <c r="D162" s="57" t="str">
        <f>IF(ISBLANK(แนบท้ายบันทึกStartHere!D162)," ",+แนบท้ายบันทึกStartHere!D162)</f>
        <v xml:space="preserve"> </v>
      </c>
      <c r="E162" s="60" t="str">
        <f>IF(ISBLANK(แนบท้ายบันทึกStartHere!E162)," ",+แนบท้ายบันทึกStartHere!E162)</f>
        <v xml:space="preserve"> </v>
      </c>
      <c r="F162" s="58" t="str">
        <f>IF(ISBLANK(แนบท้ายบันทึกStartHere!F162)," ",+แนบท้ายบันทึกStartHere!F162)</f>
        <v/>
      </c>
      <c r="G162" s="59"/>
    </row>
    <row r="163" spans="1:7" x14ac:dyDescent="0.5">
      <c r="A163" s="49" t="str">
        <f>IF(ISBLANK(แนบท้ายบันทึกStartHere!A163)," ",+แนบท้ายบันทึกStartHere!A163)</f>
        <v/>
      </c>
      <c r="B163" s="66" t="str">
        <f>IF(ISBLANK(แนบท้ายบันทึกStartHere!B163)," ",+แนบท้ายบันทึกStartHere!B163)</f>
        <v xml:space="preserve"> </v>
      </c>
      <c r="C163" s="56" t="str">
        <f>IF(ISBLANK(แนบท้ายบันทึกStartHere!C163)," ",+แนบท้ายบันทึกStartHere!C163)</f>
        <v xml:space="preserve"> </v>
      </c>
      <c r="D163" s="57" t="str">
        <f>IF(ISBLANK(แนบท้ายบันทึกStartHere!D163)," ",+แนบท้ายบันทึกStartHere!D163)</f>
        <v xml:space="preserve"> </v>
      </c>
      <c r="E163" s="53" t="str">
        <f>IF(ISBLANK(แนบท้ายบันทึกStartHere!E163)," ",+แนบท้ายบันทึกStartHere!E163)</f>
        <v xml:space="preserve"> </v>
      </c>
      <c r="F163" s="58" t="str">
        <f>IF(ISBLANK(แนบท้ายบันทึกStartHere!F163)," ",+แนบท้ายบันทึกStartHere!F163)</f>
        <v/>
      </c>
      <c r="G163" s="59"/>
    </row>
    <row r="164" spans="1:7" x14ac:dyDescent="0.5">
      <c r="A164" s="49" t="str">
        <f>IF(ISBLANK(แนบท้ายบันทึกStartHere!A164)," ",+แนบท้ายบันทึกStartHere!A164)</f>
        <v/>
      </c>
      <c r="B164" s="66" t="str">
        <f>IF(ISBLANK(แนบท้ายบันทึกStartHere!B164)," ",+แนบท้ายบันทึกStartHere!B164)</f>
        <v xml:space="preserve"> </v>
      </c>
      <c r="C164" s="56" t="str">
        <f>IF(ISBLANK(แนบท้ายบันทึกStartHere!C164)," ",+แนบท้ายบันทึกStartHere!C164)</f>
        <v xml:space="preserve"> </v>
      </c>
      <c r="D164" s="57" t="str">
        <f>IF(ISBLANK(แนบท้ายบันทึกStartHere!D164)," ",+แนบท้ายบันทึกStartHere!D164)</f>
        <v xml:space="preserve"> </v>
      </c>
      <c r="E164" s="53" t="str">
        <f>IF(ISBLANK(แนบท้ายบันทึกStartHere!E164)," ",+แนบท้ายบันทึกStartHere!E164)</f>
        <v xml:space="preserve"> </v>
      </c>
      <c r="F164" s="58" t="str">
        <f>IF(ISBLANK(แนบท้ายบันทึกStartHere!F164)," ",+แนบท้ายบันทึกStartHere!F164)</f>
        <v/>
      </c>
      <c r="G164" s="59"/>
    </row>
    <row r="165" spans="1:7" x14ac:dyDescent="0.5">
      <c r="A165" s="49" t="str">
        <f>IF(ISBLANK(แนบท้ายบันทึกStartHere!A165)," ",+แนบท้ายบันทึกStartHere!A165)</f>
        <v/>
      </c>
      <c r="B165" s="66" t="str">
        <f>IF(ISBLANK(แนบท้ายบันทึกStartHere!B165)," ",+แนบท้ายบันทึกStartHere!B165)</f>
        <v xml:space="preserve"> </v>
      </c>
      <c r="C165" s="56" t="str">
        <f>IF(ISBLANK(แนบท้ายบันทึกStartHere!C165)," ",+แนบท้ายบันทึกStartHere!C165)</f>
        <v xml:space="preserve"> </v>
      </c>
      <c r="D165" s="57" t="str">
        <f>IF(ISBLANK(แนบท้ายบันทึกStartHere!D165)," ",+แนบท้ายบันทึกStartHere!D165)</f>
        <v xml:space="preserve"> </v>
      </c>
      <c r="E165" s="53" t="str">
        <f>IF(ISBLANK(แนบท้ายบันทึกStartHere!E165)," ",+แนบท้ายบันทึกStartHere!E165)</f>
        <v xml:space="preserve"> </v>
      </c>
      <c r="F165" s="58" t="str">
        <f>IF(ISBLANK(แนบท้ายบันทึกStartHere!F165)," ",+แนบท้ายบันทึกStartHere!F165)</f>
        <v/>
      </c>
      <c r="G165" s="59"/>
    </row>
    <row r="166" spans="1:7" x14ac:dyDescent="0.5">
      <c r="A166" s="49" t="str">
        <f>IF(ISBLANK(แนบท้ายบันทึกStartHere!A166)," ",+แนบท้ายบันทึกStartHere!A166)</f>
        <v/>
      </c>
      <c r="B166" s="66" t="str">
        <f>IF(ISBLANK(แนบท้ายบันทึกStartHere!B166)," ",+แนบท้ายบันทึกStartHere!B166)</f>
        <v xml:space="preserve"> </v>
      </c>
      <c r="C166" s="56" t="str">
        <f>IF(ISBLANK(แนบท้ายบันทึกStartHere!C166)," ",+แนบท้ายบันทึกStartHere!C166)</f>
        <v xml:space="preserve"> </v>
      </c>
      <c r="D166" s="57" t="str">
        <f>IF(ISBLANK(แนบท้ายบันทึกStartHere!D166)," ",+แนบท้ายบันทึกStartHere!D166)</f>
        <v xml:space="preserve"> </v>
      </c>
      <c r="E166" s="53" t="str">
        <f>IF(ISBLANK(แนบท้ายบันทึกStartHere!E166)," ",+แนบท้ายบันทึกStartHere!E166)</f>
        <v xml:space="preserve"> </v>
      </c>
      <c r="F166" s="58" t="str">
        <f>IF(ISBLANK(แนบท้ายบันทึกStartHere!F166)," ",+แนบท้ายบันทึกStartHere!F166)</f>
        <v/>
      </c>
      <c r="G166" s="59"/>
    </row>
    <row r="167" spans="1:7" x14ac:dyDescent="0.5">
      <c r="A167" s="49" t="str">
        <f>IF(ISBLANK(แนบท้ายบันทึกStartHere!A167)," ",+แนบท้ายบันทึกStartHere!A167)</f>
        <v/>
      </c>
      <c r="B167" s="66" t="str">
        <f>IF(ISBLANK(แนบท้ายบันทึกStartHere!B167)," ",+แนบท้ายบันทึกStartHere!B167)</f>
        <v xml:space="preserve"> </v>
      </c>
      <c r="C167" s="56" t="str">
        <f>IF(ISBLANK(แนบท้ายบันทึกStartHere!C167)," ",+แนบท้ายบันทึกStartHere!C167)</f>
        <v xml:space="preserve"> </v>
      </c>
      <c r="D167" s="57" t="str">
        <f>IF(ISBLANK(แนบท้ายบันทึกStartHere!D167)," ",+แนบท้ายบันทึกStartHere!D167)</f>
        <v xml:space="preserve"> </v>
      </c>
      <c r="E167" s="53" t="str">
        <f>IF(ISBLANK(แนบท้ายบันทึกStartHere!E167)," ",+แนบท้ายบันทึกStartHere!E167)</f>
        <v xml:space="preserve"> </v>
      </c>
      <c r="F167" s="58" t="str">
        <f>IF(ISBLANK(แนบท้ายบันทึกStartHere!F167)," ",+แนบท้ายบันทึกStartHere!F167)</f>
        <v/>
      </c>
      <c r="G167" s="59"/>
    </row>
    <row r="168" spans="1:7" x14ac:dyDescent="0.5">
      <c r="A168" s="49" t="str">
        <f>IF(ISBLANK(แนบท้ายบันทึกStartHere!A168)," ",+แนบท้ายบันทึกStartHere!A168)</f>
        <v/>
      </c>
      <c r="B168" s="66" t="str">
        <f>IF(ISBLANK(แนบท้ายบันทึกStartHere!B168)," ",+แนบท้ายบันทึกStartHere!B168)</f>
        <v xml:space="preserve"> </v>
      </c>
      <c r="C168" s="56" t="str">
        <f>IF(ISBLANK(แนบท้ายบันทึกStartHere!C168)," ",+แนบท้ายบันทึกStartHere!C168)</f>
        <v xml:space="preserve"> </v>
      </c>
      <c r="D168" s="57" t="str">
        <f>IF(ISBLANK(แนบท้ายบันทึกStartHere!D168)," ",+แนบท้ายบันทึกStartHere!D168)</f>
        <v xml:space="preserve"> </v>
      </c>
      <c r="E168" s="53" t="str">
        <f>IF(ISBLANK(แนบท้ายบันทึกStartHere!E168)," ",+แนบท้ายบันทึกStartHere!E168)</f>
        <v xml:space="preserve"> </v>
      </c>
      <c r="F168" s="58" t="str">
        <f>IF(ISBLANK(แนบท้ายบันทึกStartHere!F168)," ",+แนบท้ายบันทึกStartHere!F168)</f>
        <v/>
      </c>
      <c r="G168" s="59"/>
    </row>
    <row r="169" spans="1:7" x14ac:dyDescent="0.5">
      <c r="A169" s="49" t="str">
        <f>IF(ISBLANK(แนบท้ายบันทึกStartHere!A169)," ",+แนบท้ายบันทึกStartHere!A169)</f>
        <v/>
      </c>
      <c r="B169" s="66" t="str">
        <f>IF(ISBLANK(แนบท้ายบันทึกStartHere!B169)," ",+แนบท้ายบันทึกStartHere!B169)</f>
        <v xml:space="preserve"> </v>
      </c>
      <c r="C169" s="56" t="str">
        <f>IF(ISBLANK(แนบท้ายบันทึกStartHere!C169)," ",+แนบท้ายบันทึกStartHere!C169)</f>
        <v xml:space="preserve"> </v>
      </c>
      <c r="D169" s="57" t="str">
        <f>IF(ISBLANK(แนบท้ายบันทึกStartHere!D169)," ",+แนบท้ายบันทึกStartHere!D169)</f>
        <v xml:space="preserve"> </v>
      </c>
      <c r="E169" s="53" t="str">
        <f>IF(ISBLANK(แนบท้ายบันทึกStartHere!E169)," ",+แนบท้ายบันทึกStartHere!E169)</f>
        <v xml:space="preserve"> </v>
      </c>
      <c r="F169" s="58" t="str">
        <f>IF(ISBLANK(แนบท้ายบันทึกStartHere!F169)," ",+แนบท้ายบันทึกStartHere!F169)</f>
        <v/>
      </c>
      <c r="G169" s="59"/>
    </row>
    <row r="170" spans="1:7" x14ac:dyDescent="0.5">
      <c r="A170" s="49" t="str">
        <f>IF(ISBLANK(แนบท้ายบันทึกStartHere!A170)," ",+แนบท้ายบันทึกStartHere!A170)</f>
        <v/>
      </c>
      <c r="B170" s="66" t="str">
        <f>IF(ISBLANK(แนบท้ายบันทึกStartHere!B170)," ",+แนบท้ายบันทึกStartHere!B170)</f>
        <v xml:space="preserve"> </v>
      </c>
      <c r="C170" s="56" t="str">
        <f>IF(ISBLANK(แนบท้ายบันทึกStartHere!C170)," ",+แนบท้ายบันทึกStartHere!C170)</f>
        <v xml:space="preserve"> </v>
      </c>
      <c r="D170" s="57" t="str">
        <f>IF(ISBLANK(แนบท้ายบันทึกStartHere!D170)," ",+แนบท้ายบันทึกStartHere!D170)</f>
        <v xml:space="preserve"> </v>
      </c>
      <c r="E170" s="53" t="str">
        <f>IF(ISBLANK(แนบท้ายบันทึกStartHere!E170)," ",+แนบท้ายบันทึกStartHere!E170)</f>
        <v xml:space="preserve"> </v>
      </c>
      <c r="F170" s="58" t="str">
        <f>IF(ISBLANK(แนบท้ายบันทึกStartHere!F170)," ",+แนบท้ายบันทึกStartHere!F170)</f>
        <v/>
      </c>
      <c r="G170" s="59"/>
    </row>
    <row r="171" spans="1:7" x14ac:dyDescent="0.5">
      <c r="A171" s="49" t="str">
        <f>IF(ISBLANK(แนบท้ายบันทึกStartHere!A171)," ",+แนบท้ายบันทึกStartHere!A171)</f>
        <v/>
      </c>
      <c r="B171" s="66" t="str">
        <f>IF(ISBLANK(แนบท้ายบันทึกStartHere!B171)," ",+แนบท้ายบันทึกStartHere!B171)</f>
        <v xml:space="preserve"> </v>
      </c>
      <c r="C171" s="56" t="str">
        <f>IF(ISBLANK(แนบท้ายบันทึกStartHere!C171)," ",+แนบท้ายบันทึกStartHere!C171)</f>
        <v xml:space="preserve"> </v>
      </c>
      <c r="D171" s="57" t="str">
        <f>IF(ISBLANK(แนบท้ายบันทึกStartHere!D171)," ",+แนบท้ายบันทึกStartHere!D171)</f>
        <v xml:space="preserve"> </v>
      </c>
      <c r="E171" s="53" t="str">
        <f>IF(ISBLANK(แนบท้ายบันทึกStartHere!E171)," ",+แนบท้ายบันทึกStartHere!E171)</f>
        <v xml:space="preserve"> </v>
      </c>
      <c r="F171" s="58" t="str">
        <f>IF(ISBLANK(แนบท้ายบันทึกStartHere!F171)," ",+แนบท้ายบันทึกStartHere!F171)</f>
        <v/>
      </c>
      <c r="G171" s="59"/>
    </row>
    <row r="172" spans="1:7" x14ac:dyDescent="0.5">
      <c r="A172" s="49" t="str">
        <f>IF(ISBLANK(แนบท้ายบันทึกStartHere!A172)," ",+แนบท้ายบันทึกStartHere!A172)</f>
        <v/>
      </c>
      <c r="B172" s="66" t="str">
        <f>IF(ISBLANK(แนบท้ายบันทึกStartHere!B172)," ",+แนบท้ายบันทึกStartHere!B172)</f>
        <v xml:space="preserve"> </v>
      </c>
      <c r="C172" s="56" t="str">
        <f>IF(ISBLANK(แนบท้ายบันทึกStartHere!C172)," ",+แนบท้ายบันทึกStartHere!C172)</f>
        <v xml:space="preserve"> </v>
      </c>
      <c r="D172" s="57" t="str">
        <f>IF(ISBLANK(แนบท้ายบันทึกStartHere!D172)," ",+แนบท้ายบันทึกStartHere!D172)</f>
        <v xml:space="preserve"> </v>
      </c>
      <c r="E172" s="53" t="str">
        <f>IF(ISBLANK(แนบท้ายบันทึกStartHere!E172)," ",+แนบท้ายบันทึกStartHere!E172)</f>
        <v xml:space="preserve"> </v>
      </c>
      <c r="F172" s="58" t="str">
        <f>IF(ISBLANK(แนบท้ายบันทึกStartHere!F172)," ",+แนบท้ายบันทึกStartHere!F172)</f>
        <v/>
      </c>
      <c r="G172" s="59"/>
    </row>
    <row r="173" spans="1:7" x14ac:dyDescent="0.5">
      <c r="A173" s="49" t="str">
        <f>IF(ISBLANK(แนบท้ายบันทึกStartHere!A173)," ",+แนบท้ายบันทึกStartHere!A173)</f>
        <v/>
      </c>
      <c r="B173" s="66" t="str">
        <f>IF(ISBLANK(แนบท้ายบันทึกStartHere!B173)," ",+แนบท้ายบันทึกStartHere!B173)</f>
        <v xml:space="preserve"> </v>
      </c>
      <c r="C173" s="56" t="str">
        <f>IF(ISBLANK(แนบท้ายบันทึกStartHere!C173)," ",+แนบท้ายบันทึกStartHere!C173)</f>
        <v xml:space="preserve"> </v>
      </c>
      <c r="D173" s="57" t="str">
        <f>IF(ISBLANK(แนบท้ายบันทึกStartHere!D173)," ",+แนบท้ายบันทึกStartHere!D173)</f>
        <v xml:space="preserve"> </v>
      </c>
      <c r="E173" s="53" t="str">
        <f>IF(ISBLANK(แนบท้ายบันทึกStartHere!E173)," ",+แนบท้ายบันทึกStartHere!E173)</f>
        <v xml:space="preserve"> </v>
      </c>
      <c r="F173" s="58" t="str">
        <f>IF(ISBLANK(แนบท้ายบันทึกStartHere!F173)," ",+แนบท้ายบันทึกStartHere!F173)</f>
        <v/>
      </c>
      <c r="G173" s="59"/>
    </row>
    <row r="174" spans="1:7" x14ac:dyDescent="0.5">
      <c r="A174" s="49" t="str">
        <f>IF(ISBLANK(แนบท้ายบันทึกStartHere!A174)," ",+แนบท้ายบันทึกStartHere!A174)</f>
        <v/>
      </c>
      <c r="B174" s="66" t="str">
        <f>IF(ISBLANK(แนบท้ายบันทึกStartHere!B174)," ",+แนบท้ายบันทึกStartHere!B174)</f>
        <v xml:space="preserve"> </v>
      </c>
      <c r="C174" s="56" t="str">
        <f>IF(ISBLANK(แนบท้ายบันทึกStartHere!C174)," ",+แนบท้ายบันทึกStartHere!C174)</f>
        <v xml:space="preserve"> </v>
      </c>
      <c r="D174" s="57" t="str">
        <f>IF(ISBLANK(แนบท้ายบันทึกStartHere!D174)," ",+แนบท้ายบันทึกStartHere!D174)</f>
        <v xml:space="preserve"> </v>
      </c>
      <c r="E174" s="53" t="str">
        <f>IF(ISBLANK(แนบท้ายบันทึกStartHere!E174)," ",+แนบท้ายบันทึกStartHere!E174)</f>
        <v xml:space="preserve"> </v>
      </c>
      <c r="F174" s="58" t="str">
        <f>IF(ISBLANK(แนบท้ายบันทึกStartHere!F174)," ",+แนบท้ายบันทึกStartHere!F174)</f>
        <v/>
      </c>
      <c r="G174" s="59"/>
    </row>
    <row r="175" spans="1:7" x14ac:dyDescent="0.5">
      <c r="A175" s="49" t="str">
        <f>IF(ISBLANK(แนบท้ายบันทึกStartHere!A175)," ",+แนบท้ายบันทึกStartHere!A175)</f>
        <v/>
      </c>
      <c r="B175" s="66" t="str">
        <f>IF(ISBLANK(แนบท้ายบันทึกStartHere!B175)," ",+แนบท้ายบันทึกStartHere!B175)</f>
        <v xml:space="preserve"> </v>
      </c>
      <c r="C175" s="56" t="str">
        <f>IF(ISBLANK(แนบท้ายบันทึกStartHere!C175)," ",+แนบท้ายบันทึกStartHere!C175)</f>
        <v xml:space="preserve"> </v>
      </c>
      <c r="D175" s="57" t="str">
        <f>IF(ISBLANK(แนบท้ายบันทึกStartHere!D175)," ",+แนบท้ายบันทึกStartHere!D175)</f>
        <v xml:space="preserve"> </v>
      </c>
      <c r="E175" s="60" t="str">
        <f>IF(ISBLANK(แนบท้ายบันทึกStartHere!E175)," ",+แนบท้ายบันทึกStartHere!E175)</f>
        <v xml:space="preserve"> </v>
      </c>
      <c r="F175" s="58" t="str">
        <f>IF(ISBLANK(แนบท้ายบันทึกStartHere!F175)," ",+แนบท้ายบันทึกStartHere!F175)</f>
        <v/>
      </c>
      <c r="G175" s="59"/>
    </row>
    <row r="176" spans="1:7" x14ac:dyDescent="0.5">
      <c r="A176" s="49" t="str">
        <f>IF(ISBLANK(แนบท้ายบันทึกStartHere!A176)," ",+แนบท้ายบันทึกStartHere!A176)</f>
        <v/>
      </c>
      <c r="B176" s="66" t="str">
        <f>IF(ISBLANK(แนบท้ายบันทึกStartHere!B176)," ",+แนบท้ายบันทึกStartHere!B176)</f>
        <v xml:space="preserve"> </v>
      </c>
      <c r="C176" s="56" t="str">
        <f>IF(ISBLANK(แนบท้ายบันทึกStartHere!C176)," ",+แนบท้ายบันทึกStartHere!C176)</f>
        <v xml:space="preserve"> </v>
      </c>
      <c r="D176" s="57" t="str">
        <f>IF(ISBLANK(แนบท้ายบันทึกStartHere!D176)," ",+แนบท้ายบันทึกStartHere!D176)</f>
        <v xml:space="preserve"> </v>
      </c>
      <c r="E176" s="53" t="str">
        <f>IF(ISBLANK(แนบท้ายบันทึกStartHere!E176)," ",+แนบท้ายบันทึกStartHere!E176)</f>
        <v xml:space="preserve"> </v>
      </c>
      <c r="F176" s="58" t="str">
        <f>IF(ISBLANK(แนบท้ายบันทึกStartHere!F176)," ",+แนบท้ายบันทึกStartHere!F176)</f>
        <v/>
      </c>
      <c r="G176" s="59"/>
    </row>
    <row r="177" spans="1:7" x14ac:dyDescent="0.5">
      <c r="A177" s="49" t="str">
        <f>IF(ISBLANK(แนบท้ายบันทึกStartHere!A177)," ",+แนบท้ายบันทึกStartHere!A177)</f>
        <v/>
      </c>
      <c r="B177" s="66" t="str">
        <f>IF(ISBLANK(แนบท้ายบันทึกStartHere!B177)," ",+แนบท้ายบันทึกStartHere!B177)</f>
        <v xml:space="preserve"> </v>
      </c>
      <c r="C177" s="56" t="str">
        <f>IF(ISBLANK(แนบท้ายบันทึกStartHere!C177)," ",+แนบท้ายบันทึกStartHere!C177)</f>
        <v xml:space="preserve"> </v>
      </c>
      <c r="D177" s="57" t="str">
        <f>IF(ISBLANK(แนบท้ายบันทึกStartHere!D177)," ",+แนบท้ายบันทึกStartHere!D177)</f>
        <v xml:space="preserve"> </v>
      </c>
      <c r="E177" s="53" t="str">
        <f>IF(ISBLANK(แนบท้ายบันทึกStartHere!E177)," ",+แนบท้ายบันทึกStartHere!E177)</f>
        <v xml:space="preserve"> </v>
      </c>
      <c r="F177" s="58" t="str">
        <f>IF(ISBLANK(แนบท้ายบันทึกStartHere!F177)," ",+แนบท้ายบันทึกStartHere!F177)</f>
        <v/>
      </c>
      <c r="G177" s="59"/>
    </row>
    <row r="178" spans="1:7" x14ac:dyDescent="0.5">
      <c r="A178" s="49" t="str">
        <f>IF(ISBLANK(แนบท้ายบันทึกStartHere!A178)," ",+แนบท้ายบันทึกStartHere!A178)</f>
        <v/>
      </c>
      <c r="B178" s="66" t="str">
        <f>IF(ISBLANK(แนบท้ายบันทึกStartHere!B178)," ",+แนบท้ายบันทึกStartHere!B178)</f>
        <v xml:space="preserve"> </v>
      </c>
      <c r="C178" s="56" t="str">
        <f>IF(ISBLANK(แนบท้ายบันทึกStartHere!C178)," ",+แนบท้ายบันทึกStartHere!C178)</f>
        <v xml:space="preserve"> </v>
      </c>
      <c r="D178" s="57" t="str">
        <f>IF(ISBLANK(แนบท้ายบันทึกStartHere!D178)," ",+แนบท้ายบันทึกStartHere!D178)</f>
        <v xml:space="preserve"> </v>
      </c>
      <c r="E178" s="53" t="str">
        <f>IF(ISBLANK(แนบท้ายบันทึกStartHere!E178)," ",+แนบท้ายบันทึกStartHere!E178)</f>
        <v xml:space="preserve"> </v>
      </c>
      <c r="F178" s="58" t="str">
        <f>IF(ISBLANK(แนบท้ายบันทึกStartHere!F178)," ",+แนบท้ายบันทึกStartHere!F178)</f>
        <v/>
      </c>
      <c r="G178" s="59"/>
    </row>
    <row r="179" spans="1:7" x14ac:dyDescent="0.5">
      <c r="A179" s="49" t="str">
        <f>IF(ISBLANK(แนบท้ายบันทึกStartHere!A179)," ",+แนบท้ายบันทึกStartHere!A179)</f>
        <v/>
      </c>
      <c r="B179" s="66" t="str">
        <f>IF(ISBLANK(แนบท้ายบันทึกStartHere!B179)," ",+แนบท้ายบันทึกStartHere!B179)</f>
        <v xml:space="preserve"> </v>
      </c>
      <c r="C179" s="56" t="str">
        <f>IF(ISBLANK(แนบท้ายบันทึกStartHere!C179)," ",+แนบท้ายบันทึกStartHere!C179)</f>
        <v xml:space="preserve"> </v>
      </c>
      <c r="D179" s="57" t="str">
        <f>IF(ISBLANK(แนบท้ายบันทึกStartHere!D179)," ",+แนบท้ายบันทึกStartHere!D179)</f>
        <v xml:space="preserve"> </v>
      </c>
      <c r="E179" s="53" t="str">
        <f>IF(ISBLANK(แนบท้ายบันทึกStartHere!E179)," ",+แนบท้ายบันทึกStartHere!E179)</f>
        <v xml:space="preserve"> </v>
      </c>
      <c r="F179" s="58" t="str">
        <f>IF(ISBLANK(แนบท้ายบันทึกStartHere!F179)," ",+แนบท้ายบันทึกStartHere!F179)</f>
        <v/>
      </c>
      <c r="G179" s="59"/>
    </row>
    <row r="180" spans="1:7" x14ac:dyDescent="0.5">
      <c r="A180" s="49" t="str">
        <f>IF(ISBLANK(แนบท้ายบันทึกStartHere!A180)," ",+แนบท้ายบันทึกStartHere!A180)</f>
        <v/>
      </c>
      <c r="B180" s="66" t="str">
        <f>IF(ISBLANK(แนบท้ายบันทึกStartHere!B180)," ",+แนบท้ายบันทึกStartHere!B180)</f>
        <v xml:space="preserve"> </v>
      </c>
      <c r="C180" s="56" t="str">
        <f>IF(ISBLANK(แนบท้ายบันทึกStartHere!C180)," ",+แนบท้ายบันทึกStartHere!C180)</f>
        <v xml:space="preserve"> </v>
      </c>
      <c r="D180" s="57" t="str">
        <f>IF(ISBLANK(แนบท้ายบันทึกStartHere!D180)," ",+แนบท้ายบันทึกStartHere!D180)</f>
        <v xml:space="preserve"> </v>
      </c>
      <c r="E180" s="53" t="str">
        <f>IF(ISBLANK(แนบท้ายบันทึกStartHere!E180)," ",+แนบท้ายบันทึกStartHere!E180)</f>
        <v xml:space="preserve"> </v>
      </c>
      <c r="F180" s="58" t="str">
        <f>IF(ISBLANK(แนบท้ายบันทึกStartHere!F180)," ",+แนบท้ายบันทึกStartHere!F180)</f>
        <v/>
      </c>
      <c r="G180" s="59"/>
    </row>
    <row r="181" spans="1:7" x14ac:dyDescent="0.5">
      <c r="A181" s="49" t="str">
        <f>IF(ISBLANK(แนบท้ายบันทึกStartHere!A181)," ",+แนบท้ายบันทึกStartHere!A181)</f>
        <v/>
      </c>
      <c r="B181" s="66" t="str">
        <f>IF(ISBLANK(แนบท้ายบันทึกStartHere!B181)," ",+แนบท้ายบันทึกStartHere!B181)</f>
        <v xml:space="preserve"> </v>
      </c>
      <c r="C181" s="56" t="str">
        <f>IF(ISBLANK(แนบท้ายบันทึกStartHere!C181)," ",+แนบท้ายบันทึกStartHere!C181)</f>
        <v xml:space="preserve"> </v>
      </c>
      <c r="D181" s="57" t="str">
        <f>IF(ISBLANK(แนบท้ายบันทึกStartHere!D181)," ",+แนบท้ายบันทึกStartHere!D181)</f>
        <v xml:space="preserve"> </v>
      </c>
      <c r="E181" s="53" t="str">
        <f>IF(ISBLANK(แนบท้ายบันทึกStartHere!E181)," ",+แนบท้ายบันทึกStartHere!E181)</f>
        <v xml:space="preserve"> </v>
      </c>
      <c r="F181" s="58" t="str">
        <f>IF(ISBLANK(แนบท้ายบันทึกStartHere!F181)," ",+แนบท้ายบันทึกStartHere!F181)</f>
        <v/>
      </c>
      <c r="G181" s="59"/>
    </row>
    <row r="182" spans="1:7" x14ac:dyDescent="0.5">
      <c r="A182" s="49" t="str">
        <f>IF(ISBLANK(แนบท้ายบันทึกStartHere!A182)," ",+แนบท้ายบันทึกStartHere!A182)</f>
        <v/>
      </c>
      <c r="B182" s="66" t="str">
        <f>IF(ISBLANK(แนบท้ายบันทึกStartHere!B182)," ",+แนบท้ายบันทึกStartHere!B182)</f>
        <v xml:space="preserve"> </v>
      </c>
      <c r="C182" s="56" t="str">
        <f>IF(ISBLANK(แนบท้ายบันทึกStartHere!C182)," ",+แนบท้ายบันทึกStartHere!C182)</f>
        <v xml:space="preserve"> </v>
      </c>
      <c r="D182" s="57" t="str">
        <f>IF(ISBLANK(แนบท้ายบันทึกStartHere!D182)," ",+แนบท้ายบันทึกStartHere!D182)</f>
        <v xml:space="preserve"> </v>
      </c>
      <c r="E182" s="53" t="str">
        <f>IF(ISBLANK(แนบท้ายบันทึกStartHere!E182)," ",+แนบท้ายบันทึกStartHere!E182)</f>
        <v xml:space="preserve"> </v>
      </c>
      <c r="F182" s="58" t="str">
        <f>IF(ISBLANK(แนบท้ายบันทึกStartHere!F182)," ",+แนบท้ายบันทึกStartHere!F182)</f>
        <v/>
      </c>
      <c r="G182" s="59"/>
    </row>
    <row r="183" spans="1:7" x14ac:dyDescent="0.5">
      <c r="A183" s="49" t="str">
        <f>IF(ISBLANK(แนบท้ายบันทึกStartHere!A183)," ",+แนบท้ายบันทึกStartHere!A183)</f>
        <v/>
      </c>
      <c r="B183" s="66" t="str">
        <f>IF(ISBLANK(แนบท้ายบันทึกStartHere!B183)," ",+แนบท้ายบันทึกStartHere!B183)</f>
        <v xml:space="preserve"> </v>
      </c>
      <c r="C183" s="56" t="str">
        <f>IF(ISBLANK(แนบท้ายบันทึกStartHere!C183)," ",+แนบท้ายบันทึกStartHere!C183)</f>
        <v xml:space="preserve"> </v>
      </c>
      <c r="D183" s="57" t="str">
        <f>IF(ISBLANK(แนบท้ายบันทึกStartHere!D183)," ",+แนบท้ายบันทึกStartHere!D183)</f>
        <v xml:space="preserve"> </v>
      </c>
      <c r="E183" s="53" t="str">
        <f>IF(ISBLANK(แนบท้ายบันทึกStartHere!E183)," ",+แนบท้ายบันทึกStartHere!E183)</f>
        <v xml:space="preserve"> </v>
      </c>
      <c r="F183" s="58" t="str">
        <f>IF(ISBLANK(แนบท้ายบันทึกStartHere!F183)," ",+แนบท้ายบันทึกStartHere!F183)</f>
        <v/>
      </c>
      <c r="G183" s="59"/>
    </row>
    <row r="184" spans="1:7" x14ac:dyDescent="0.5">
      <c r="A184" s="49" t="str">
        <f>IF(ISBLANK(แนบท้ายบันทึกStartHere!A184)," ",+แนบท้ายบันทึกStartHere!A184)</f>
        <v/>
      </c>
      <c r="B184" s="66" t="str">
        <f>IF(ISBLANK(แนบท้ายบันทึกStartHere!B184)," ",+แนบท้ายบันทึกStartHere!B184)</f>
        <v xml:space="preserve"> </v>
      </c>
      <c r="C184" s="56" t="str">
        <f>IF(ISBLANK(แนบท้ายบันทึกStartHere!C184)," ",+แนบท้ายบันทึกStartHere!C184)</f>
        <v xml:space="preserve"> </v>
      </c>
      <c r="D184" s="57" t="str">
        <f>IF(ISBLANK(แนบท้ายบันทึกStartHere!D184)," ",+แนบท้ายบันทึกStartHere!D184)</f>
        <v xml:space="preserve"> </v>
      </c>
      <c r="E184" s="53" t="str">
        <f>IF(ISBLANK(แนบท้ายบันทึกStartHere!E184)," ",+แนบท้ายบันทึกStartHere!E184)</f>
        <v xml:space="preserve"> </v>
      </c>
      <c r="F184" s="58" t="str">
        <f>IF(ISBLANK(แนบท้ายบันทึกStartHere!F184)," ",+แนบท้ายบันทึกStartHere!F184)</f>
        <v/>
      </c>
      <c r="G184" s="59"/>
    </row>
    <row r="185" spans="1:7" x14ac:dyDescent="0.5">
      <c r="A185" s="49" t="str">
        <f>IF(ISBLANK(แนบท้ายบันทึกStartHere!A185)," ",+แนบท้ายบันทึกStartHere!A185)</f>
        <v/>
      </c>
      <c r="B185" s="66" t="str">
        <f>IF(ISBLANK(แนบท้ายบันทึกStartHere!B185)," ",+แนบท้ายบันทึกStartHere!B185)</f>
        <v xml:space="preserve"> </v>
      </c>
      <c r="C185" s="56" t="str">
        <f>IF(ISBLANK(แนบท้ายบันทึกStartHere!C185)," ",+แนบท้ายบันทึกStartHere!C185)</f>
        <v xml:space="preserve"> </v>
      </c>
      <c r="D185" s="57" t="str">
        <f>IF(ISBLANK(แนบท้ายบันทึกStartHere!D185)," ",+แนบท้ายบันทึกStartHere!D185)</f>
        <v xml:space="preserve"> </v>
      </c>
      <c r="E185" s="53" t="str">
        <f>IF(ISBLANK(แนบท้ายบันทึกStartHere!E185)," ",+แนบท้ายบันทึกStartHere!E185)</f>
        <v xml:space="preserve"> </v>
      </c>
      <c r="F185" s="58" t="str">
        <f>IF(ISBLANK(แนบท้ายบันทึกStartHere!F185)," ",+แนบท้ายบันทึกStartHere!F185)</f>
        <v/>
      </c>
      <c r="G185" s="59"/>
    </row>
    <row r="186" spans="1:7" x14ac:dyDescent="0.5">
      <c r="A186" s="64"/>
      <c r="B186" s="95" t="str">
        <f>"( "&amp;BAHTTEXT(F186)&amp;" )"</f>
        <v>( ศูนย์บาทถ้วน )</v>
      </c>
      <c r="C186" s="96"/>
      <c r="D186" s="97"/>
      <c r="E186" s="47" t="str">
        <f>+แนบท้ายบันทึกStartHere!E186</f>
        <v>ยอดยกไป</v>
      </c>
      <c r="F186" s="65">
        <f>SUM(F156:F185)</f>
        <v>0</v>
      </c>
      <c r="G186" s="64"/>
    </row>
    <row r="188" spans="1:7" x14ac:dyDescent="0.5">
      <c r="E188" s="46" t="s">
        <v>124</v>
      </c>
    </row>
    <row r="189" spans="1:7" x14ac:dyDescent="0.5">
      <c r="E189" s="46" t="s">
        <v>125</v>
      </c>
    </row>
    <row r="190" spans="1:7" x14ac:dyDescent="0.5">
      <c r="E190" s="46" t="s">
        <v>121</v>
      </c>
    </row>
    <row r="191" spans="1:7" ht="23.25" x14ac:dyDescent="0.5">
      <c r="A191" s="98" t="s">
        <v>123</v>
      </c>
      <c r="B191" s="98"/>
      <c r="C191" s="98"/>
      <c r="D191" s="98"/>
      <c r="E191" s="98"/>
      <c r="F191" s="98"/>
      <c r="G191" s="98"/>
    </row>
    <row r="192" spans="1:7" x14ac:dyDescent="0.5">
      <c r="G192" s="46" t="str">
        <f>+แนบท้ายบันทึกStartHere!G192</f>
        <v>หน้า 6/7</v>
      </c>
    </row>
    <row r="193" spans="1:7" x14ac:dyDescent="0.5">
      <c r="A193" s="47" t="s">
        <v>13</v>
      </c>
      <c r="B193" s="47" t="s">
        <v>78</v>
      </c>
      <c r="C193" s="95" t="s">
        <v>118</v>
      </c>
      <c r="D193" s="97"/>
      <c r="E193" s="47" t="s">
        <v>16</v>
      </c>
      <c r="F193" s="48" t="s">
        <v>84</v>
      </c>
      <c r="G193" s="47" t="s">
        <v>119</v>
      </c>
    </row>
    <row r="194" spans="1:7" x14ac:dyDescent="0.5">
      <c r="A194" s="49"/>
      <c r="B194" s="66"/>
      <c r="C194" s="51"/>
      <c r="D194" s="52"/>
      <c r="E194" s="53" t="s">
        <v>122</v>
      </c>
      <c r="F194" s="54">
        <f>+F186</f>
        <v>0</v>
      </c>
      <c r="G194" s="55"/>
    </row>
    <row r="195" spans="1:7" x14ac:dyDescent="0.5">
      <c r="A195" s="49" t="str">
        <f>IF(ISBLANK(แนบท้ายบันทึกStartHere!A195)," ",+แนบท้ายบันทึกStartHere!A195)</f>
        <v/>
      </c>
      <c r="B195" s="66" t="str">
        <f>IF(ISBLANK(แนบท้ายบันทึกStartHere!B195)," ",+แนบท้ายบันทึกStartHere!B195)</f>
        <v xml:space="preserve"> </v>
      </c>
      <c r="C195" s="56" t="str">
        <f>IF(ISBLANK(แนบท้ายบันทึกStartHere!C195)," ",+แนบท้ายบันทึกStartHere!C195)</f>
        <v xml:space="preserve"> </v>
      </c>
      <c r="D195" s="57" t="str">
        <f>IF(ISBLANK(แนบท้ายบันทึกStartHere!D195)," ",+แนบท้ายบันทึกStartHere!D195)</f>
        <v xml:space="preserve"> </v>
      </c>
      <c r="E195" s="53" t="str">
        <f>IF(ISBLANK(แนบท้ายบันทึกStartHere!E195)," ",+แนบท้ายบันทึกStartHere!E195)</f>
        <v xml:space="preserve"> </v>
      </c>
      <c r="F195" s="58" t="str">
        <f>IF(ISBLANK(แนบท้ายบันทึกStartHere!F195)," ",+แนบท้ายบันทึกStartHere!F195)</f>
        <v/>
      </c>
      <c r="G195" s="59"/>
    </row>
    <row r="196" spans="1:7" x14ac:dyDescent="0.5">
      <c r="A196" s="49" t="str">
        <f>IF(ISBLANK(แนบท้ายบันทึกStartHere!A196)," ",+แนบท้ายบันทึกStartHere!A196)</f>
        <v/>
      </c>
      <c r="B196" s="66" t="str">
        <f>IF(ISBLANK(แนบท้ายบันทึกStartHere!B196)," ",+แนบท้ายบันทึกStartHere!B196)</f>
        <v xml:space="preserve"> </v>
      </c>
      <c r="C196" s="56" t="str">
        <f>IF(ISBLANK(แนบท้ายบันทึกStartHere!C196)," ",+แนบท้ายบันทึกStartHere!C196)</f>
        <v xml:space="preserve"> </v>
      </c>
      <c r="D196" s="57" t="str">
        <f>IF(ISBLANK(แนบท้ายบันทึกStartHere!D196)," ",+แนบท้ายบันทึกStartHere!D196)</f>
        <v xml:space="preserve"> </v>
      </c>
      <c r="E196" s="53" t="str">
        <f>IF(ISBLANK(แนบท้ายบันทึกStartHere!E196)," ",+แนบท้ายบันทึกStartHere!E196)</f>
        <v xml:space="preserve"> </v>
      </c>
      <c r="F196" s="58" t="str">
        <f>IF(ISBLANK(แนบท้ายบันทึกStartHere!F196)," ",+แนบท้ายบันทึกStartHere!F196)</f>
        <v/>
      </c>
      <c r="G196" s="59"/>
    </row>
    <row r="197" spans="1:7" x14ac:dyDescent="0.5">
      <c r="A197" s="49" t="str">
        <f>IF(ISBLANK(แนบท้ายบันทึกStartHere!A197)," ",+แนบท้ายบันทึกStartHere!A197)</f>
        <v/>
      </c>
      <c r="B197" s="66" t="str">
        <f>IF(ISBLANK(แนบท้ายบันทึกStartHere!B197)," ",+แนบท้ายบันทึกStartHere!B197)</f>
        <v xml:space="preserve"> </v>
      </c>
      <c r="C197" s="56" t="str">
        <f>IF(ISBLANK(แนบท้ายบันทึกStartHere!C197)," ",+แนบท้ายบันทึกStartHere!C197)</f>
        <v xml:space="preserve"> </v>
      </c>
      <c r="D197" s="57" t="str">
        <f>IF(ISBLANK(แนบท้ายบันทึกStartHere!D197)," ",+แนบท้ายบันทึกStartHere!D197)</f>
        <v xml:space="preserve"> </v>
      </c>
      <c r="E197" s="53" t="str">
        <f>IF(ISBLANK(แนบท้ายบันทึกStartHere!E197)," ",+แนบท้ายบันทึกStartHere!E197)</f>
        <v xml:space="preserve"> </v>
      </c>
      <c r="F197" s="58" t="str">
        <f>IF(ISBLANK(แนบท้ายบันทึกStartHere!F197)," ",+แนบท้ายบันทึกStartHere!F197)</f>
        <v/>
      </c>
      <c r="G197" s="59"/>
    </row>
    <row r="198" spans="1:7" x14ac:dyDescent="0.5">
      <c r="A198" s="49" t="str">
        <f>IF(ISBLANK(แนบท้ายบันทึกStartHere!A198)," ",+แนบท้ายบันทึกStartHere!A198)</f>
        <v/>
      </c>
      <c r="B198" s="66" t="str">
        <f>IF(ISBLANK(แนบท้ายบันทึกStartHere!B198)," ",+แนบท้ายบันทึกStartHere!B198)</f>
        <v xml:space="preserve"> </v>
      </c>
      <c r="C198" s="56" t="str">
        <f>IF(ISBLANK(แนบท้ายบันทึกStartHere!C198)," ",+แนบท้ายบันทึกStartHere!C198)</f>
        <v xml:space="preserve"> </v>
      </c>
      <c r="D198" s="57" t="str">
        <f>IF(ISBLANK(แนบท้ายบันทึกStartHere!D198)," ",+แนบท้ายบันทึกStartHere!D198)</f>
        <v xml:space="preserve"> </v>
      </c>
      <c r="E198" s="53" t="str">
        <f>IF(ISBLANK(แนบท้ายบันทึกStartHere!E198)," ",+แนบท้ายบันทึกStartHere!E198)</f>
        <v xml:space="preserve"> </v>
      </c>
      <c r="F198" s="58" t="str">
        <f>IF(ISBLANK(แนบท้ายบันทึกStartHere!F198)," ",+แนบท้ายบันทึกStartHere!F198)</f>
        <v/>
      </c>
      <c r="G198" s="59"/>
    </row>
    <row r="199" spans="1:7" x14ac:dyDescent="0.5">
      <c r="A199" s="49" t="str">
        <f>IF(ISBLANK(แนบท้ายบันทึกStartHere!A199)," ",+แนบท้ายบันทึกStartHere!A199)</f>
        <v/>
      </c>
      <c r="B199" s="66" t="str">
        <f>IF(ISBLANK(แนบท้ายบันทึกStartHere!B199)," ",+แนบท้ายบันทึกStartHere!B199)</f>
        <v xml:space="preserve"> </v>
      </c>
      <c r="C199" s="56" t="str">
        <f>IF(ISBLANK(แนบท้ายบันทึกStartHere!C199)," ",+แนบท้ายบันทึกStartHere!C199)</f>
        <v xml:space="preserve"> </v>
      </c>
      <c r="D199" s="57" t="str">
        <f>IF(ISBLANK(แนบท้ายบันทึกStartHere!D199)," ",+แนบท้ายบันทึกStartHere!D199)</f>
        <v xml:space="preserve"> </v>
      </c>
      <c r="E199" s="53" t="str">
        <f>IF(ISBLANK(แนบท้ายบันทึกStartHere!E199)," ",+แนบท้ายบันทึกStartHere!E199)</f>
        <v xml:space="preserve"> </v>
      </c>
      <c r="F199" s="58" t="str">
        <f>IF(ISBLANK(แนบท้ายบันทึกStartHere!F199)," ",+แนบท้ายบันทึกStartHere!F199)</f>
        <v/>
      </c>
      <c r="G199" s="59"/>
    </row>
    <row r="200" spans="1:7" x14ac:dyDescent="0.5">
      <c r="A200" s="49" t="str">
        <f>IF(ISBLANK(แนบท้ายบันทึกStartHere!A200)," ",+แนบท้ายบันทึกStartHere!A200)</f>
        <v/>
      </c>
      <c r="B200" s="66" t="str">
        <f>IF(ISBLANK(แนบท้ายบันทึกStartHere!B200)," ",+แนบท้ายบันทึกStartHere!B200)</f>
        <v xml:space="preserve"> </v>
      </c>
      <c r="C200" s="56" t="str">
        <f>IF(ISBLANK(แนบท้ายบันทึกStartHere!C200)," ",+แนบท้ายบันทึกStartHere!C200)</f>
        <v xml:space="preserve"> </v>
      </c>
      <c r="D200" s="57" t="str">
        <f>IF(ISBLANK(แนบท้ายบันทึกStartHere!D200)," ",+แนบท้ายบันทึกStartHere!D200)</f>
        <v xml:space="preserve"> </v>
      </c>
      <c r="E200" s="60" t="str">
        <f>IF(ISBLANK(แนบท้ายบันทึกStartHere!E200)," ",+แนบท้ายบันทึกStartHere!E200)</f>
        <v xml:space="preserve"> </v>
      </c>
      <c r="F200" s="58" t="str">
        <f>IF(ISBLANK(แนบท้ายบันทึกStartHere!F200)," ",+แนบท้ายบันทึกStartHere!F200)</f>
        <v/>
      </c>
      <c r="G200" s="59"/>
    </row>
    <row r="201" spans="1:7" x14ac:dyDescent="0.5">
      <c r="A201" s="49" t="str">
        <f>IF(ISBLANK(แนบท้ายบันทึกStartHere!A201)," ",+แนบท้ายบันทึกStartHere!A201)</f>
        <v/>
      </c>
      <c r="B201" s="66" t="str">
        <f>IF(ISBLANK(แนบท้ายบันทึกStartHere!B201)," ",+แนบท้ายบันทึกStartHere!B201)</f>
        <v xml:space="preserve"> </v>
      </c>
      <c r="C201" s="56" t="str">
        <f>IF(ISBLANK(แนบท้ายบันทึกStartHere!C201)," ",+แนบท้ายบันทึกStartHere!C201)</f>
        <v xml:space="preserve"> </v>
      </c>
      <c r="D201" s="57" t="str">
        <f>IF(ISBLANK(แนบท้ายบันทึกStartHere!D201)," ",+แนบท้ายบันทึกStartHere!D201)</f>
        <v xml:space="preserve"> </v>
      </c>
      <c r="E201" s="53" t="str">
        <f>IF(ISBLANK(แนบท้ายบันทึกStartHere!E201)," ",+แนบท้ายบันทึกStartHere!E201)</f>
        <v xml:space="preserve"> </v>
      </c>
      <c r="F201" s="58" t="str">
        <f>IF(ISBLANK(แนบท้ายบันทึกStartHere!F201)," ",+แนบท้ายบันทึกStartHere!F201)</f>
        <v/>
      </c>
      <c r="G201" s="59"/>
    </row>
    <row r="202" spans="1:7" x14ac:dyDescent="0.5">
      <c r="A202" s="49" t="str">
        <f>IF(ISBLANK(แนบท้ายบันทึกStartHere!A202)," ",+แนบท้ายบันทึกStartHere!A202)</f>
        <v/>
      </c>
      <c r="B202" s="66" t="str">
        <f>IF(ISBLANK(แนบท้ายบันทึกStartHere!B202)," ",+แนบท้ายบันทึกStartHere!B202)</f>
        <v xml:space="preserve"> </v>
      </c>
      <c r="C202" s="56" t="str">
        <f>IF(ISBLANK(แนบท้ายบันทึกStartHere!C202)," ",+แนบท้ายบันทึกStartHere!C202)</f>
        <v xml:space="preserve"> </v>
      </c>
      <c r="D202" s="57" t="str">
        <f>IF(ISBLANK(แนบท้ายบันทึกStartHere!D202)," ",+แนบท้ายบันทึกStartHere!D202)</f>
        <v xml:space="preserve"> </v>
      </c>
      <c r="E202" s="53" t="str">
        <f>IF(ISBLANK(แนบท้ายบันทึกStartHere!E202)," ",+แนบท้ายบันทึกStartHere!E202)</f>
        <v xml:space="preserve"> </v>
      </c>
      <c r="F202" s="58" t="str">
        <f>IF(ISBLANK(แนบท้ายบันทึกStartHere!F202)," ",+แนบท้ายบันทึกStartHere!F202)</f>
        <v/>
      </c>
      <c r="G202" s="59"/>
    </row>
    <row r="203" spans="1:7" x14ac:dyDescent="0.5">
      <c r="A203" s="49" t="str">
        <f>IF(ISBLANK(แนบท้ายบันทึกStartHere!A203)," ",+แนบท้ายบันทึกStartHere!A203)</f>
        <v/>
      </c>
      <c r="B203" s="66" t="str">
        <f>IF(ISBLANK(แนบท้ายบันทึกStartHere!B203)," ",+แนบท้ายบันทึกStartHere!B203)</f>
        <v xml:space="preserve"> </v>
      </c>
      <c r="C203" s="56" t="str">
        <f>IF(ISBLANK(แนบท้ายบันทึกStartHere!C203)," ",+แนบท้ายบันทึกStartHere!C203)</f>
        <v xml:space="preserve"> </v>
      </c>
      <c r="D203" s="57" t="str">
        <f>IF(ISBLANK(แนบท้ายบันทึกStartHere!D203)," ",+แนบท้ายบันทึกStartHere!D203)</f>
        <v xml:space="preserve"> </v>
      </c>
      <c r="E203" s="53" t="str">
        <f>IF(ISBLANK(แนบท้ายบันทึกStartHere!E203)," ",+แนบท้ายบันทึกStartHere!E203)</f>
        <v xml:space="preserve"> </v>
      </c>
      <c r="F203" s="58" t="str">
        <f>IF(ISBLANK(แนบท้ายบันทึกStartHere!F203)," ",+แนบท้ายบันทึกStartHere!F203)</f>
        <v/>
      </c>
      <c r="G203" s="59"/>
    </row>
    <row r="204" spans="1:7" x14ac:dyDescent="0.5">
      <c r="A204" s="49" t="str">
        <f>IF(ISBLANK(แนบท้ายบันทึกStartHere!A204)," ",+แนบท้ายบันทึกStartHere!A204)</f>
        <v/>
      </c>
      <c r="B204" s="66" t="str">
        <f>IF(ISBLANK(แนบท้ายบันทึกStartHere!B204)," ",+แนบท้ายบันทึกStartHere!B204)</f>
        <v xml:space="preserve"> </v>
      </c>
      <c r="C204" s="56" t="str">
        <f>IF(ISBLANK(แนบท้ายบันทึกStartHere!C204)," ",+แนบท้ายบันทึกStartHere!C204)</f>
        <v xml:space="preserve"> </v>
      </c>
      <c r="D204" s="57" t="str">
        <f>IF(ISBLANK(แนบท้ายบันทึกStartHere!D204)," ",+แนบท้ายบันทึกStartHere!D204)</f>
        <v xml:space="preserve"> </v>
      </c>
      <c r="E204" s="53" t="str">
        <f>IF(ISBLANK(แนบท้ายบันทึกStartHere!E204)," ",+แนบท้ายบันทึกStartHere!E204)</f>
        <v xml:space="preserve"> </v>
      </c>
      <c r="F204" s="58" t="str">
        <f>IF(ISBLANK(แนบท้ายบันทึกStartHere!F204)," ",+แนบท้ายบันทึกStartHere!F204)</f>
        <v/>
      </c>
      <c r="G204" s="59"/>
    </row>
    <row r="205" spans="1:7" x14ac:dyDescent="0.5">
      <c r="A205" s="49" t="str">
        <f>IF(ISBLANK(แนบท้ายบันทึกStartHere!A205)," ",+แนบท้ายบันทึกStartHere!A205)</f>
        <v/>
      </c>
      <c r="B205" s="66" t="str">
        <f>IF(ISBLANK(แนบท้ายบันทึกStartHere!B205)," ",+แนบท้ายบันทึกStartHere!B205)</f>
        <v xml:space="preserve"> </v>
      </c>
      <c r="C205" s="56" t="str">
        <f>IF(ISBLANK(แนบท้ายบันทึกStartHere!C205)," ",+แนบท้ายบันทึกStartHere!C205)</f>
        <v xml:space="preserve"> </v>
      </c>
      <c r="D205" s="57" t="str">
        <f>IF(ISBLANK(แนบท้ายบันทึกStartHere!D205)," ",+แนบท้ายบันทึกStartHere!D205)</f>
        <v xml:space="preserve"> </v>
      </c>
      <c r="E205" s="53" t="str">
        <f>IF(ISBLANK(แนบท้ายบันทึกStartHere!E205)," ",+แนบท้ายบันทึกStartHere!E205)</f>
        <v xml:space="preserve"> </v>
      </c>
      <c r="F205" s="58" t="str">
        <f>IF(ISBLANK(แนบท้ายบันทึกStartHere!F205)," ",+แนบท้ายบันทึกStartHere!F205)</f>
        <v/>
      </c>
      <c r="G205" s="59"/>
    </row>
    <row r="206" spans="1:7" x14ac:dyDescent="0.5">
      <c r="A206" s="49" t="str">
        <f>IF(ISBLANK(แนบท้ายบันทึกStartHere!A206)," ",+แนบท้ายบันทึกStartHere!A206)</f>
        <v/>
      </c>
      <c r="B206" s="66" t="str">
        <f>IF(ISBLANK(แนบท้ายบันทึกStartHere!B206)," ",+แนบท้ายบันทึกStartHere!B206)</f>
        <v xml:space="preserve"> </v>
      </c>
      <c r="C206" s="56" t="str">
        <f>IF(ISBLANK(แนบท้ายบันทึกStartHere!C206)," ",+แนบท้ายบันทึกStartHere!C206)</f>
        <v xml:space="preserve"> </v>
      </c>
      <c r="D206" s="57" t="str">
        <f>IF(ISBLANK(แนบท้ายบันทึกStartHere!D206)," ",+แนบท้ายบันทึกStartHere!D206)</f>
        <v xml:space="preserve"> </v>
      </c>
      <c r="E206" s="53" t="str">
        <f>IF(ISBLANK(แนบท้ายบันทึกStartHere!E206)," ",+แนบท้ายบันทึกStartHere!E206)</f>
        <v xml:space="preserve"> </v>
      </c>
      <c r="F206" s="58" t="str">
        <f>IF(ISBLANK(แนบท้ายบันทึกStartHere!F206)," ",+แนบท้ายบันทึกStartHere!F206)</f>
        <v/>
      </c>
      <c r="G206" s="59"/>
    </row>
    <row r="207" spans="1:7" x14ac:dyDescent="0.5">
      <c r="A207" s="49" t="str">
        <f>IF(ISBLANK(แนบท้ายบันทึกStartHere!A207)," ",+แนบท้ายบันทึกStartHere!A207)</f>
        <v/>
      </c>
      <c r="B207" s="66" t="str">
        <f>IF(ISBLANK(แนบท้ายบันทึกStartHere!B207)," ",+แนบท้ายบันทึกStartHere!B207)</f>
        <v xml:space="preserve"> </v>
      </c>
      <c r="C207" s="56" t="str">
        <f>IF(ISBLANK(แนบท้ายบันทึกStartHere!C207)," ",+แนบท้ายบันทึกStartHere!C207)</f>
        <v xml:space="preserve"> </v>
      </c>
      <c r="D207" s="57" t="str">
        <f>IF(ISBLANK(แนบท้ายบันทึกStartHere!D207)," ",+แนบท้ายบันทึกStartHere!D207)</f>
        <v xml:space="preserve"> </v>
      </c>
      <c r="E207" s="53" t="str">
        <f>IF(ISBLANK(แนบท้ายบันทึกStartHere!E207)," ",+แนบท้ายบันทึกStartHere!E207)</f>
        <v xml:space="preserve"> </v>
      </c>
      <c r="F207" s="58" t="str">
        <f>IF(ISBLANK(แนบท้ายบันทึกStartHere!F207)," ",+แนบท้ายบันทึกStartHere!F207)</f>
        <v/>
      </c>
      <c r="G207" s="59"/>
    </row>
    <row r="208" spans="1:7" x14ac:dyDescent="0.5">
      <c r="A208" s="49" t="str">
        <f>IF(ISBLANK(แนบท้ายบันทึกStartHere!A208)," ",+แนบท้ายบันทึกStartHere!A208)</f>
        <v/>
      </c>
      <c r="B208" s="66" t="str">
        <f>IF(ISBLANK(แนบท้ายบันทึกStartHere!B208)," ",+แนบท้ายบันทึกStartHere!B208)</f>
        <v xml:space="preserve"> </v>
      </c>
      <c r="C208" s="56" t="str">
        <f>IF(ISBLANK(แนบท้ายบันทึกStartHere!C208)," ",+แนบท้ายบันทึกStartHere!C208)</f>
        <v xml:space="preserve"> </v>
      </c>
      <c r="D208" s="57" t="str">
        <f>IF(ISBLANK(แนบท้ายบันทึกStartHere!D208)," ",+แนบท้ายบันทึกStartHere!D208)</f>
        <v xml:space="preserve"> </v>
      </c>
      <c r="E208" s="53" t="str">
        <f>IF(ISBLANK(แนบท้ายบันทึกStartHere!E208)," ",+แนบท้ายบันทึกStartHere!E208)</f>
        <v xml:space="preserve"> </v>
      </c>
      <c r="F208" s="58" t="str">
        <f>IF(ISBLANK(แนบท้ายบันทึกStartHere!F208)," ",+แนบท้ายบันทึกStartHere!F208)</f>
        <v/>
      </c>
      <c r="G208" s="59"/>
    </row>
    <row r="209" spans="1:7" x14ac:dyDescent="0.5">
      <c r="A209" s="49" t="str">
        <f>IF(ISBLANK(แนบท้ายบันทึกStartHere!A209)," ",+แนบท้ายบันทึกStartHere!A209)</f>
        <v/>
      </c>
      <c r="B209" s="66" t="str">
        <f>IF(ISBLANK(แนบท้ายบันทึกStartHere!B209)," ",+แนบท้ายบันทึกStartHere!B209)</f>
        <v xml:space="preserve"> </v>
      </c>
      <c r="C209" s="56" t="str">
        <f>IF(ISBLANK(แนบท้ายบันทึกStartHere!C209)," ",+แนบท้ายบันทึกStartHere!C209)</f>
        <v xml:space="preserve"> </v>
      </c>
      <c r="D209" s="57" t="str">
        <f>IF(ISBLANK(แนบท้ายบันทึกStartHere!D209)," ",+แนบท้ายบันทึกStartHere!D209)</f>
        <v xml:space="preserve"> </v>
      </c>
      <c r="E209" s="53" t="str">
        <f>IF(ISBLANK(แนบท้ายบันทึกStartHere!E209)," ",+แนบท้ายบันทึกStartHere!E209)</f>
        <v xml:space="preserve"> </v>
      </c>
      <c r="F209" s="58" t="str">
        <f>IF(ISBLANK(แนบท้ายบันทึกStartHere!F209)," ",+แนบท้ายบันทึกStartHere!F209)</f>
        <v/>
      </c>
      <c r="G209" s="59"/>
    </row>
    <row r="210" spans="1:7" x14ac:dyDescent="0.5">
      <c r="A210" s="49" t="str">
        <f>IF(ISBLANK(แนบท้ายบันทึกStartHere!A210)," ",+แนบท้ายบันทึกStartHere!A210)</f>
        <v/>
      </c>
      <c r="B210" s="66" t="str">
        <f>IF(ISBLANK(แนบท้ายบันทึกStartHere!B210)," ",+แนบท้ายบันทึกStartHere!B210)</f>
        <v xml:space="preserve"> </v>
      </c>
      <c r="C210" s="56" t="str">
        <f>IF(ISBLANK(แนบท้ายบันทึกStartHere!C210)," ",+แนบท้ายบันทึกStartHere!C210)</f>
        <v xml:space="preserve"> </v>
      </c>
      <c r="D210" s="57" t="str">
        <f>IF(ISBLANK(แนบท้ายบันทึกStartHere!D210)," ",+แนบท้ายบันทึกStartHere!D210)</f>
        <v xml:space="preserve"> </v>
      </c>
      <c r="E210" s="53" t="str">
        <f>IF(ISBLANK(แนบท้ายบันทึกStartHere!E210)," ",+แนบท้ายบันทึกStartHere!E210)</f>
        <v xml:space="preserve"> </v>
      </c>
      <c r="F210" s="58" t="str">
        <f>IF(ISBLANK(แนบท้ายบันทึกStartHere!F210)," ",+แนบท้ายบันทึกStartHere!F210)</f>
        <v/>
      </c>
      <c r="G210" s="59"/>
    </row>
    <row r="211" spans="1:7" x14ac:dyDescent="0.5">
      <c r="A211" s="49" t="str">
        <f>IF(ISBLANK(แนบท้ายบันทึกStartHere!A211)," ",+แนบท้ายบันทึกStartHere!A211)</f>
        <v/>
      </c>
      <c r="B211" s="66" t="str">
        <f>IF(ISBLANK(แนบท้ายบันทึกStartHere!B211)," ",+แนบท้ายบันทึกStartHere!B211)</f>
        <v xml:space="preserve"> </v>
      </c>
      <c r="C211" s="56" t="str">
        <f>IF(ISBLANK(แนบท้ายบันทึกStartHere!C211)," ",+แนบท้ายบันทึกStartHere!C211)</f>
        <v xml:space="preserve"> </v>
      </c>
      <c r="D211" s="57" t="str">
        <f>IF(ISBLANK(แนบท้ายบันทึกStartHere!D211)," ",+แนบท้ายบันทึกStartHere!D211)</f>
        <v xml:space="preserve"> </v>
      </c>
      <c r="E211" s="53" t="str">
        <f>IF(ISBLANK(แนบท้ายบันทึกStartHere!E211)," ",+แนบท้ายบันทึกStartHere!E211)</f>
        <v xml:space="preserve"> </v>
      </c>
      <c r="F211" s="58" t="str">
        <f>IF(ISBLANK(แนบท้ายบันทึกStartHere!F211)," ",+แนบท้ายบันทึกStartHere!F211)</f>
        <v/>
      </c>
      <c r="G211" s="59"/>
    </row>
    <row r="212" spans="1:7" x14ac:dyDescent="0.5">
      <c r="A212" s="49" t="str">
        <f>IF(ISBLANK(แนบท้ายบันทึกStartHere!A212)," ",+แนบท้ายบันทึกStartHere!A212)</f>
        <v/>
      </c>
      <c r="B212" s="66" t="str">
        <f>IF(ISBLANK(แนบท้ายบันทึกStartHere!B212)," ",+แนบท้ายบันทึกStartHere!B212)</f>
        <v xml:space="preserve"> </v>
      </c>
      <c r="C212" s="56" t="str">
        <f>IF(ISBLANK(แนบท้ายบันทึกStartHere!C212)," ",+แนบท้ายบันทึกStartHere!C212)</f>
        <v xml:space="preserve"> </v>
      </c>
      <c r="D212" s="57" t="str">
        <f>IF(ISBLANK(แนบท้ายบันทึกStartHere!D212)," ",+แนบท้ายบันทึกStartHere!D212)</f>
        <v xml:space="preserve"> </v>
      </c>
      <c r="E212" s="53" t="str">
        <f>IF(ISBLANK(แนบท้ายบันทึกStartHere!E212)," ",+แนบท้ายบันทึกStartHere!E212)</f>
        <v xml:space="preserve"> </v>
      </c>
      <c r="F212" s="58" t="str">
        <f>IF(ISBLANK(แนบท้ายบันทึกStartHere!F212)," ",+แนบท้ายบันทึกStartHere!F212)</f>
        <v/>
      </c>
      <c r="G212" s="59"/>
    </row>
    <row r="213" spans="1:7" x14ac:dyDescent="0.5">
      <c r="A213" s="49" t="str">
        <f>IF(ISBLANK(แนบท้ายบันทึกStartHere!A213)," ",+แนบท้ายบันทึกStartHere!A213)</f>
        <v/>
      </c>
      <c r="B213" s="66" t="str">
        <f>IF(ISBLANK(แนบท้ายบันทึกStartHere!B213)," ",+แนบท้ายบันทึกStartHere!B213)</f>
        <v xml:space="preserve"> </v>
      </c>
      <c r="C213" s="56" t="str">
        <f>IF(ISBLANK(แนบท้ายบันทึกStartHere!C213)," ",+แนบท้ายบันทึกStartHere!C213)</f>
        <v xml:space="preserve"> </v>
      </c>
      <c r="D213" s="57" t="str">
        <f>IF(ISBLANK(แนบท้ายบันทึกStartHere!D213)," ",+แนบท้ายบันทึกStartHere!D213)</f>
        <v xml:space="preserve"> </v>
      </c>
      <c r="E213" s="60" t="str">
        <f>IF(ISBLANK(แนบท้ายบันทึกStartHere!E213)," ",+แนบท้ายบันทึกStartHere!E213)</f>
        <v xml:space="preserve"> </v>
      </c>
      <c r="F213" s="58" t="str">
        <f>IF(ISBLANK(แนบท้ายบันทึกStartHere!F213)," ",+แนบท้ายบันทึกStartHere!F213)</f>
        <v/>
      </c>
      <c r="G213" s="59"/>
    </row>
    <row r="214" spans="1:7" x14ac:dyDescent="0.5">
      <c r="A214" s="49" t="str">
        <f>IF(ISBLANK(แนบท้ายบันทึกStartHere!A214)," ",+แนบท้ายบันทึกStartHere!A214)</f>
        <v/>
      </c>
      <c r="B214" s="66" t="str">
        <f>IF(ISBLANK(แนบท้ายบันทึกStartHere!B214)," ",+แนบท้ายบันทึกStartHere!B214)</f>
        <v xml:space="preserve"> </v>
      </c>
      <c r="C214" s="56" t="str">
        <f>IF(ISBLANK(แนบท้ายบันทึกStartHere!C214)," ",+แนบท้ายบันทึกStartHere!C214)</f>
        <v xml:space="preserve"> </v>
      </c>
      <c r="D214" s="57" t="str">
        <f>IF(ISBLANK(แนบท้ายบันทึกStartHere!D214)," ",+แนบท้ายบันทึกStartHere!D214)</f>
        <v xml:space="preserve"> </v>
      </c>
      <c r="E214" s="53" t="str">
        <f>IF(ISBLANK(แนบท้ายบันทึกStartHere!E214)," ",+แนบท้ายบันทึกStartHere!E214)</f>
        <v xml:space="preserve"> </v>
      </c>
      <c r="F214" s="58" t="str">
        <f>IF(ISBLANK(แนบท้ายบันทึกStartHere!F214)," ",+แนบท้ายบันทึกStartHere!F214)</f>
        <v/>
      </c>
      <c r="G214" s="59"/>
    </row>
    <row r="215" spans="1:7" x14ac:dyDescent="0.5">
      <c r="A215" s="49" t="str">
        <f>IF(ISBLANK(แนบท้ายบันทึกStartHere!A215)," ",+แนบท้ายบันทึกStartHere!A215)</f>
        <v/>
      </c>
      <c r="B215" s="66" t="str">
        <f>IF(ISBLANK(แนบท้ายบันทึกStartHere!B215)," ",+แนบท้ายบันทึกStartHere!B215)</f>
        <v xml:space="preserve"> </v>
      </c>
      <c r="C215" s="56" t="str">
        <f>IF(ISBLANK(แนบท้ายบันทึกStartHere!C215)," ",+แนบท้ายบันทึกStartHere!C215)</f>
        <v xml:space="preserve"> </v>
      </c>
      <c r="D215" s="57" t="str">
        <f>IF(ISBLANK(แนบท้ายบันทึกStartHere!D215)," ",+แนบท้ายบันทึกStartHere!D215)</f>
        <v xml:space="preserve"> </v>
      </c>
      <c r="E215" s="53" t="str">
        <f>IF(ISBLANK(แนบท้ายบันทึกStartHere!E215)," ",+แนบท้ายบันทึกStartHere!E215)</f>
        <v xml:space="preserve"> </v>
      </c>
      <c r="F215" s="58" t="str">
        <f>IF(ISBLANK(แนบท้ายบันทึกStartHere!F215)," ",+แนบท้ายบันทึกStartHere!F215)</f>
        <v/>
      </c>
      <c r="G215" s="59"/>
    </row>
    <row r="216" spans="1:7" x14ac:dyDescent="0.5">
      <c r="A216" s="49" t="str">
        <f>IF(ISBLANK(แนบท้ายบันทึกStartHere!A216)," ",+แนบท้ายบันทึกStartHere!A216)</f>
        <v/>
      </c>
      <c r="B216" s="66" t="str">
        <f>IF(ISBLANK(แนบท้ายบันทึกStartHere!B216)," ",+แนบท้ายบันทึกStartHere!B216)</f>
        <v xml:space="preserve"> </v>
      </c>
      <c r="C216" s="56" t="str">
        <f>IF(ISBLANK(แนบท้ายบันทึกStartHere!C216)," ",+แนบท้ายบันทึกStartHere!C216)</f>
        <v xml:space="preserve"> </v>
      </c>
      <c r="D216" s="57" t="str">
        <f>IF(ISBLANK(แนบท้ายบันทึกStartHere!D216)," ",+แนบท้ายบันทึกStartHere!D216)</f>
        <v xml:space="preserve"> </v>
      </c>
      <c r="E216" s="53" t="str">
        <f>IF(ISBLANK(แนบท้ายบันทึกStartHere!E216)," ",+แนบท้ายบันทึกStartHere!E216)</f>
        <v xml:space="preserve"> </v>
      </c>
      <c r="F216" s="58" t="str">
        <f>IF(ISBLANK(แนบท้ายบันทึกStartHere!F216)," ",+แนบท้ายบันทึกStartHere!F216)</f>
        <v/>
      </c>
      <c r="G216" s="59"/>
    </row>
    <row r="217" spans="1:7" x14ac:dyDescent="0.5">
      <c r="A217" s="49" t="str">
        <f>IF(ISBLANK(แนบท้ายบันทึกStartHere!A217)," ",+แนบท้ายบันทึกStartHere!A217)</f>
        <v/>
      </c>
      <c r="B217" s="66" t="str">
        <f>IF(ISBLANK(แนบท้ายบันทึกStartHere!B217)," ",+แนบท้ายบันทึกStartHere!B217)</f>
        <v xml:space="preserve"> </v>
      </c>
      <c r="C217" s="56" t="str">
        <f>IF(ISBLANK(แนบท้ายบันทึกStartHere!C217)," ",+แนบท้ายบันทึกStartHere!C217)</f>
        <v xml:space="preserve"> </v>
      </c>
      <c r="D217" s="57" t="str">
        <f>IF(ISBLANK(แนบท้ายบันทึกStartHere!D217)," ",+แนบท้ายบันทึกStartHere!D217)</f>
        <v xml:space="preserve"> </v>
      </c>
      <c r="E217" s="53" t="str">
        <f>IF(ISBLANK(แนบท้ายบันทึกStartHere!E217)," ",+แนบท้ายบันทึกStartHere!E217)</f>
        <v xml:space="preserve"> </v>
      </c>
      <c r="F217" s="58" t="str">
        <f>IF(ISBLANK(แนบท้ายบันทึกStartHere!F217)," ",+แนบท้ายบันทึกStartHere!F217)</f>
        <v/>
      </c>
      <c r="G217" s="59"/>
    </row>
    <row r="218" spans="1:7" x14ac:dyDescent="0.5">
      <c r="A218" s="49" t="str">
        <f>IF(ISBLANK(แนบท้ายบันทึกStartHere!A218)," ",+แนบท้ายบันทึกStartHere!A218)</f>
        <v/>
      </c>
      <c r="B218" s="66" t="str">
        <f>IF(ISBLANK(แนบท้ายบันทึกStartHere!B218)," ",+แนบท้ายบันทึกStartHere!B218)</f>
        <v xml:space="preserve"> </v>
      </c>
      <c r="C218" s="56" t="str">
        <f>IF(ISBLANK(แนบท้ายบันทึกStartHere!C218)," ",+แนบท้ายบันทึกStartHere!C218)</f>
        <v xml:space="preserve"> </v>
      </c>
      <c r="D218" s="57" t="str">
        <f>IF(ISBLANK(แนบท้ายบันทึกStartHere!D218)," ",+แนบท้ายบันทึกStartHere!D218)</f>
        <v xml:space="preserve"> </v>
      </c>
      <c r="E218" s="53" t="str">
        <f>IF(ISBLANK(แนบท้ายบันทึกStartHere!E218)," ",+แนบท้ายบันทึกStartHere!E218)</f>
        <v xml:space="preserve"> </v>
      </c>
      <c r="F218" s="58" t="str">
        <f>IF(ISBLANK(แนบท้ายบันทึกStartHere!F218)," ",+แนบท้ายบันทึกStartHere!F218)</f>
        <v/>
      </c>
      <c r="G218" s="59"/>
    </row>
    <row r="219" spans="1:7" x14ac:dyDescent="0.5">
      <c r="A219" s="49" t="str">
        <f>IF(ISBLANK(แนบท้ายบันทึกStartHere!A219)," ",+แนบท้ายบันทึกStartHere!A219)</f>
        <v/>
      </c>
      <c r="B219" s="66" t="str">
        <f>IF(ISBLANK(แนบท้ายบันทึกStartHere!B219)," ",+แนบท้ายบันทึกStartHere!B219)</f>
        <v xml:space="preserve"> </v>
      </c>
      <c r="C219" s="56" t="str">
        <f>IF(ISBLANK(แนบท้ายบันทึกStartHere!C219)," ",+แนบท้ายบันทึกStartHere!C219)</f>
        <v xml:space="preserve"> </v>
      </c>
      <c r="D219" s="57" t="str">
        <f>IF(ISBLANK(แนบท้ายบันทึกStartHere!D219)," ",+แนบท้ายบันทึกStartHere!D219)</f>
        <v xml:space="preserve"> </v>
      </c>
      <c r="E219" s="53" t="str">
        <f>IF(ISBLANK(แนบท้ายบันทึกStartHere!E219)," ",+แนบท้ายบันทึกStartHere!E219)</f>
        <v xml:space="preserve"> </v>
      </c>
      <c r="F219" s="58" t="str">
        <f>IF(ISBLANK(แนบท้ายบันทึกStartHere!F219)," ",+แนบท้ายบันทึกStartHere!F219)</f>
        <v/>
      </c>
      <c r="G219" s="59"/>
    </row>
    <row r="220" spans="1:7" x14ac:dyDescent="0.5">
      <c r="A220" s="49" t="str">
        <f>IF(ISBLANK(แนบท้ายบันทึกStartHere!A220)," ",+แนบท้ายบันทึกStartHere!A220)</f>
        <v/>
      </c>
      <c r="B220" s="66" t="str">
        <f>IF(ISBLANK(แนบท้ายบันทึกStartHere!B220)," ",+แนบท้ายบันทึกStartHere!B220)</f>
        <v xml:space="preserve"> </v>
      </c>
      <c r="C220" s="56" t="str">
        <f>IF(ISBLANK(แนบท้ายบันทึกStartHere!C220)," ",+แนบท้ายบันทึกStartHere!C220)</f>
        <v xml:space="preserve"> </v>
      </c>
      <c r="D220" s="57" t="str">
        <f>IF(ISBLANK(แนบท้ายบันทึกStartHere!D220)," ",+แนบท้ายบันทึกStartHere!D220)</f>
        <v xml:space="preserve"> </v>
      </c>
      <c r="E220" s="53" t="str">
        <f>IF(ISBLANK(แนบท้ายบันทึกStartHere!E220)," ",+แนบท้ายบันทึกStartHere!E220)</f>
        <v xml:space="preserve"> </v>
      </c>
      <c r="F220" s="58" t="str">
        <f>IF(ISBLANK(แนบท้ายบันทึกStartHere!F220)," ",+แนบท้ายบันทึกStartHere!F220)</f>
        <v/>
      </c>
      <c r="G220" s="59"/>
    </row>
    <row r="221" spans="1:7" x14ac:dyDescent="0.5">
      <c r="A221" s="49" t="str">
        <f>IF(ISBLANK(แนบท้ายบันทึกStartHere!A221)," ",+แนบท้ายบันทึกStartHere!A221)</f>
        <v/>
      </c>
      <c r="B221" s="66" t="str">
        <f>IF(ISBLANK(แนบท้ายบันทึกStartHere!B221)," ",+แนบท้ายบันทึกStartHere!B221)</f>
        <v xml:space="preserve"> </v>
      </c>
      <c r="C221" s="56" t="str">
        <f>IF(ISBLANK(แนบท้ายบันทึกStartHere!C221)," ",+แนบท้ายบันทึกStartHere!C221)</f>
        <v xml:space="preserve"> </v>
      </c>
      <c r="D221" s="57" t="str">
        <f>IF(ISBLANK(แนบท้ายบันทึกStartHere!D221)," ",+แนบท้ายบันทึกStartHere!D221)</f>
        <v xml:space="preserve"> </v>
      </c>
      <c r="E221" s="53" t="str">
        <f>IF(ISBLANK(แนบท้ายบันทึกStartHere!E221)," ",+แนบท้ายบันทึกStartHere!E221)</f>
        <v xml:space="preserve"> </v>
      </c>
      <c r="F221" s="58" t="str">
        <f>IF(ISBLANK(แนบท้ายบันทึกStartHere!F221)," ",+แนบท้ายบันทึกStartHere!F221)</f>
        <v/>
      </c>
      <c r="G221" s="59"/>
    </row>
    <row r="222" spans="1:7" x14ac:dyDescent="0.5">
      <c r="A222" s="49" t="str">
        <f>IF(ISBLANK(แนบท้ายบันทึกStartHere!A222)," ",+แนบท้ายบันทึกStartHere!A222)</f>
        <v/>
      </c>
      <c r="B222" s="66" t="str">
        <f>IF(ISBLANK(แนบท้ายบันทึกStartHere!B222)," ",+แนบท้ายบันทึกStartHere!B222)</f>
        <v xml:space="preserve"> </v>
      </c>
      <c r="C222" s="56" t="str">
        <f>IF(ISBLANK(แนบท้ายบันทึกStartHere!C222)," ",+แนบท้ายบันทึกStartHere!C222)</f>
        <v xml:space="preserve"> </v>
      </c>
      <c r="D222" s="57" t="str">
        <f>IF(ISBLANK(แนบท้ายบันทึกStartHere!D222)," ",+แนบท้ายบันทึกStartHere!D222)</f>
        <v xml:space="preserve"> </v>
      </c>
      <c r="E222" s="53" t="str">
        <f>IF(ISBLANK(แนบท้ายบันทึกStartHere!E222)," ",+แนบท้ายบันทึกStartHere!E222)</f>
        <v xml:space="preserve"> </v>
      </c>
      <c r="F222" s="58" t="str">
        <f>IF(ISBLANK(แนบท้ายบันทึกStartHere!F222)," ",+แนบท้ายบันทึกStartHere!F222)</f>
        <v/>
      </c>
      <c r="G222" s="59"/>
    </row>
    <row r="223" spans="1:7" x14ac:dyDescent="0.5">
      <c r="A223" s="49" t="str">
        <f>IF(ISBLANK(แนบท้ายบันทึกStartHere!A223)," ",+แนบท้ายบันทึกStartHere!A223)</f>
        <v/>
      </c>
      <c r="B223" s="66" t="str">
        <f>IF(ISBLANK(แนบท้ายบันทึกStartHere!B223)," ",+แนบท้ายบันทึกStartHere!B223)</f>
        <v xml:space="preserve"> </v>
      </c>
      <c r="C223" s="56" t="str">
        <f>IF(ISBLANK(แนบท้ายบันทึกStartHere!C223)," ",+แนบท้ายบันทึกStartHere!C223)</f>
        <v xml:space="preserve"> </v>
      </c>
      <c r="D223" s="57" t="str">
        <f>IF(ISBLANK(แนบท้ายบันทึกStartHere!D223)," ",+แนบท้ายบันทึกStartHere!D223)</f>
        <v xml:space="preserve"> </v>
      </c>
      <c r="E223" s="53" t="str">
        <f>IF(ISBLANK(แนบท้ายบันทึกStartHere!E223)," ",+แนบท้ายบันทึกStartHere!E223)</f>
        <v xml:space="preserve"> </v>
      </c>
      <c r="F223" s="58" t="str">
        <f>IF(ISBLANK(แนบท้ายบันทึกStartHere!F223)," ",+แนบท้ายบันทึกStartHere!F223)</f>
        <v/>
      </c>
      <c r="G223" s="59"/>
    </row>
    <row r="224" spans="1:7" x14ac:dyDescent="0.5">
      <c r="A224" s="64"/>
      <c r="B224" s="95" t="str">
        <f>"( "&amp;BAHTTEXT(F224)&amp;" )"</f>
        <v>( ศูนย์บาทถ้วน )</v>
      </c>
      <c r="C224" s="96"/>
      <c r="D224" s="97"/>
      <c r="E224" s="47" t="str">
        <f>+แนบท้ายบันทึกStartHere!E224</f>
        <v>ยอดยกไป</v>
      </c>
      <c r="F224" s="65">
        <f>SUM(F194:F223)</f>
        <v>0</v>
      </c>
      <c r="G224" s="64"/>
    </row>
    <row r="226" spans="1:7" x14ac:dyDescent="0.5">
      <c r="E226" s="46" t="s">
        <v>124</v>
      </c>
    </row>
    <row r="227" spans="1:7" x14ac:dyDescent="0.5">
      <c r="E227" s="46" t="s">
        <v>125</v>
      </c>
    </row>
    <row r="228" spans="1:7" x14ac:dyDescent="0.5">
      <c r="E228" s="46" t="s">
        <v>121</v>
      </c>
    </row>
    <row r="229" spans="1:7" ht="23.25" x14ac:dyDescent="0.5">
      <c r="A229" s="98" t="s">
        <v>123</v>
      </c>
      <c r="B229" s="98"/>
      <c r="C229" s="98"/>
      <c r="D229" s="98"/>
      <c r="E229" s="98"/>
      <c r="F229" s="98"/>
      <c r="G229" s="98"/>
    </row>
    <row r="230" spans="1:7" x14ac:dyDescent="0.5">
      <c r="G230" s="46" t="str">
        <f>+แนบท้ายบันทึกStartHere!G230</f>
        <v>หน้า 7/7</v>
      </c>
    </row>
    <row r="231" spans="1:7" x14ac:dyDescent="0.5">
      <c r="A231" s="47" t="s">
        <v>13</v>
      </c>
      <c r="B231" s="47" t="s">
        <v>78</v>
      </c>
      <c r="C231" s="95" t="s">
        <v>118</v>
      </c>
      <c r="D231" s="97"/>
      <c r="E231" s="47" t="s">
        <v>16</v>
      </c>
      <c r="F231" s="48" t="s">
        <v>84</v>
      </c>
      <c r="G231" s="47" t="s">
        <v>119</v>
      </c>
    </row>
    <row r="232" spans="1:7" x14ac:dyDescent="0.5">
      <c r="A232" s="49"/>
      <c r="B232" s="66"/>
      <c r="C232" s="51"/>
      <c r="D232" s="52"/>
      <c r="E232" s="53" t="s">
        <v>122</v>
      </c>
      <c r="F232" s="54">
        <f>+F224</f>
        <v>0</v>
      </c>
      <c r="G232" s="55"/>
    </row>
    <row r="233" spans="1:7" x14ac:dyDescent="0.5">
      <c r="A233" s="49" t="str">
        <f>IF(ISBLANK(แนบท้ายบันทึกStartHere!A233)," ",+แนบท้ายบันทึกStartHere!A233)</f>
        <v/>
      </c>
      <c r="B233" s="66" t="str">
        <f>IF(ISBLANK(แนบท้ายบันทึกStartHere!B233)," ",+แนบท้ายบันทึกStartHere!B233)</f>
        <v xml:space="preserve"> </v>
      </c>
      <c r="C233" s="56" t="str">
        <f>IF(ISBLANK(แนบท้ายบันทึกStartHere!C233)," ",+แนบท้ายบันทึกStartHere!C233)</f>
        <v xml:space="preserve"> </v>
      </c>
      <c r="D233" s="57" t="str">
        <f>IF(ISBLANK(แนบท้ายบันทึกStartHere!D233)," ",+แนบท้ายบันทึกStartHere!D233)</f>
        <v xml:space="preserve"> </v>
      </c>
      <c r="E233" s="53" t="str">
        <f>IF(ISBLANK(แนบท้ายบันทึกStartHere!E233)," ",+แนบท้ายบันทึกStartHere!E233)</f>
        <v xml:space="preserve"> </v>
      </c>
      <c r="F233" s="58" t="str">
        <f>IF(ISBLANK(แนบท้ายบันทึกStartHere!F233)," ",+แนบท้ายบันทึกStartHere!F233)</f>
        <v/>
      </c>
      <c r="G233" s="59"/>
    </row>
    <row r="234" spans="1:7" x14ac:dyDescent="0.5">
      <c r="A234" s="49" t="str">
        <f>IF(ISBLANK(แนบท้ายบันทึกStartHere!A234)," ",+แนบท้ายบันทึกStartHere!A234)</f>
        <v/>
      </c>
      <c r="B234" s="66" t="str">
        <f>IF(ISBLANK(แนบท้ายบันทึกStartHere!B234)," ",+แนบท้ายบันทึกStartHere!B234)</f>
        <v xml:space="preserve"> </v>
      </c>
      <c r="C234" s="56" t="str">
        <f>IF(ISBLANK(แนบท้ายบันทึกStartHere!C234)," ",+แนบท้ายบันทึกStartHere!C234)</f>
        <v xml:space="preserve"> </v>
      </c>
      <c r="D234" s="57" t="str">
        <f>IF(ISBLANK(แนบท้ายบันทึกStartHere!D234)," ",+แนบท้ายบันทึกStartHere!D234)</f>
        <v xml:space="preserve"> </v>
      </c>
      <c r="E234" s="53" t="str">
        <f>IF(ISBLANK(แนบท้ายบันทึกStartHere!E234)," ",+แนบท้ายบันทึกStartHere!E234)</f>
        <v xml:space="preserve"> </v>
      </c>
      <c r="F234" s="58" t="str">
        <f>IF(ISBLANK(แนบท้ายบันทึกStartHere!F234)," ",+แนบท้ายบันทึกStartHere!F234)</f>
        <v/>
      </c>
      <c r="G234" s="59"/>
    </row>
    <row r="235" spans="1:7" x14ac:dyDescent="0.5">
      <c r="A235" s="49" t="str">
        <f>IF(ISBLANK(แนบท้ายบันทึกStartHere!A235)," ",+แนบท้ายบันทึกStartHere!A235)</f>
        <v/>
      </c>
      <c r="B235" s="66" t="str">
        <f>IF(ISBLANK(แนบท้ายบันทึกStartHere!B235)," ",+แนบท้ายบันทึกStartHere!B235)</f>
        <v xml:space="preserve"> </v>
      </c>
      <c r="C235" s="56" t="str">
        <f>IF(ISBLANK(แนบท้ายบันทึกStartHere!C235)," ",+แนบท้ายบันทึกStartHere!C235)</f>
        <v xml:space="preserve"> </v>
      </c>
      <c r="D235" s="57" t="str">
        <f>IF(ISBLANK(แนบท้ายบันทึกStartHere!D235)," ",+แนบท้ายบันทึกStartHere!D235)</f>
        <v xml:space="preserve"> </v>
      </c>
      <c r="E235" s="53" t="str">
        <f>IF(ISBLANK(แนบท้ายบันทึกStartHere!E235)," ",+แนบท้ายบันทึกStartHere!E235)</f>
        <v xml:space="preserve"> </v>
      </c>
      <c r="F235" s="58" t="str">
        <f>IF(ISBLANK(แนบท้ายบันทึกStartHere!F235)," ",+แนบท้ายบันทึกStartHere!F235)</f>
        <v/>
      </c>
      <c r="G235" s="59"/>
    </row>
    <row r="236" spans="1:7" x14ac:dyDescent="0.5">
      <c r="A236" s="49" t="str">
        <f>IF(ISBLANK(แนบท้ายบันทึกStartHere!A236)," ",+แนบท้ายบันทึกStartHere!A236)</f>
        <v/>
      </c>
      <c r="B236" s="66" t="str">
        <f>IF(ISBLANK(แนบท้ายบันทึกStartHere!B236)," ",+แนบท้ายบันทึกStartHere!B236)</f>
        <v xml:space="preserve"> </v>
      </c>
      <c r="C236" s="56" t="str">
        <f>IF(ISBLANK(แนบท้ายบันทึกStartHere!C236)," ",+แนบท้ายบันทึกStartHere!C236)</f>
        <v xml:space="preserve"> </v>
      </c>
      <c r="D236" s="57" t="str">
        <f>IF(ISBLANK(แนบท้ายบันทึกStartHere!D236)," ",+แนบท้ายบันทึกStartHere!D236)</f>
        <v xml:space="preserve"> </v>
      </c>
      <c r="E236" s="53" t="str">
        <f>IF(ISBLANK(แนบท้ายบันทึกStartHere!E236)," ",+แนบท้ายบันทึกStartHere!E236)</f>
        <v xml:space="preserve"> </v>
      </c>
      <c r="F236" s="58" t="str">
        <f>IF(ISBLANK(แนบท้ายบันทึกStartHere!F236)," ",+แนบท้ายบันทึกStartHere!F236)</f>
        <v/>
      </c>
      <c r="G236" s="59"/>
    </row>
    <row r="237" spans="1:7" x14ac:dyDescent="0.5">
      <c r="A237" s="49" t="str">
        <f>IF(ISBLANK(แนบท้ายบันทึกStartHere!A237)," ",+แนบท้ายบันทึกStartHere!A237)</f>
        <v/>
      </c>
      <c r="B237" s="66" t="str">
        <f>IF(ISBLANK(แนบท้ายบันทึกStartHere!B237)," ",+แนบท้ายบันทึกStartHere!B237)</f>
        <v xml:space="preserve"> </v>
      </c>
      <c r="C237" s="56" t="str">
        <f>IF(ISBLANK(แนบท้ายบันทึกStartHere!C237)," ",+แนบท้ายบันทึกStartHere!C237)</f>
        <v xml:space="preserve"> </v>
      </c>
      <c r="D237" s="57" t="str">
        <f>IF(ISBLANK(แนบท้ายบันทึกStartHere!D237)," ",+แนบท้ายบันทึกStartHere!D237)</f>
        <v xml:space="preserve"> </v>
      </c>
      <c r="E237" s="53" t="str">
        <f>IF(ISBLANK(แนบท้ายบันทึกStartHere!E237)," ",+แนบท้ายบันทึกStartHere!E237)</f>
        <v xml:space="preserve"> </v>
      </c>
      <c r="F237" s="58" t="str">
        <f>IF(ISBLANK(แนบท้ายบันทึกStartHere!F237)," ",+แนบท้ายบันทึกStartHere!F237)</f>
        <v/>
      </c>
      <c r="G237" s="59"/>
    </row>
    <row r="238" spans="1:7" x14ac:dyDescent="0.5">
      <c r="A238" s="49" t="str">
        <f>IF(ISBLANK(แนบท้ายบันทึกStartHere!A238)," ",+แนบท้ายบันทึกStartHere!A238)</f>
        <v/>
      </c>
      <c r="B238" s="66" t="str">
        <f>IF(ISBLANK(แนบท้ายบันทึกStartHere!B238)," ",+แนบท้ายบันทึกStartHere!B238)</f>
        <v xml:space="preserve"> </v>
      </c>
      <c r="C238" s="56" t="str">
        <f>IF(ISBLANK(แนบท้ายบันทึกStartHere!C238)," ",+แนบท้ายบันทึกStartHere!C238)</f>
        <v xml:space="preserve"> </v>
      </c>
      <c r="D238" s="57" t="str">
        <f>IF(ISBLANK(แนบท้ายบันทึกStartHere!D238)," ",+แนบท้ายบันทึกStartHere!D238)</f>
        <v xml:space="preserve"> </v>
      </c>
      <c r="E238" s="60" t="str">
        <f>IF(ISBLANK(แนบท้ายบันทึกStartHere!E238)," ",+แนบท้ายบันทึกStartHere!E238)</f>
        <v xml:space="preserve"> </v>
      </c>
      <c r="F238" s="58" t="str">
        <f>IF(ISBLANK(แนบท้ายบันทึกStartHere!F238)," ",+แนบท้ายบันทึกStartHere!F238)</f>
        <v/>
      </c>
      <c r="G238" s="59"/>
    </row>
    <row r="239" spans="1:7" x14ac:dyDescent="0.5">
      <c r="A239" s="49" t="str">
        <f>IF(ISBLANK(แนบท้ายบันทึกStartHere!A239)," ",+แนบท้ายบันทึกStartHere!A239)</f>
        <v/>
      </c>
      <c r="B239" s="66" t="str">
        <f>IF(ISBLANK(แนบท้ายบันทึกStartHere!B239)," ",+แนบท้ายบันทึกStartHere!B239)</f>
        <v xml:space="preserve"> </v>
      </c>
      <c r="C239" s="56" t="str">
        <f>IF(ISBLANK(แนบท้ายบันทึกStartHere!C239)," ",+แนบท้ายบันทึกStartHere!C239)</f>
        <v xml:space="preserve"> </v>
      </c>
      <c r="D239" s="57" t="str">
        <f>IF(ISBLANK(แนบท้ายบันทึกStartHere!D239)," ",+แนบท้ายบันทึกStartHere!D239)</f>
        <v xml:space="preserve"> </v>
      </c>
      <c r="E239" s="53" t="str">
        <f>IF(ISBLANK(แนบท้ายบันทึกStartHere!E239)," ",+แนบท้ายบันทึกStartHere!E239)</f>
        <v xml:space="preserve"> </v>
      </c>
      <c r="F239" s="58" t="str">
        <f>IF(ISBLANK(แนบท้ายบันทึกStartHere!F239)," ",+แนบท้ายบันทึกStartHere!F239)</f>
        <v/>
      </c>
      <c r="G239" s="59"/>
    </row>
    <row r="240" spans="1:7" x14ac:dyDescent="0.5">
      <c r="A240" s="49" t="str">
        <f>IF(ISBLANK(แนบท้ายบันทึกStartHere!A240)," ",+แนบท้ายบันทึกStartHere!A240)</f>
        <v/>
      </c>
      <c r="B240" s="66" t="str">
        <f>IF(ISBLANK(แนบท้ายบันทึกStartHere!B240)," ",+แนบท้ายบันทึกStartHere!B240)</f>
        <v xml:space="preserve"> </v>
      </c>
      <c r="C240" s="56" t="str">
        <f>IF(ISBLANK(แนบท้ายบันทึกStartHere!C240)," ",+แนบท้ายบันทึกStartHere!C240)</f>
        <v xml:space="preserve"> </v>
      </c>
      <c r="D240" s="57" t="str">
        <f>IF(ISBLANK(แนบท้ายบันทึกStartHere!D240)," ",+แนบท้ายบันทึกStartHere!D240)</f>
        <v xml:space="preserve"> </v>
      </c>
      <c r="E240" s="53" t="str">
        <f>IF(ISBLANK(แนบท้ายบันทึกStartHere!E240)," ",+แนบท้ายบันทึกStartHere!E240)</f>
        <v xml:space="preserve"> </v>
      </c>
      <c r="F240" s="58" t="str">
        <f>IF(ISBLANK(แนบท้ายบันทึกStartHere!F240)," ",+แนบท้ายบันทึกStartHere!F240)</f>
        <v/>
      </c>
      <c r="G240" s="59"/>
    </row>
    <row r="241" spans="1:7" x14ac:dyDescent="0.5">
      <c r="A241" s="49" t="str">
        <f>IF(ISBLANK(แนบท้ายบันทึกStartHere!A241)," ",+แนบท้ายบันทึกStartHere!A241)</f>
        <v/>
      </c>
      <c r="B241" s="66" t="str">
        <f>IF(ISBLANK(แนบท้ายบันทึกStartHere!B241)," ",+แนบท้ายบันทึกStartHere!B241)</f>
        <v xml:space="preserve"> </v>
      </c>
      <c r="C241" s="56" t="str">
        <f>IF(ISBLANK(แนบท้ายบันทึกStartHere!C241)," ",+แนบท้ายบันทึกStartHere!C241)</f>
        <v xml:space="preserve"> </v>
      </c>
      <c r="D241" s="57" t="str">
        <f>IF(ISBLANK(แนบท้ายบันทึกStartHere!D241)," ",+แนบท้ายบันทึกStartHere!D241)</f>
        <v xml:space="preserve"> </v>
      </c>
      <c r="E241" s="53" t="str">
        <f>IF(ISBLANK(แนบท้ายบันทึกStartHere!E241)," ",+แนบท้ายบันทึกStartHere!E241)</f>
        <v xml:space="preserve"> </v>
      </c>
      <c r="F241" s="58" t="str">
        <f>IF(ISBLANK(แนบท้ายบันทึกStartHere!F241)," ",+แนบท้ายบันทึกStartHere!F241)</f>
        <v/>
      </c>
      <c r="G241" s="59"/>
    </row>
    <row r="242" spans="1:7" x14ac:dyDescent="0.5">
      <c r="A242" s="49" t="str">
        <f>IF(ISBLANK(แนบท้ายบันทึกStartHere!A242)," ",+แนบท้ายบันทึกStartHere!A242)</f>
        <v/>
      </c>
      <c r="B242" s="66" t="str">
        <f>IF(ISBLANK(แนบท้ายบันทึกStartHere!B242)," ",+แนบท้ายบันทึกStartHere!B242)</f>
        <v xml:space="preserve"> </v>
      </c>
      <c r="C242" s="56" t="str">
        <f>IF(ISBLANK(แนบท้ายบันทึกStartHere!C242)," ",+แนบท้ายบันทึกStartHere!C242)</f>
        <v xml:space="preserve"> </v>
      </c>
      <c r="D242" s="57" t="str">
        <f>IF(ISBLANK(แนบท้ายบันทึกStartHere!D242)," ",+แนบท้ายบันทึกStartHere!D242)</f>
        <v xml:space="preserve"> </v>
      </c>
      <c r="E242" s="53" t="str">
        <f>IF(ISBLANK(แนบท้ายบันทึกStartHere!E242)," ",+แนบท้ายบันทึกStartHere!E242)</f>
        <v xml:space="preserve"> </v>
      </c>
      <c r="F242" s="58" t="str">
        <f>IF(ISBLANK(แนบท้ายบันทึกStartHere!F242)," ",+แนบท้ายบันทึกStartHere!F242)</f>
        <v/>
      </c>
      <c r="G242" s="59"/>
    </row>
    <row r="243" spans="1:7" x14ac:dyDescent="0.5">
      <c r="A243" s="49" t="str">
        <f>IF(ISBLANK(แนบท้ายบันทึกStartHere!A243)," ",+แนบท้ายบันทึกStartHere!A243)</f>
        <v/>
      </c>
      <c r="B243" s="66" t="str">
        <f>IF(ISBLANK(แนบท้ายบันทึกStartHere!B243)," ",+แนบท้ายบันทึกStartHere!B243)</f>
        <v xml:space="preserve"> </v>
      </c>
      <c r="C243" s="56" t="str">
        <f>IF(ISBLANK(แนบท้ายบันทึกStartHere!C243)," ",+แนบท้ายบันทึกStartHere!C243)</f>
        <v xml:space="preserve"> </v>
      </c>
      <c r="D243" s="57" t="str">
        <f>IF(ISBLANK(แนบท้ายบันทึกStartHere!D243)," ",+แนบท้ายบันทึกStartHere!D243)</f>
        <v xml:space="preserve"> </v>
      </c>
      <c r="E243" s="53" t="str">
        <f>IF(ISBLANK(แนบท้ายบันทึกStartHere!E243)," ",+แนบท้ายบันทึกStartHere!E243)</f>
        <v xml:space="preserve"> </v>
      </c>
      <c r="F243" s="58" t="str">
        <f>IF(ISBLANK(แนบท้ายบันทึกStartHere!F243)," ",+แนบท้ายบันทึกStartHere!F243)</f>
        <v/>
      </c>
      <c r="G243" s="59"/>
    </row>
    <row r="244" spans="1:7" x14ac:dyDescent="0.5">
      <c r="A244" s="49" t="str">
        <f>IF(ISBLANK(แนบท้ายบันทึกStartHere!A244)," ",+แนบท้ายบันทึกStartHere!A244)</f>
        <v/>
      </c>
      <c r="B244" s="66" t="str">
        <f>IF(ISBLANK(แนบท้ายบันทึกStartHere!B244)," ",+แนบท้ายบันทึกStartHere!B244)</f>
        <v xml:space="preserve"> </v>
      </c>
      <c r="C244" s="56" t="str">
        <f>IF(ISBLANK(แนบท้ายบันทึกStartHere!C244)," ",+แนบท้ายบันทึกStartHere!C244)</f>
        <v xml:space="preserve"> </v>
      </c>
      <c r="D244" s="57" t="str">
        <f>IF(ISBLANK(แนบท้ายบันทึกStartHere!D244)," ",+แนบท้ายบันทึกStartHere!D244)</f>
        <v xml:space="preserve"> </v>
      </c>
      <c r="E244" s="53" t="str">
        <f>IF(ISBLANK(แนบท้ายบันทึกStartHere!E244)," ",+แนบท้ายบันทึกStartHere!E244)</f>
        <v xml:space="preserve"> </v>
      </c>
      <c r="F244" s="58" t="str">
        <f>IF(ISBLANK(แนบท้ายบันทึกStartHere!F244)," ",+แนบท้ายบันทึกStartHere!F244)</f>
        <v/>
      </c>
      <c r="G244" s="59"/>
    </row>
    <row r="245" spans="1:7" x14ac:dyDescent="0.5">
      <c r="A245" s="49" t="str">
        <f>IF(ISBLANK(แนบท้ายบันทึกStartHere!A245)," ",+แนบท้ายบันทึกStartHere!A245)</f>
        <v/>
      </c>
      <c r="B245" s="66" t="str">
        <f>IF(ISBLANK(แนบท้ายบันทึกStartHere!B245)," ",+แนบท้ายบันทึกStartHere!B245)</f>
        <v xml:space="preserve"> </v>
      </c>
      <c r="C245" s="56" t="str">
        <f>IF(ISBLANK(แนบท้ายบันทึกStartHere!C245)," ",+แนบท้ายบันทึกStartHere!C245)</f>
        <v xml:space="preserve"> </v>
      </c>
      <c r="D245" s="57" t="str">
        <f>IF(ISBLANK(แนบท้ายบันทึกStartHere!D245)," ",+แนบท้ายบันทึกStartHere!D245)</f>
        <v xml:space="preserve"> </v>
      </c>
      <c r="E245" s="53" t="str">
        <f>IF(ISBLANK(แนบท้ายบันทึกStartHere!E245)," ",+แนบท้ายบันทึกStartHere!E245)</f>
        <v xml:space="preserve"> </v>
      </c>
      <c r="F245" s="58" t="str">
        <f>IF(ISBLANK(แนบท้ายบันทึกStartHere!F245)," ",+แนบท้ายบันทึกStartHere!F245)</f>
        <v/>
      </c>
      <c r="G245" s="59"/>
    </row>
    <row r="246" spans="1:7" x14ac:dyDescent="0.5">
      <c r="A246" s="49" t="str">
        <f>IF(ISBLANK(แนบท้ายบันทึกStartHere!A246)," ",+แนบท้ายบันทึกStartHere!A246)</f>
        <v/>
      </c>
      <c r="B246" s="66" t="str">
        <f>IF(ISBLANK(แนบท้ายบันทึกStartHere!B246)," ",+แนบท้ายบันทึกStartHere!B246)</f>
        <v xml:space="preserve"> </v>
      </c>
      <c r="C246" s="56" t="str">
        <f>IF(ISBLANK(แนบท้ายบันทึกStartHere!C246)," ",+แนบท้ายบันทึกStartHere!C246)</f>
        <v xml:space="preserve"> </v>
      </c>
      <c r="D246" s="57" t="str">
        <f>IF(ISBLANK(แนบท้ายบันทึกStartHere!D246)," ",+แนบท้ายบันทึกStartHere!D246)</f>
        <v xml:space="preserve"> </v>
      </c>
      <c r="E246" s="53" t="str">
        <f>IF(ISBLANK(แนบท้ายบันทึกStartHere!E246)," ",+แนบท้ายบันทึกStartHere!E246)</f>
        <v xml:space="preserve"> </v>
      </c>
      <c r="F246" s="58" t="str">
        <f>IF(ISBLANK(แนบท้ายบันทึกStartHere!F246)," ",+แนบท้ายบันทึกStartHere!F246)</f>
        <v/>
      </c>
      <c r="G246" s="59"/>
    </row>
    <row r="247" spans="1:7" x14ac:dyDescent="0.5">
      <c r="A247" s="49" t="str">
        <f>IF(ISBLANK(แนบท้ายบันทึกStartHere!A247)," ",+แนบท้ายบันทึกStartHere!A247)</f>
        <v/>
      </c>
      <c r="B247" s="66" t="str">
        <f>IF(ISBLANK(แนบท้ายบันทึกStartHere!B247)," ",+แนบท้ายบันทึกStartHere!B247)</f>
        <v xml:space="preserve"> </v>
      </c>
      <c r="C247" s="56" t="str">
        <f>IF(ISBLANK(แนบท้ายบันทึกStartHere!C247)," ",+แนบท้ายบันทึกStartHere!C247)</f>
        <v xml:space="preserve"> </v>
      </c>
      <c r="D247" s="57" t="str">
        <f>IF(ISBLANK(แนบท้ายบันทึกStartHere!D247)," ",+แนบท้ายบันทึกStartHere!D247)</f>
        <v xml:space="preserve"> </v>
      </c>
      <c r="E247" s="53" t="str">
        <f>IF(ISBLANK(แนบท้ายบันทึกStartHere!E247)," ",+แนบท้ายบันทึกStartHere!E247)</f>
        <v xml:space="preserve"> </v>
      </c>
      <c r="F247" s="58" t="str">
        <f>IF(ISBLANK(แนบท้ายบันทึกStartHere!F247)," ",+แนบท้ายบันทึกStartHere!F247)</f>
        <v/>
      </c>
      <c r="G247" s="59"/>
    </row>
    <row r="248" spans="1:7" x14ac:dyDescent="0.5">
      <c r="A248" s="49" t="str">
        <f>IF(ISBLANK(แนบท้ายบันทึกStartHere!A248)," ",+แนบท้ายบันทึกStartHere!A248)</f>
        <v/>
      </c>
      <c r="B248" s="66" t="str">
        <f>IF(ISBLANK(แนบท้ายบันทึกStartHere!B248)," ",+แนบท้ายบันทึกStartHere!B248)</f>
        <v xml:space="preserve"> </v>
      </c>
      <c r="C248" s="56" t="str">
        <f>IF(ISBLANK(แนบท้ายบันทึกStartHere!C248)," ",+แนบท้ายบันทึกStartHere!C248)</f>
        <v xml:space="preserve"> </v>
      </c>
      <c r="D248" s="57" t="str">
        <f>IF(ISBLANK(แนบท้ายบันทึกStartHere!D248)," ",+แนบท้ายบันทึกStartHere!D248)</f>
        <v xml:space="preserve"> </v>
      </c>
      <c r="E248" s="53" t="str">
        <f>IF(ISBLANK(แนบท้ายบันทึกStartHere!E248)," ",+แนบท้ายบันทึกStartHere!E248)</f>
        <v xml:space="preserve"> </v>
      </c>
      <c r="F248" s="58" t="str">
        <f>IF(ISBLANK(แนบท้ายบันทึกStartHere!F248)," ",+แนบท้ายบันทึกStartHere!F248)</f>
        <v/>
      </c>
      <c r="G248" s="59"/>
    </row>
    <row r="249" spans="1:7" x14ac:dyDescent="0.5">
      <c r="A249" s="49" t="str">
        <f>IF(ISBLANK(แนบท้ายบันทึกStartHere!A249)," ",+แนบท้ายบันทึกStartHere!A249)</f>
        <v/>
      </c>
      <c r="B249" s="66" t="str">
        <f>IF(ISBLANK(แนบท้ายบันทึกStartHere!B249)," ",+แนบท้ายบันทึกStartHere!B249)</f>
        <v xml:space="preserve"> </v>
      </c>
      <c r="C249" s="56" t="str">
        <f>IF(ISBLANK(แนบท้ายบันทึกStartHere!C249)," ",+แนบท้ายบันทึกStartHere!C249)</f>
        <v xml:space="preserve"> </v>
      </c>
      <c r="D249" s="57" t="str">
        <f>IF(ISBLANK(แนบท้ายบันทึกStartHere!D249)," ",+แนบท้ายบันทึกStartHere!D249)</f>
        <v xml:space="preserve"> </v>
      </c>
      <c r="E249" s="53" t="str">
        <f>IF(ISBLANK(แนบท้ายบันทึกStartHere!E249)," ",+แนบท้ายบันทึกStartHere!E249)</f>
        <v xml:space="preserve"> </v>
      </c>
      <c r="F249" s="58" t="str">
        <f>IF(ISBLANK(แนบท้ายบันทึกStartHere!F249)," ",+แนบท้ายบันทึกStartHere!F249)</f>
        <v/>
      </c>
      <c r="G249" s="59"/>
    </row>
    <row r="250" spans="1:7" x14ac:dyDescent="0.5">
      <c r="A250" s="49" t="str">
        <f>IF(ISBLANK(แนบท้ายบันทึกStartHere!A250)," ",+แนบท้ายบันทึกStartHere!A250)</f>
        <v/>
      </c>
      <c r="B250" s="66" t="str">
        <f>IF(ISBLANK(แนบท้ายบันทึกStartHere!B250)," ",+แนบท้ายบันทึกStartHere!B250)</f>
        <v xml:space="preserve"> </v>
      </c>
      <c r="C250" s="56" t="str">
        <f>IF(ISBLANK(แนบท้ายบันทึกStartHere!C250)," ",+แนบท้ายบันทึกStartHere!C250)</f>
        <v xml:space="preserve"> </v>
      </c>
      <c r="D250" s="57" t="str">
        <f>IF(ISBLANK(แนบท้ายบันทึกStartHere!D250)," ",+แนบท้ายบันทึกStartHere!D250)</f>
        <v xml:space="preserve"> </v>
      </c>
      <c r="E250" s="53" t="str">
        <f>IF(ISBLANK(แนบท้ายบันทึกStartHere!E250)," ",+แนบท้ายบันทึกStartHere!E250)</f>
        <v xml:space="preserve"> </v>
      </c>
      <c r="F250" s="58" t="str">
        <f>IF(ISBLANK(แนบท้ายบันทึกStartHere!F250)," ",+แนบท้ายบันทึกStartHere!F250)</f>
        <v/>
      </c>
      <c r="G250" s="59"/>
    </row>
    <row r="251" spans="1:7" x14ac:dyDescent="0.5">
      <c r="A251" s="49" t="str">
        <f>IF(ISBLANK(แนบท้ายบันทึกStartHere!A251)," ",+แนบท้ายบันทึกStartHere!A251)</f>
        <v/>
      </c>
      <c r="B251" s="66" t="str">
        <f>IF(ISBLANK(แนบท้ายบันทึกStartHere!B251)," ",+แนบท้ายบันทึกStartHere!B251)</f>
        <v xml:space="preserve"> </v>
      </c>
      <c r="C251" s="56" t="str">
        <f>IF(ISBLANK(แนบท้ายบันทึกStartHere!C251)," ",+แนบท้ายบันทึกStartHere!C251)</f>
        <v xml:space="preserve"> </v>
      </c>
      <c r="D251" s="57" t="str">
        <f>IF(ISBLANK(แนบท้ายบันทึกStartHere!D251)," ",+แนบท้ายบันทึกStartHere!D251)</f>
        <v xml:space="preserve"> </v>
      </c>
      <c r="E251" s="60" t="str">
        <f>IF(ISBLANK(แนบท้ายบันทึกStartHere!E251)," ",+แนบท้ายบันทึกStartHere!E251)</f>
        <v xml:space="preserve"> </v>
      </c>
      <c r="F251" s="58" t="str">
        <f>IF(ISBLANK(แนบท้ายบันทึกStartHere!F251)," ",+แนบท้ายบันทึกStartHere!F251)</f>
        <v/>
      </c>
      <c r="G251" s="59"/>
    </row>
    <row r="252" spans="1:7" x14ac:dyDescent="0.5">
      <c r="A252" s="49" t="str">
        <f>IF(ISBLANK(แนบท้ายบันทึกStartHere!A252)," ",+แนบท้ายบันทึกStartHere!A252)</f>
        <v/>
      </c>
      <c r="B252" s="66" t="str">
        <f>IF(ISBLANK(แนบท้ายบันทึกStartHere!B252)," ",+แนบท้ายบันทึกStartHere!B252)</f>
        <v xml:space="preserve"> </v>
      </c>
      <c r="C252" s="56" t="str">
        <f>IF(ISBLANK(แนบท้ายบันทึกStartHere!C252)," ",+แนบท้ายบันทึกStartHere!C252)</f>
        <v xml:space="preserve"> </v>
      </c>
      <c r="D252" s="57" t="str">
        <f>IF(ISBLANK(แนบท้ายบันทึกStartHere!D252)," ",+แนบท้ายบันทึกStartHere!D252)</f>
        <v xml:space="preserve"> </v>
      </c>
      <c r="E252" s="53" t="str">
        <f>IF(ISBLANK(แนบท้ายบันทึกStartHere!E252)," ",+แนบท้ายบันทึกStartHere!E252)</f>
        <v xml:space="preserve"> </v>
      </c>
      <c r="F252" s="58" t="str">
        <f>IF(ISBLANK(แนบท้ายบันทึกStartHere!F252)," ",+แนบท้ายบันทึกStartHere!F252)</f>
        <v/>
      </c>
      <c r="G252" s="59"/>
    </row>
    <row r="253" spans="1:7" x14ac:dyDescent="0.5">
      <c r="A253" s="49" t="str">
        <f>IF(ISBLANK(แนบท้ายบันทึกStartHere!A253)," ",+แนบท้ายบันทึกStartHere!A253)</f>
        <v/>
      </c>
      <c r="B253" s="66" t="str">
        <f>IF(ISBLANK(แนบท้ายบันทึกStartHere!B253)," ",+แนบท้ายบันทึกStartHere!B253)</f>
        <v xml:space="preserve"> </v>
      </c>
      <c r="C253" s="56" t="str">
        <f>IF(ISBLANK(แนบท้ายบันทึกStartHere!C253)," ",+แนบท้ายบันทึกStartHere!C253)</f>
        <v xml:space="preserve"> </v>
      </c>
      <c r="D253" s="57" t="str">
        <f>IF(ISBLANK(แนบท้ายบันทึกStartHere!D253)," ",+แนบท้ายบันทึกStartHere!D253)</f>
        <v xml:space="preserve"> </v>
      </c>
      <c r="E253" s="53" t="str">
        <f>IF(ISBLANK(แนบท้ายบันทึกStartHere!E253)," ",+แนบท้ายบันทึกStartHere!E253)</f>
        <v xml:space="preserve"> </v>
      </c>
      <c r="F253" s="58" t="str">
        <f>IF(ISBLANK(แนบท้ายบันทึกStartHere!F253)," ",+แนบท้ายบันทึกStartHere!F253)</f>
        <v/>
      </c>
      <c r="G253" s="59"/>
    </row>
    <row r="254" spans="1:7" x14ac:dyDescent="0.5">
      <c r="A254" s="49" t="str">
        <f>IF(ISBLANK(แนบท้ายบันทึกStartHere!A254)," ",+แนบท้ายบันทึกStartHere!A254)</f>
        <v/>
      </c>
      <c r="B254" s="66" t="str">
        <f>IF(ISBLANK(แนบท้ายบันทึกStartHere!B254)," ",+แนบท้ายบันทึกStartHere!B254)</f>
        <v xml:space="preserve"> </v>
      </c>
      <c r="C254" s="56" t="str">
        <f>IF(ISBLANK(แนบท้ายบันทึกStartHere!C254)," ",+แนบท้ายบันทึกStartHere!C254)</f>
        <v xml:space="preserve"> </v>
      </c>
      <c r="D254" s="57" t="str">
        <f>IF(ISBLANK(แนบท้ายบันทึกStartHere!D254)," ",+แนบท้ายบันทึกStartHere!D254)</f>
        <v xml:space="preserve"> </v>
      </c>
      <c r="E254" s="53" t="str">
        <f>IF(ISBLANK(แนบท้ายบันทึกStartHere!E254)," ",+แนบท้ายบันทึกStartHere!E254)</f>
        <v xml:space="preserve"> </v>
      </c>
      <c r="F254" s="58" t="str">
        <f>IF(ISBLANK(แนบท้ายบันทึกStartHere!F254)," ",+แนบท้ายบันทึกStartHere!F254)</f>
        <v/>
      </c>
      <c r="G254" s="59"/>
    </row>
    <row r="255" spans="1:7" x14ac:dyDescent="0.5">
      <c r="A255" s="49" t="str">
        <f>IF(ISBLANK(แนบท้ายบันทึกStartHere!A255)," ",+แนบท้ายบันทึกStartHere!A255)</f>
        <v/>
      </c>
      <c r="B255" s="66" t="str">
        <f>IF(ISBLANK(แนบท้ายบันทึกStartHere!B255)," ",+แนบท้ายบันทึกStartHere!B255)</f>
        <v xml:space="preserve"> </v>
      </c>
      <c r="C255" s="56" t="str">
        <f>IF(ISBLANK(แนบท้ายบันทึกStartHere!C255)," ",+แนบท้ายบันทึกStartHere!C255)</f>
        <v xml:space="preserve"> </v>
      </c>
      <c r="D255" s="57" t="str">
        <f>IF(ISBLANK(แนบท้ายบันทึกStartHere!D255)," ",+แนบท้ายบันทึกStartHere!D255)</f>
        <v xml:space="preserve"> </v>
      </c>
      <c r="E255" s="53" t="str">
        <f>IF(ISBLANK(แนบท้ายบันทึกStartHere!E255)," ",+แนบท้ายบันทึกStartHere!E255)</f>
        <v xml:space="preserve"> </v>
      </c>
      <c r="F255" s="58" t="str">
        <f>IF(ISBLANK(แนบท้ายบันทึกStartHere!F255)," ",+แนบท้ายบันทึกStartHere!F255)</f>
        <v/>
      </c>
      <c r="G255" s="59"/>
    </row>
    <row r="256" spans="1:7" x14ac:dyDescent="0.5">
      <c r="A256" s="49" t="str">
        <f>IF(ISBLANK(แนบท้ายบันทึกStartHere!A256)," ",+แนบท้ายบันทึกStartHere!A256)</f>
        <v/>
      </c>
      <c r="B256" s="66" t="str">
        <f>IF(ISBLANK(แนบท้ายบันทึกStartHere!B256)," ",+แนบท้ายบันทึกStartHere!B256)</f>
        <v xml:space="preserve"> </v>
      </c>
      <c r="C256" s="56" t="str">
        <f>IF(ISBLANK(แนบท้ายบันทึกStartHere!C256)," ",+แนบท้ายบันทึกStartHere!C256)</f>
        <v xml:space="preserve"> </v>
      </c>
      <c r="D256" s="57" t="str">
        <f>IF(ISBLANK(แนบท้ายบันทึกStartHere!D256)," ",+แนบท้ายบันทึกStartHere!D256)</f>
        <v xml:space="preserve"> </v>
      </c>
      <c r="E256" s="53" t="str">
        <f>IF(ISBLANK(แนบท้ายบันทึกStartHere!E256)," ",+แนบท้ายบันทึกStartHere!E256)</f>
        <v xml:space="preserve"> </v>
      </c>
      <c r="F256" s="58" t="str">
        <f>IF(ISBLANK(แนบท้ายบันทึกStartHere!F256)," ",+แนบท้ายบันทึกStartHere!F256)</f>
        <v/>
      </c>
      <c r="G256" s="59"/>
    </row>
    <row r="257" spans="1:7" x14ac:dyDescent="0.5">
      <c r="A257" s="49" t="str">
        <f>IF(ISBLANK(แนบท้ายบันทึกStartHere!A257)," ",+แนบท้ายบันทึกStartHere!A257)</f>
        <v/>
      </c>
      <c r="B257" s="66" t="str">
        <f>IF(ISBLANK(แนบท้ายบันทึกStartHere!B257)," ",+แนบท้ายบันทึกStartHere!B257)</f>
        <v xml:space="preserve"> </v>
      </c>
      <c r="C257" s="56" t="str">
        <f>IF(ISBLANK(แนบท้ายบันทึกStartHere!C257)," ",+แนบท้ายบันทึกStartHere!C257)</f>
        <v xml:space="preserve"> </v>
      </c>
      <c r="D257" s="57" t="str">
        <f>IF(ISBLANK(แนบท้ายบันทึกStartHere!D257)," ",+แนบท้ายบันทึกStartHere!D257)</f>
        <v xml:space="preserve"> </v>
      </c>
      <c r="E257" s="53" t="str">
        <f>IF(ISBLANK(แนบท้ายบันทึกStartHere!E257)," ",+แนบท้ายบันทึกStartHere!E257)</f>
        <v xml:space="preserve"> </v>
      </c>
      <c r="F257" s="58" t="str">
        <f>IF(ISBLANK(แนบท้ายบันทึกStartHere!F257)," ",+แนบท้ายบันทึกStartHere!F257)</f>
        <v/>
      </c>
      <c r="G257" s="59"/>
    </row>
    <row r="258" spans="1:7" x14ac:dyDescent="0.5">
      <c r="A258" s="49" t="str">
        <f>IF(ISBLANK(แนบท้ายบันทึกStartHere!A258)," ",+แนบท้ายบันทึกStartHere!A258)</f>
        <v/>
      </c>
      <c r="B258" s="66" t="str">
        <f>IF(ISBLANK(แนบท้ายบันทึกStartHere!B258)," ",+แนบท้ายบันทึกStartHere!B258)</f>
        <v xml:space="preserve"> </v>
      </c>
      <c r="C258" s="56" t="str">
        <f>IF(ISBLANK(แนบท้ายบันทึกStartHere!C258)," ",+แนบท้ายบันทึกStartHere!C258)</f>
        <v xml:space="preserve"> </v>
      </c>
      <c r="D258" s="57" t="str">
        <f>IF(ISBLANK(แนบท้ายบันทึกStartHere!D258)," ",+แนบท้ายบันทึกStartHere!D258)</f>
        <v xml:space="preserve"> </v>
      </c>
      <c r="E258" s="53" t="str">
        <f>IF(ISBLANK(แนบท้ายบันทึกStartHere!E258)," ",+แนบท้ายบันทึกStartHere!E258)</f>
        <v xml:space="preserve"> </v>
      </c>
      <c r="F258" s="58" t="str">
        <f>IF(ISBLANK(แนบท้ายบันทึกStartHere!F258)," ",+แนบท้ายบันทึกStartHere!F258)</f>
        <v/>
      </c>
      <c r="G258" s="59"/>
    </row>
    <row r="259" spans="1:7" x14ac:dyDescent="0.5">
      <c r="A259" s="49" t="str">
        <f>IF(ISBLANK(แนบท้ายบันทึกStartHere!A259)," ",+แนบท้ายบันทึกStartHere!A259)</f>
        <v/>
      </c>
      <c r="B259" s="66" t="str">
        <f>IF(ISBLANK(แนบท้ายบันทึกStartHere!B259)," ",+แนบท้ายบันทึกStartHere!B259)</f>
        <v xml:space="preserve"> </v>
      </c>
      <c r="C259" s="56" t="str">
        <f>IF(ISBLANK(แนบท้ายบันทึกStartHere!C259)," ",+แนบท้ายบันทึกStartHere!C259)</f>
        <v xml:space="preserve"> </v>
      </c>
      <c r="D259" s="57" t="str">
        <f>IF(ISBLANK(แนบท้ายบันทึกStartHere!D259)," ",+แนบท้ายบันทึกStartHere!D259)</f>
        <v xml:space="preserve"> </v>
      </c>
      <c r="E259" s="53" t="str">
        <f>IF(ISBLANK(แนบท้ายบันทึกStartHere!E259)," ",+แนบท้ายบันทึกStartHere!E259)</f>
        <v xml:space="preserve"> </v>
      </c>
      <c r="F259" s="58" t="str">
        <f>IF(ISBLANK(แนบท้ายบันทึกStartHere!F259)," ",+แนบท้ายบันทึกStartHere!F259)</f>
        <v/>
      </c>
      <c r="G259" s="59"/>
    </row>
    <row r="260" spans="1:7" x14ac:dyDescent="0.5">
      <c r="A260" s="49" t="str">
        <f>IF(ISBLANK(แนบท้ายบันทึกStartHere!A260)," ",+แนบท้ายบันทึกStartHere!A260)</f>
        <v/>
      </c>
      <c r="B260" s="66" t="str">
        <f>IF(ISBLANK(แนบท้ายบันทึกStartHere!B260)," ",+แนบท้ายบันทึกStartHere!B260)</f>
        <v xml:space="preserve"> </v>
      </c>
      <c r="C260" s="56" t="str">
        <f>IF(ISBLANK(แนบท้ายบันทึกStartHere!C260)," ",+แนบท้ายบันทึกStartHere!C260)</f>
        <v xml:space="preserve"> </v>
      </c>
      <c r="D260" s="57" t="str">
        <f>IF(ISBLANK(แนบท้ายบันทึกStartHere!D260)," ",+แนบท้ายบันทึกStartHere!D260)</f>
        <v xml:space="preserve"> </v>
      </c>
      <c r="E260" s="53" t="str">
        <f>IF(ISBLANK(แนบท้ายบันทึกStartHere!E260)," ",+แนบท้ายบันทึกStartHere!E260)</f>
        <v xml:space="preserve"> </v>
      </c>
      <c r="F260" s="58" t="str">
        <f>IF(ISBLANK(แนบท้ายบันทึกStartHere!F260)," ",+แนบท้ายบันทึกStartHere!F260)</f>
        <v/>
      </c>
      <c r="G260" s="59"/>
    </row>
    <row r="261" spans="1:7" x14ac:dyDescent="0.5">
      <c r="A261" s="49" t="str">
        <f>IF(ISBLANK(แนบท้ายบันทึกStartHere!A261)," ",+แนบท้ายบันทึกStartHere!A261)</f>
        <v/>
      </c>
      <c r="B261" s="66" t="str">
        <f>IF(ISBLANK(แนบท้ายบันทึกStartHere!B261)," ",+แนบท้ายบันทึกStartHere!B261)</f>
        <v xml:space="preserve"> </v>
      </c>
      <c r="C261" s="56" t="str">
        <f>IF(ISBLANK(แนบท้ายบันทึกStartHere!C261)," ",+แนบท้ายบันทึกStartHere!C261)</f>
        <v xml:space="preserve"> </v>
      </c>
      <c r="D261" s="57" t="str">
        <f>IF(ISBLANK(แนบท้ายบันทึกStartHere!D261)," ",+แนบท้ายบันทึกStartHere!D261)</f>
        <v xml:space="preserve"> </v>
      </c>
      <c r="E261" s="53" t="str">
        <f>IF(ISBLANK(แนบท้ายบันทึกStartHere!E261)," ",+แนบท้ายบันทึกStartHere!E261)</f>
        <v xml:space="preserve"> </v>
      </c>
      <c r="F261" s="58" t="str">
        <f>IF(ISBLANK(แนบท้ายบันทึกStartHere!F261)," ",+แนบท้ายบันทึกStartHere!F261)</f>
        <v/>
      </c>
      <c r="G261" s="59"/>
    </row>
    <row r="262" spans="1:7" x14ac:dyDescent="0.5">
      <c r="A262" s="64"/>
      <c r="B262" s="95" t="str">
        <f>"( "&amp;BAHTTEXT(F262)&amp;" )"</f>
        <v>( ศูนย์บาทถ้วน )</v>
      </c>
      <c r="C262" s="96"/>
      <c r="D262" s="97"/>
      <c r="E262" s="47" t="str">
        <f>+แนบท้ายบันทึกStartHere!E262</f>
        <v>รวม</v>
      </c>
      <c r="F262" s="65">
        <f>SUM(F232:F261)</f>
        <v>0</v>
      </c>
      <c r="G262" s="64"/>
    </row>
    <row r="264" spans="1:7" x14ac:dyDescent="0.5">
      <c r="E264" s="46" t="s">
        <v>124</v>
      </c>
    </row>
    <row r="265" spans="1:7" x14ac:dyDescent="0.5">
      <c r="E265" s="46" t="s">
        <v>125</v>
      </c>
    </row>
    <row r="266" spans="1:7" x14ac:dyDescent="0.5">
      <c r="E266" s="46" t="s">
        <v>121</v>
      </c>
    </row>
  </sheetData>
  <mergeCells count="21">
    <mergeCell ref="A153:G153"/>
    <mergeCell ref="C155:D155"/>
    <mergeCell ref="B186:D186"/>
    <mergeCell ref="B148:D148"/>
    <mergeCell ref="A1:G1"/>
    <mergeCell ref="C3:D3"/>
    <mergeCell ref="B34:D34"/>
    <mergeCell ref="A39:G39"/>
    <mergeCell ref="C41:D41"/>
    <mergeCell ref="B72:D72"/>
    <mergeCell ref="A77:G77"/>
    <mergeCell ref="C79:D79"/>
    <mergeCell ref="B110:D110"/>
    <mergeCell ref="A115:G115"/>
    <mergeCell ref="C117:D117"/>
    <mergeCell ref="B262:D262"/>
    <mergeCell ref="A191:G191"/>
    <mergeCell ref="C193:D193"/>
    <mergeCell ref="B224:D224"/>
    <mergeCell ref="A229:G229"/>
    <mergeCell ref="C231:D231"/>
  </mergeCells>
  <pageMargins left="0.59" right="0.36" top="0.37" bottom="0.51" header="0.16" footer="0.28000000000000003"/>
  <pageSetup paperSize="9" orientation="portrait" horizontalDpi="4294967293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data</vt:lpstr>
      <vt:lpstr>บันทึกข้อความ1</vt:lpstr>
      <vt:lpstr>บันทึกข้อความ2</vt:lpstr>
      <vt:lpstr>ใบเสนอราคา</vt:lpstr>
      <vt:lpstr>ใบสั่ง </vt:lpstr>
      <vt:lpstr>ใบตรวจรับ</vt:lpstr>
      <vt:lpstr>ใบส่งของ</vt:lpstr>
      <vt:lpstr>แนบท้ายบันทึกStartHere</vt:lpstr>
      <vt:lpstr>แนบใบเสนอราคา</vt:lpstr>
      <vt:lpstr>แนบใบสั่งซื้อ</vt:lpstr>
      <vt:lpstr>BOSS</vt:lpstr>
      <vt:lpstr>CHECKER1</vt:lpstr>
      <vt:lpstr>CHECKER2</vt:lpstr>
      <vt:lpstr>HEADCHECKER</vt:lpstr>
      <vt:lpstr>HEADOBJECT</vt:lpstr>
      <vt:lpstr>OBJECT</vt:lpstr>
      <vt:lpstr>'ใบสั่ง '!Print_Area</vt:lpstr>
      <vt:lpstr>บันทึกข้อความ2!Print_Area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Phasit Wosri</dc:creator>
  <cp:lastModifiedBy>Phasit Wosri</cp:lastModifiedBy>
  <cp:lastPrinted>2024-01-01T16:18:53Z</cp:lastPrinted>
  <dcterms:created xsi:type="dcterms:W3CDTF">2021-08-08T15:43:32Z</dcterms:created>
  <dcterms:modified xsi:type="dcterms:W3CDTF">2024-01-03T07:37:43Z</dcterms:modified>
</cp:coreProperties>
</file>