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ài 8.7 trang 387" sheetId="1" r:id="rId4"/>
    <sheet state="visible" name="Bài 8.14 trang 388" sheetId="2" r:id="rId5"/>
  </sheets>
  <definedNames/>
  <calcPr/>
</workbook>
</file>

<file path=xl/sharedStrings.xml><?xml version="1.0" encoding="utf-8"?>
<sst xmlns="http://schemas.openxmlformats.org/spreadsheetml/2006/main" count="134" uniqueCount="77">
  <si>
    <t>department</t>
  </si>
  <si>
    <t>status</t>
  </si>
  <si>
    <t>age</t>
  </si>
  <si>
    <t>salary</t>
  </si>
  <si>
    <t>count</t>
  </si>
  <si>
    <t>giá trị</t>
  </si>
  <si>
    <t>số lượng</t>
  </si>
  <si>
    <t>sales</t>
  </si>
  <si>
    <t>senior</t>
  </si>
  <si>
    <t>31…35</t>
  </si>
  <si>
    <t>46K...50K</t>
  </si>
  <si>
    <t>junior</t>
  </si>
  <si>
    <t>26…30</t>
  </si>
  <si>
    <t>26K...30K</t>
  </si>
  <si>
    <t>26...30</t>
  </si>
  <si>
    <t>31K...35K</t>
  </si>
  <si>
    <t>21…25</t>
  </si>
  <si>
    <t>systems</t>
  </si>
  <si>
    <t>41…45</t>
  </si>
  <si>
    <t>66K...70K</t>
  </si>
  <si>
    <t>marketing</t>
  </si>
  <si>
    <t>36…40</t>
  </si>
  <si>
    <t>41K...45K</t>
  </si>
  <si>
    <t>secretary</t>
  </si>
  <si>
    <t>46…50</t>
  </si>
  <si>
    <t>36K...40K</t>
  </si>
  <si>
    <t>A)</t>
  </si>
  <si>
    <t>B)</t>
  </si>
  <si>
    <t>Thuật toán cây quyết định cơ bản nên được sửa đổi như sau để xem xét số lượng của từng bộ dữ liệu tổng quát.
• Số lượng của mỗi bộ phải được tích hợp vào việc tính toán thước đo lựa chọn thuộc tính (như information gain).
• Cân nhắc số lượng để xác định loại phổ biến nhất trong số các bộ giá trị</t>
  </si>
  <si>
    <t xml:space="preserve">entropy(status) = </t>
  </si>
  <si>
    <t xml:space="preserve">entropy(department) = </t>
  </si>
  <si>
    <t xml:space="preserve">gain(status, department) = </t>
  </si>
  <si>
    <t xml:space="preserve">entropy(age) = </t>
  </si>
  <si>
    <t xml:space="preserve">gain(status, age) = </t>
  </si>
  <si>
    <t>entropy(salary) =</t>
  </si>
  <si>
    <t xml:space="preserve">gain(status, salary) = </t>
  </si>
  <si>
    <t>Chọn</t>
  </si>
  <si>
    <t>entropy(count) =</t>
  </si>
  <si>
    <t xml:space="preserve">gain(status, count) = </t>
  </si>
  <si>
    <t>C)</t>
  </si>
  <si>
    <t xml:space="preserve">entropy(sales) = </t>
  </si>
  <si>
    <t xml:space="preserve">P(sta = se) = </t>
  </si>
  <si>
    <t xml:space="preserve">entropy(systems) = </t>
  </si>
  <si>
    <t xml:space="preserve">P(sta = ju) = </t>
  </si>
  <si>
    <t xml:space="preserve">entropy(marketing) = </t>
  </si>
  <si>
    <t xml:space="preserve">P(dep = sys | se) = </t>
  </si>
  <si>
    <t xml:space="preserve">entropy(secretary) = </t>
  </si>
  <si>
    <t>P(dep = sys | ju) =</t>
  </si>
  <si>
    <t xml:space="preserve">P(age = 26...30 | se) = </t>
  </si>
  <si>
    <t xml:space="preserve">entropy(31…35) = </t>
  </si>
  <si>
    <t xml:space="preserve">P(age = 26...30 | ju) = </t>
  </si>
  <si>
    <t xml:space="preserve">entropy(26...30) = </t>
  </si>
  <si>
    <t xml:space="preserve">P(sal = 46K...50K | se) = </t>
  </si>
  <si>
    <t xml:space="preserve">entropy(21…25) = </t>
  </si>
  <si>
    <t xml:space="preserve">P(sal = 46K...50K | ju) = </t>
  </si>
  <si>
    <t xml:space="preserve">entropy(41…45) = </t>
  </si>
  <si>
    <t xml:space="preserve">entropy(36…40) = </t>
  </si>
  <si>
    <t xml:space="preserve">P(X|senior) = </t>
  </si>
  <si>
    <t xml:space="preserve">entropy(46…50) = </t>
  </si>
  <si>
    <t xml:space="preserve">P(X|junior) = </t>
  </si>
  <si>
    <t xml:space="preserve">entropy(46K...50K) = </t>
  </si>
  <si>
    <t xml:space="preserve">entropy(26K...30K) = </t>
  </si>
  <si>
    <t xml:space="preserve">entropy(31K...35K) = </t>
  </si>
  <si>
    <t xml:space="preserve">entropy(66K...70K) = </t>
  </si>
  <si>
    <t xml:space="preserve">entropy(41K...45K) = </t>
  </si>
  <si>
    <t xml:space="preserve">entropy(36K...40K) = </t>
  </si>
  <si>
    <t xml:space="preserve">entropy(30) = </t>
  </si>
  <si>
    <t xml:space="preserve">entropy(40) = </t>
  </si>
  <si>
    <t xml:space="preserve">entropy(20) = </t>
  </si>
  <si>
    <t xml:space="preserve">entropy(5) = </t>
  </si>
  <si>
    <t xml:space="preserve">entropy(3) = </t>
  </si>
  <si>
    <t xml:space="preserve">entropy(10) = </t>
  </si>
  <si>
    <t xml:space="preserve">entropy(4) = </t>
  </si>
  <si>
    <t xml:space="preserve">entropy(6) = </t>
  </si>
  <si>
    <t>K = 10</t>
  </si>
  <si>
    <t>M1</t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</si>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</sst>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color rgb="FF000000"/>
      <name val="Roboto"/>
    </font>
    <font/>
    <font>
      <b/>
      <i/>
      <color rgb="FF000000"/>
      <name val="Roboto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center"/>
    </xf>
    <xf borderId="6" fillId="3" fontId="4" numFmtId="0" xfId="0" applyAlignment="1" applyBorder="1" applyFill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5" fillId="3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5" numFmtId="0" xfId="0" applyBorder="1" applyFont="1"/>
    <xf borderId="9" fillId="3" fontId="4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5" fillId="0" fontId="5" numFmtId="0" xfId="0" applyBorder="1" applyFont="1"/>
    <xf borderId="0" fillId="3" fontId="6" numFmtId="0" xfId="0" applyAlignment="1" applyFont="1">
      <alignment horizontal="center" readingOrder="0"/>
    </xf>
    <xf borderId="10" fillId="0" fontId="2" numFmtId="0" xfId="0" applyAlignment="1" applyBorder="1" applyFont="1">
      <alignment horizontal="center" readingOrder="0" vertical="center"/>
    </xf>
    <xf borderId="10" fillId="3" fontId="4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2" xfId="0" applyAlignment="1" applyFont="1" applyNumberFormat="1">
      <alignment horizontal="left"/>
    </xf>
    <xf borderId="0" fillId="3" fontId="0" numFmtId="2" xfId="0" applyAlignment="1" applyFont="1" applyNumberFormat="1">
      <alignment horizontal="left"/>
    </xf>
    <xf borderId="13" fillId="0" fontId="2" numFmtId="0" xfId="0" applyAlignment="1" applyBorder="1" applyFont="1">
      <alignment readingOrder="0"/>
    </xf>
    <xf borderId="14" fillId="0" fontId="5" numFmtId="0" xfId="0" applyBorder="1" applyFont="1"/>
    <xf borderId="15" fillId="0" fontId="5" numFmtId="0" xfId="0" applyBorder="1" applyFont="1"/>
    <xf borderId="1" fillId="0" fontId="2" numFmtId="164" xfId="0" applyBorder="1" applyFont="1" applyNumberFormat="1"/>
    <xf borderId="13" fillId="3" fontId="0" numFmtId="0" xfId="0" applyAlignment="1" applyBorder="1" applyFont="1">
      <alignment readingOrder="0"/>
    </xf>
    <xf borderId="0" fillId="3" fontId="0" numFmtId="0" xfId="0" applyAlignment="1" applyFont="1">
      <alignment readingOrder="0"/>
    </xf>
    <xf borderId="13" fillId="4" fontId="2" numFmtId="0" xfId="0" applyAlignment="1" applyBorder="1" applyFont="1">
      <alignment readingOrder="0"/>
    </xf>
    <xf borderId="1" fillId="4" fontId="2" numFmtId="164" xfId="0" applyBorder="1" applyFont="1" applyNumberFormat="1"/>
    <xf borderId="0" fillId="4" fontId="1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10" fillId="3" fontId="0" numFmtId="2" xfId="0" applyAlignment="1" applyBorder="1" applyFont="1" applyNumberFormat="1">
      <alignment horizontal="left"/>
    </xf>
    <xf borderId="10" fillId="0" fontId="2" numFmtId="2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3" fontId="0" numFmtId="0" xfId="0" applyAlignment="1" applyBorder="1" applyFont="1">
      <alignment horizontal="left"/>
    </xf>
    <xf borderId="5" fillId="0" fontId="2" numFmtId="2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8" fillId="3" fontId="0" numFmtId="0" xfId="0" applyAlignment="1" applyBorder="1" applyFont="1">
      <alignment horizontal="left"/>
    </xf>
    <xf borderId="5" fillId="3" fontId="4" numFmtId="0" xfId="0" applyAlignment="1" applyBorder="1" applyFont="1">
      <alignment readingOrder="0"/>
    </xf>
    <xf borderId="5" fillId="3" fontId="0" numFmtId="165" xfId="0" applyAlignment="1" applyBorder="1" applyFont="1" applyNumberFormat="1">
      <alignment readingOrder="0" shrinkToFit="0" wrapText="1"/>
    </xf>
    <xf borderId="5" fillId="0" fontId="2" numFmtId="2" xfId="0" applyBorder="1" applyFont="1" applyNumberFormat="1"/>
    <xf borderId="10" fillId="3" fontId="4" numFmtId="0" xfId="0" applyAlignment="1" applyBorder="1" applyFont="1">
      <alignment horizontal="left" readingOrder="0"/>
    </xf>
    <xf borderId="10" fillId="3" fontId="0" numFmtId="0" xfId="0" applyAlignment="1" applyBorder="1" applyFont="1">
      <alignment horizontal="left"/>
    </xf>
    <xf borderId="5" fillId="3" fontId="0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left" readingOrder="0"/>
    </xf>
    <xf borderId="5" fillId="3" fontId="0" numFmtId="0" xfId="0" applyAlignment="1" applyBorder="1" applyFont="1">
      <alignment horizontal="left" readingOrder="0"/>
    </xf>
    <xf borderId="5" fillId="3" fontId="4" numFmtId="0" xfId="0" applyAlignment="1" applyBorder="1" applyFont="1">
      <alignment horizontal="left" readingOrder="0"/>
    </xf>
    <xf borderId="8" fillId="0" fontId="2" numFmtId="2" xfId="0" applyBorder="1" applyFont="1" applyNumberFormat="1"/>
    <xf borderId="5" fillId="0" fontId="2" numFmtId="0" xfId="0" applyBorder="1" applyFont="1"/>
    <xf borderId="10" fillId="3" fontId="7" numFmtId="0" xfId="0" applyAlignment="1" applyBorder="1" applyFont="1">
      <alignment readingOrder="0"/>
    </xf>
    <xf borderId="10" fillId="0" fontId="2" numFmtId="0" xfId="0" applyBorder="1" applyFont="1"/>
    <xf borderId="8" fillId="3" fontId="4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20</xdr:row>
      <xdr:rowOff>19050</xdr:rowOff>
    </xdr:from>
    <xdr:ext cx="8039100" cy="35242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3" max="3" width="18.29"/>
    <col customWidth="1" min="4" max="4" width="11.29"/>
    <col customWidth="1" min="5" max="5" width="9.29"/>
    <col customWidth="1" min="6" max="6" width="7.14"/>
    <col customWidth="1" min="7" max="7" width="21.29"/>
    <col customWidth="1" min="8" max="8" width="10.86"/>
    <col customWidth="1" min="9" max="9" width="8.86"/>
    <col customWidth="1" min="10" max="10" width="4.0"/>
    <col customWidth="1" min="11" max="11" width="6.29"/>
    <col customWidth="1" min="12" max="12" width="6.71"/>
    <col customWidth="1" min="13" max="13" width="9.14"/>
    <col customWidth="1" min="14" max="14" width="6.0"/>
    <col customWidth="1" min="15" max="15" width="6.71"/>
    <col customWidth="1" min="16" max="16" width="11.14"/>
    <col customWidth="1" min="17" max="17" width="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4"/>
      <c r="K1" s="3"/>
      <c r="L1" s="3" t="s">
        <v>5</v>
      </c>
      <c r="M1" s="3" t="s">
        <v>6</v>
      </c>
      <c r="N1" s="5"/>
      <c r="O1" s="3"/>
      <c r="P1" s="3" t="s">
        <v>5</v>
      </c>
      <c r="Q1" s="3" t="s">
        <v>6</v>
      </c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>
        <v>30.0</v>
      </c>
      <c r="G2" s="11" t="s">
        <v>1</v>
      </c>
      <c r="H2" s="12" t="s">
        <v>8</v>
      </c>
      <c r="I2" s="13">
        <v>5.0</v>
      </c>
      <c r="J2" s="14"/>
      <c r="K2" s="11" t="s">
        <v>2</v>
      </c>
      <c r="L2" s="15" t="s">
        <v>9</v>
      </c>
      <c r="M2" s="13">
        <v>4.0</v>
      </c>
      <c r="N2" s="5"/>
      <c r="O2" s="11" t="s">
        <v>3</v>
      </c>
      <c r="P2" s="15" t="s">
        <v>10</v>
      </c>
      <c r="Q2" s="13">
        <v>4.0</v>
      </c>
    </row>
    <row r="3">
      <c r="A3" s="12" t="s">
        <v>7</v>
      </c>
      <c r="B3" s="16" t="s">
        <v>11</v>
      </c>
      <c r="C3" s="17" t="s">
        <v>12</v>
      </c>
      <c r="D3" s="4" t="s">
        <v>13</v>
      </c>
      <c r="E3" s="18">
        <v>40.0</v>
      </c>
      <c r="G3" s="19"/>
      <c r="H3" s="20" t="s">
        <v>11</v>
      </c>
      <c r="I3" s="21">
        <v>6.0</v>
      </c>
      <c r="J3" s="14"/>
      <c r="K3" s="22"/>
      <c r="L3" s="13" t="s">
        <v>14</v>
      </c>
      <c r="M3" s="13">
        <v>3.0</v>
      </c>
      <c r="N3" s="5"/>
      <c r="O3" s="22"/>
      <c r="P3" s="13" t="s">
        <v>13</v>
      </c>
      <c r="Q3" s="13">
        <v>2.0</v>
      </c>
    </row>
    <row r="4">
      <c r="A4" s="12" t="s">
        <v>7</v>
      </c>
      <c r="B4" s="23" t="s">
        <v>11</v>
      </c>
      <c r="C4" s="4" t="s">
        <v>9</v>
      </c>
      <c r="D4" s="4" t="s">
        <v>15</v>
      </c>
      <c r="E4" s="18">
        <v>40.0</v>
      </c>
      <c r="G4" s="24" t="s">
        <v>0</v>
      </c>
      <c r="H4" s="25" t="s">
        <v>7</v>
      </c>
      <c r="I4" s="26">
        <v>3.0</v>
      </c>
      <c r="J4" s="14"/>
      <c r="K4" s="22"/>
      <c r="L4" s="15" t="s">
        <v>16</v>
      </c>
      <c r="M4" s="13">
        <v>1.0</v>
      </c>
      <c r="N4" s="5"/>
      <c r="O4" s="22"/>
      <c r="P4" s="15" t="s">
        <v>15</v>
      </c>
      <c r="Q4" s="13">
        <v>1.0</v>
      </c>
    </row>
    <row r="5">
      <c r="A5" s="27" t="s">
        <v>17</v>
      </c>
      <c r="B5" s="23" t="s">
        <v>11</v>
      </c>
      <c r="C5" s="28" t="s">
        <v>16</v>
      </c>
      <c r="D5" s="29" t="s">
        <v>10</v>
      </c>
      <c r="E5" s="30">
        <v>20.0</v>
      </c>
      <c r="G5" s="22"/>
      <c r="H5" s="15" t="s">
        <v>17</v>
      </c>
      <c r="I5" s="13">
        <v>4.0</v>
      </c>
      <c r="J5" s="11"/>
      <c r="K5" s="22"/>
      <c r="L5" s="15" t="s">
        <v>18</v>
      </c>
      <c r="M5" s="13">
        <v>1.0</v>
      </c>
      <c r="N5" s="5"/>
      <c r="O5" s="22"/>
      <c r="P5" s="15" t="s">
        <v>19</v>
      </c>
      <c r="Q5" s="13">
        <v>2.0</v>
      </c>
    </row>
    <row r="6">
      <c r="A6" s="31" t="s">
        <v>17</v>
      </c>
      <c r="B6" s="23" t="s">
        <v>8</v>
      </c>
      <c r="C6" s="28" t="s">
        <v>9</v>
      </c>
      <c r="D6" s="28" t="s">
        <v>19</v>
      </c>
      <c r="E6" s="30">
        <v>5.0</v>
      </c>
      <c r="G6" s="22"/>
      <c r="H6" s="15" t="s">
        <v>20</v>
      </c>
      <c r="I6" s="13">
        <v>2.0</v>
      </c>
      <c r="J6" s="11"/>
      <c r="K6" s="22"/>
      <c r="L6" s="15" t="s">
        <v>21</v>
      </c>
      <c r="M6" s="13">
        <v>1.0</v>
      </c>
      <c r="N6" s="5"/>
      <c r="O6" s="22"/>
      <c r="P6" s="15" t="s">
        <v>22</v>
      </c>
      <c r="Q6" s="13">
        <v>1.0</v>
      </c>
    </row>
    <row r="7">
      <c r="A7" s="31" t="s">
        <v>17</v>
      </c>
      <c r="B7" s="23" t="s">
        <v>11</v>
      </c>
      <c r="C7" s="17" t="s">
        <v>12</v>
      </c>
      <c r="D7" s="32" t="s">
        <v>10</v>
      </c>
      <c r="E7" s="30">
        <v>3.0</v>
      </c>
      <c r="G7" s="19"/>
      <c r="H7" s="33" t="s">
        <v>23</v>
      </c>
      <c r="I7" s="21">
        <v>2.0</v>
      </c>
      <c r="J7" s="11"/>
      <c r="K7" s="19"/>
      <c r="L7" s="33" t="s">
        <v>24</v>
      </c>
      <c r="M7" s="21">
        <v>1.0</v>
      </c>
      <c r="N7" s="5"/>
      <c r="O7" s="19"/>
      <c r="P7" s="33" t="s">
        <v>25</v>
      </c>
      <c r="Q7" s="21">
        <v>1.0</v>
      </c>
    </row>
    <row r="8">
      <c r="A8" s="31" t="s">
        <v>17</v>
      </c>
      <c r="B8" s="23" t="s">
        <v>8</v>
      </c>
      <c r="C8" s="28" t="s">
        <v>18</v>
      </c>
      <c r="D8" s="28" t="s">
        <v>19</v>
      </c>
      <c r="E8" s="30">
        <v>3.0</v>
      </c>
      <c r="G8" s="5"/>
      <c r="H8" s="34" t="s">
        <v>5</v>
      </c>
      <c r="I8" s="34" t="s">
        <v>6</v>
      </c>
      <c r="J8" s="5"/>
      <c r="K8" s="5"/>
      <c r="L8" s="3" t="s">
        <v>5</v>
      </c>
      <c r="M8" s="3" t="s">
        <v>6</v>
      </c>
    </row>
    <row r="9">
      <c r="A9" s="35" t="s">
        <v>20</v>
      </c>
      <c r="B9" s="23" t="s">
        <v>8</v>
      </c>
      <c r="C9" s="4" t="s">
        <v>21</v>
      </c>
      <c r="D9" s="32" t="s">
        <v>10</v>
      </c>
      <c r="E9" s="18">
        <v>10.0</v>
      </c>
      <c r="G9" s="24" t="s">
        <v>4</v>
      </c>
      <c r="H9" s="10">
        <v>30.0</v>
      </c>
      <c r="I9" s="26">
        <v>1.0</v>
      </c>
      <c r="J9" s="5"/>
      <c r="K9" s="24" t="s">
        <v>4</v>
      </c>
      <c r="L9" s="26">
        <v>3.0</v>
      </c>
      <c r="M9" s="26">
        <v>2.0</v>
      </c>
    </row>
    <row r="10">
      <c r="A10" s="12" t="s">
        <v>20</v>
      </c>
      <c r="B10" s="23" t="s">
        <v>11</v>
      </c>
      <c r="C10" s="36" t="s">
        <v>9</v>
      </c>
      <c r="D10" s="4" t="s">
        <v>22</v>
      </c>
      <c r="E10" s="18">
        <v>4.0</v>
      </c>
      <c r="G10" s="22"/>
      <c r="H10" s="18">
        <v>40.0</v>
      </c>
      <c r="I10" s="13">
        <v>2.0</v>
      </c>
      <c r="J10" s="5"/>
      <c r="K10" s="22"/>
      <c r="L10" s="13">
        <v>10.0</v>
      </c>
      <c r="M10" s="13">
        <v>1.0</v>
      </c>
    </row>
    <row r="11">
      <c r="A11" s="35" t="s">
        <v>23</v>
      </c>
      <c r="B11" s="23" t="s">
        <v>8</v>
      </c>
      <c r="C11" s="4" t="s">
        <v>24</v>
      </c>
      <c r="D11" s="4" t="s">
        <v>25</v>
      </c>
      <c r="E11" s="18">
        <v>4.0</v>
      </c>
      <c r="G11" s="22"/>
      <c r="H11" s="18">
        <v>20.0</v>
      </c>
      <c r="I11" s="13">
        <v>1.0</v>
      </c>
      <c r="J11" s="5"/>
      <c r="K11" s="22"/>
      <c r="L11" s="13">
        <v>4.0</v>
      </c>
      <c r="M11" s="13">
        <v>2.0</v>
      </c>
    </row>
    <row r="12">
      <c r="A12" s="20" t="s">
        <v>23</v>
      </c>
      <c r="B12" s="37" t="s">
        <v>11</v>
      </c>
      <c r="C12" s="38" t="s">
        <v>12</v>
      </c>
      <c r="D12" s="39" t="s">
        <v>13</v>
      </c>
      <c r="E12" s="40">
        <v>6.0</v>
      </c>
      <c r="G12" s="19"/>
      <c r="H12" s="40">
        <v>5.0</v>
      </c>
      <c r="I12" s="21">
        <v>1.0</v>
      </c>
      <c r="J12" s="5"/>
      <c r="K12" s="19"/>
      <c r="L12" s="21">
        <v>6.0</v>
      </c>
      <c r="M12" s="21">
        <v>1.0</v>
      </c>
    </row>
    <row r="14">
      <c r="A14" s="41" t="s">
        <v>26</v>
      </c>
      <c r="F14" s="41" t="s">
        <v>27</v>
      </c>
    </row>
    <row r="15">
      <c r="A15" s="42" t="s">
        <v>28</v>
      </c>
      <c r="G15" s="41" t="s">
        <v>29</v>
      </c>
      <c r="H15" s="43">
        <f>(-5/11)*LOG(5/11,2)-(6/11)*LOG(6/11,2)</f>
        <v>0.9940302115</v>
      </c>
    </row>
    <row r="16">
      <c r="G16" s="41" t="s">
        <v>30</v>
      </c>
      <c r="H16" s="44">
        <f>(-3/11)*LOG(3/11,2)-(4/11)*LOG(4/11,2)-(2/11)*LOG(2/11,2)-(2/11)*LOG(2/11,2)</f>
        <v>1.936260028</v>
      </c>
      <c r="I16" s="45" t="s">
        <v>31</v>
      </c>
      <c r="J16" s="46"/>
      <c r="K16" s="46"/>
      <c r="L16" s="47"/>
      <c r="M16" s="48">
        <f>H15-(3/11*H21+4/11*H22+2/11*H23+2/11*H24)</f>
        <v>0.01631316583</v>
      </c>
    </row>
    <row r="17">
      <c r="G17" s="41" t="s">
        <v>32</v>
      </c>
      <c r="H17" s="44">
        <f>(-4/11)*LOG(4/11,2)-(3/11)*LOG(3/11,2)-(1/11)*LOG(1/11,2)-(1/11)*LOG(1/11,2)-(1/11)*LOG(1/11,2)-(1/11)*LOG(1/11,2)</f>
        <v>2.299896391</v>
      </c>
      <c r="I17" s="49" t="s">
        <v>33</v>
      </c>
      <c r="J17" s="46"/>
      <c r="K17" s="46"/>
      <c r="L17" s="47"/>
      <c r="M17" s="48">
        <f>H15-(4/11*H26+3/11*H27+1/11*H28)</f>
        <v>0.6303938478</v>
      </c>
    </row>
    <row r="18">
      <c r="G18" s="50" t="s">
        <v>34</v>
      </c>
      <c r="H18" s="44">
        <f>(-4/11)*LOG(4/11,2)-(2/11)*LOG(2/11,2)-(1/11)*LOG(1/11,2)-(2/11)*LOG(2/11,2)-(1/11)*LOG(1/11,2)-(1/11)*LOG(1/11,2)</f>
        <v>2.368522528</v>
      </c>
      <c r="I18" s="51" t="s">
        <v>35</v>
      </c>
      <c r="J18" s="46"/>
      <c r="K18" s="46"/>
      <c r="L18" s="47"/>
      <c r="M18" s="52">
        <f>H15-(4/11*H33)</f>
        <v>0.6303938478</v>
      </c>
      <c r="N18" s="53" t="s">
        <v>36</v>
      </c>
    </row>
    <row r="19">
      <c r="G19" s="50" t="s">
        <v>37</v>
      </c>
      <c r="H19" s="44">
        <f>(-1/11)*LOG(1/11,2)-(2/11)*LOG(2/11,2)-(1/11)*LOG(1/11,2)-(1/11)*LOG(1/11,2)-(2/11)*LOG(2/11,2)-(1/11)*LOG(1/11,2)-(2/11)*LOG(2/11,2)-(1/11)*LOG(1/11,2)</f>
        <v>2.913977073</v>
      </c>
      <c r="I19" s="45" t="s">
        <v>38</v>
      </c>
      <c r="J19" s="46"/>
      <c r="K19" s="46"/>
      <c r="L19" s="47"/>
      <c r="M19" s="48">
        <f>H15-(2/11*H44+2/11*H46)</f>
        <v>0.6303938478</v>
      </c>
    </row>
    <row r="21">
      <c r="A21" s="41" t="s">
        <v>39</v>
      </c>
      <c r="G21" s="54" t="s">
        <v>40</v>
      </c>
      <c r="H21" s="55">
        <f>(-1/3)*LOG(1/3,2)-(2/3)*LOG(2/3,2)</f>
        <v>0.9182958341</v>
      </c>
    </row>
    <row r="22">
      <c r="A22" s="54" t="s">
        <v>41</v>
      </c>
      <c r="B22" s="56">
        <f>5/11</f>
        <v>0.4545454545</v>
      </c>
      <c r="G22" s="57" t="s">
        <v>42</v>
      </c>
      <c r="H22" s="58">
        <f>(-2/4)*LOG(2/4,2)-(2/4)*LOG(2/4,2)</f>
        <v>1</v>
      </c>
    </row>
    <row r="23">
      <c r="A23" s="57" t="s">
        <v>43</v>
      </c>
      <c r="B23" s="59">
        <f>6/11</f>
        <v>0.5454545455</v>
      </c>
      <c r="G23" s="57" t="s">
        <v>44</v>
      </c>
      <c r="H23" s="58">
        <f t="shared" ref="H23:H24" si="1">(-1/2)*LOG(1/2,2)-(1/2)*LOG(1/2,2)</f>
        <v>1</v>
      </c>
    </row>
    <row r="24">
      <c r="A24" s="57" t="s">
        <v>45</v>
      </c>
      <c r="B24" s="59">
        <f>2/5</f>
        <v>0.4</v>
      </c>
      <c r="G24" s="60" t="s">
        <v>46</v>
      </c>
      <c r="H24" s="61">
        <f t="shared" si="1"/>
        <v>1</v>
      </c>
    </row>
    <row r="25">
      <c r="A25" s="62" t="s">
        <v>47</v>
      </c>
      <c r="B25" s="59">
        <f>2/6</f>
        <v>0.3333333333</v>
      </c>
    </row>
    <row r="26">
      <c r="A26" s="63" t="s">
        <v>48</v>
      </c>
      <c r="B26" s="64">
        <f>0</f>
        <v>0</v>
      </c>
      <c r="G26" s="65" t="s">
        <v>49</v>
      </c>
      <c r="H26" s="66">
        <f>(-2/4)*LOG(2/4,2)-(2/4)*LOG(2/4,2)</f>
        <v>1</v>
      </c>
    </row>
    <row r="27">
      <c r="A27" s="67" t="s">
        <v>50</v>
      </c>
      <c r="B27" s="64">
        <f>3/6</f>
        <v>0.5</v>
      </c>
      <c r="G27" s="68" t="s">
        <v>51</v>
      </c>
      <c r="H27" s="69">
        <f>-(3/3)*LOG(3/3,2)</f>
        <v>0</v>
      </c>
    </row>
    <row r="28">
      <c r="A28" s="57" t="s">
        <v>52</v>
      </c>
      <c r="B28" s="64">
        <f>2/5</f>
        <v>0.4</v>
      </c>
      <c r="G28" s="70" t="s">
        <v>53</v>
      </c>
      <c r="H28" s="58">
        <f t="shared" ref="H28:H31" si="2">(-1/1)*LOG(1/1,2)</f>
        <v>0</v>
      </c>
    </row>
    <row r="29">
      <c r="A29" s="60" t="s">
        <v>54</v>
      </c>
      <c r="B29" s="71">
        <f>2/6</f>
        <v>0.3333333333</v>
      </c>
      <c r="G29" s="70" t="s">
        <v>55</v>
      </c>
      <c r="H29" s="58">
        <f t="shared" si="2"/>
        <v>0</v>
      </c>
    </row>
    <row r="30">
      <c r="A30" s="72"/>
      <c r="B30" s="72"/>
      <c r="G30" s="70" t="s">
        <v>56</v>
      </c>
      <c r="H30" s="58">
        <f t="shared" si="2"/>
        <v>0</v>
      </c>
    </row>
    <row r="31">
      <c r="A31" s="73" t="s">
        <v>57</v>
      </c>
      <c r="B31" s="74">
        <f t="shared" ref="B31:B32" si="3">B22*B24*B26*B28</f>
        <v>0</v>
      </c>
      <c r="G31" s="75" t="s">
        <v>58</v>
      </c>
      <c r="H31" s="61">
        <f t="shared" si="2"/>
        <v>0</v>
      </c>
    </row>
    <row r="32">
      <c r="A32" s="60" t="s">
        <v>59</v>
      </c>
      <c r="B32" s="71">
        <f t="shared" si="3"/>
        <v>0.0303030303</v>
      </c>
    </row>
    <row r="33">
      <c r="G33" s="65" t="s">
        <v>60</v>
      </c>
      <c r="H33" s="66">
        <f>(-2/4)*LOG(2/4,2)-(2/4)*LOG(2/4,2)</f>
        <v>1</v>
      </c>
    </row>
    <row r="34">
      <c r="G34" s="68" t="s">
        <v>61</v>
      </c>
      <c r="H34" s="58">
        <f>(-2/2)*LOG(2/2,2)</f>
        <v>0</v>
      </c>
    </row>
    <row r="35">
      <c r="G35" s="70" t="s">
        <v>62</v>
      </c>
      <c r="H35" s="58">
        <f t="shared" ref="H35:H38" si="4">(-1/1)*LOG(1/1,2)</f>
        <v>0</v>
      </c>
    </row>
    <row r="36">
      <c r="G36" s="70" t="s">
        <v>63</v>
      </c>
      <c r="H36" s="58">
        <f t="shared" si="4"/>
        <v>0</v>
      </c>
    </row>
    <row r="37">
      <c r="G37" s="70" t="s">
        <v>64</v>
      </c>
      <c r="H37" s="58">
        <f t="shared" si="4"/>
        <v>0</v>
      </c>
    </row>
    <row r="38">
      <c r="G38" s="75" t="s">
        <v>65</v>
      </c>
      <c r="H38" s="61">
        <f t="shared" si="4"/>
        <v>0</v>
      </c>
    </row>
    <row r="40">
      <c r="G40" s="76" t="s">
        <v>66</v>
      </c>
      <c r="H40" s="66">
        <f t="shared" ref="H40:H43" si="5">(-1/1)*LOG(1/1,2)</f>
        <v>0</v>
      </c>
    </row>
    <row r="41">
      <c r="G41" s="68" t="s">
        <v>67</v>
      </c>
      <c r="H41" s="58">
        <f t="shared" si="5"/>
        <v>0</v>
      </c>
    </row>
    <row r="42">
      <c r="G42" s="68" t="s">
        <v>68</v>
      </c>
      <c r="H42" s="58">
        <f t="shared" si="5"/>
        <v>0</v>
      </c>
    </row>
    <row r="43">
      <c r="G43" s="68" t="s">
        <v>69</v>
      </c>
      <c r="H43" s="58">
        <f t="shared" si="5"/>
        <v>0</v>
      </c>
    </row>
    <row r="44">
      <c r="G44" s="68" t="s">
        <v>70</v>
      </c>
      <c r="H44" s="58">
        <f>(-1/2)*LOG(1/2,2)-(1/2)*LOG(1/2,2)</f>
        <v>1</v>
      </c>
    </row>
    <row r="45">
      <c r="G45" s="68" t="s">
        <v>71</v>
      </c>
      <c r="H45" s="58">
        <f>(-1/1)*LOG(1/1,2)</f>
        <v>0</v>
      </c>
    </row>
    <row r="46">
      <c r="G46" s="68" t="s">
        <v>72</v>
      </c>
      <c r="H46" s="58">
        <f>(-1/2)*LOG(1/2,2)-(1/2)*LOG(1/2,2)</f>
        <v>1</v>
      </c>
    </row>
    <row r="47">
      <c r="G47" s="77" t="s">
        <v>73</v>
      </c>
      <c r="H47" s="61">
        <f>(-1/1)*LOG(1/1,2)</f>
        <v>0</v>
      </c>
    </row>
  </sheetData>
  <mergeCells count="11">
    <mergeCell ref="I16:L16"/>
    <mergeCell ref="I17:L17"/>
    <mergeCell ref="I18:L18"/>
    <mergeCell ref="I19:L19"/>
    <mergeCell ref="G2:G3"/>
    <mergeCell ref="K2:K7"/>
    <mergeCell ref="O2:O7"/>
    <mergeCell ref="G4:G7"/>
    <mergeCell ref="G9:G12"/>
    <mergeCell ref="K9:K12"/>
    <mergeCell ref="A15:E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8" t="s">
        <v>74</v>
      </c>
    </row>
    <row r="2">
      <c r="A2" s="79" t="s">
        <v>75</v>
      </c>
      <c r="B2" s="80">
        <v>30.5</v>
      </c>
      <c r="C2" s="80">
        <v>32.2</v>
      </c>
      <c r="D2" s="80">
        <v>20.7</v>
      </c>
      <c r="E2" s="80">
        <v>20.6</v>
      </c>
      <c r="F2" s="80">
        <v>31.0</v>
      </c>
      <c r="G2" s="80">
        <v>41.0</v>
      </c>
      <c r="H2" s="80">
        <v>27.7</v>
      </c>
      <c r="I2" s="80">
        <v>26.0</v>
      </c>
      <c r="J2" s="80">
        <v>21.5</v>
      </c>
      <c r="K2" s="80">
        <v>26.0</v>
      </c>
    </row>
    <row r="3">
      <c r="A3" s="79" t="s">
        <v>76</v>
      </c>
      <c r="B3" s="80">
        <v>22.4</v>
      </c>
      <c r="C3" s="80">
        <v>14.5</v>
      </c>
      <c r="D3" s="80">
        <v>22.4</v>
      </c>
      <c r="E3" s="80">
        <v>19.6</v>
      </c>
      <c r="F3" s="80">
        <v>20.7</v>
      </c>
      <c r="G3" s="80">
        <v>20.4</v>
      </c>
      <c r="H3" s="80">
        <v>22.1</v>
      </c>
      <c r="I3" s="80">
        <v>19.4</v>
      </c>
      <c r="J3" s="80">
        <v>16.2</v>
      </c>
      <c r="K3" s="80">
        <v>35.0</v>
      </c>
    </row>
  </sheetData>
  <drawing r:id="rId1"/>
</worksheet>
</file>