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Dashboard" sheetId="1" state="visible" r:id="rId1"/>
    <sheet xmlns:r="http://schemas.openxmlformats.org/officeDocument/2006/relationships" name="📖 Instructions" sheetId="2" state="visible" r:id="rId2"/>
    <sheet xmlns:r="http://schemas.openxmlformats.org/officeDocument/2006/relationships" name="1️⃣ Financial" sheetId="3" state="visible" r:id="rId3"/>
    <sheet xmlns:r="http://schemas.openxmlformats.org/officeDocument/2006/relationships" name="2️⃣ Strategic" sheetId="4" state="visible" r:id="rId4"/>
    <sheet xmlns:r="http://schemas.openxmlformats.org/officeDocument/2006/relationships" name="3️⃣ Leadership" sheetId="5" state="visible" r:id="rId5"/>
    <sheet xmlns:r="http://schemas.openxmlformats.org/officeDocument/2006/relationships" name="4️⃣ Marketing" sheetId="6" state="visible" r:id="rId6"/>
    <sheet xmlns:r="http://schemas.openxmlformats.org/officeDocument/2006/relationships" name="5️⃣ Operation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b val="1"/>
      <color rgb="001C2A4A"/>
      <sz val="18"/>
    </font>
    <font>
      <b val="1"/>
      <sz val="14"/>
    </font>
    <font>
      <b val="1"/>
      <color rgb="001C2A4A"/>
      <sz val="16"/>
    </font>
    <font>
      <i val="1"/>
      <sz val="10"/>
    </font>
    <font>
      <b val="1"/>
      <color rgb="00FFFFFF"/>
      <sz val="11"/>
    </font>
    <font>
      <b val="1"/>
      <sz val="12"/>
    </font>
    <font>
      <b val="1"/>
      <color rgb="0027AE60"/>
      <sz val="14"/>
    </font>
    <font>
      <b val="1"/>
    </font>
    <font>
      <b val="1"/>
      <color rgb="0027AE60"/>
      <sz val="16"/>
    </font>
    <font>
      <b val="1"/>
      <color rgb="001C2A4A"/>
      <sz val="12"/>
    </font>
  </fonts>
  <fills count="3">
    <fill>
      <patternFill/>
    </fill>
    <fill>
      <patternFill patternType="gray125"/>
    </fill>
    <fill>
      <patternFill patternType="solid">
        <fgColor rgb="0027AE60"/>
        <bgColor rgb="0027AE6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8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2" fillId="0" borderId="0" pivotButton="0" quotePrefix="0" xfId="0"/>
    <xf numFmtId="0" fontId="9" fillId="0" borderId="0" applyAlignment="1" pivotButton="0" quotePrefix="0" xfId="0">
      <alignment horizontal="center" vertical="center" wrapText="1"/>
    </xf>
    <xf numFmtId="0" fontId="4" fillId="0" borderId="0" pivotButton="0" quotePrefix="0" xfId="0"/>
    <xf numFmtId="0" fontId="6" fillId="0" borderId="0" pivotButton="0" quotePrefix="0" xfId="0"/>
    <xf numFmtId="0" fontId="10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50" customWidth="1" min="4" max="4"/>
  </cols>
  <sheetData>
    <row r="1">
      <c r="A1" s="1" t="inlineStr">
        <is>
          <t>Your Capability Compass Dashboard</t>
        </is>
      </c>
    </row>
    <row r="3">
      <c r="A3" s="2" t="inlineStr">
        <is>
          <t>Capability Area</t>
        </is>
      </c>
      <c r="B3" s="2" t="inlineStr">
        <is>
          <t>Score (out of 30)</t>
        </is>
      </c>
      <c r="C3" s="2" t="inlineStr">
        <is>
          <t>Rating</t>
        </is>
      </c>
      <c r="D3" s="2" t="inlineStr">
        <is>
          <t>Priority Actions</t>
        </is>
      </c>
    </row>
    <row r="4">
      <c r="A4" s="3" t="inlineStr">
        <is>
          <t>Financial Management</t>
        </is>
      </c>
      <c r="B4" s="4">
        <f>'1️⃣ Financial'!D16</f>
        <v/>
      </c>
      <c r="C4" s="4">
        <f>IF(B4&gt;=27,"🌟 STRONG",IF(B4&gt;=21,"✅ COMPETENT",IF(B4&gt;=12,"⚠️ DEVELOPING","🚨 URGENT")))</f>
        <v/>
      </c>
      <c r="D4" s="5" t="inlineStr">
        <is>
          <t>Review Operiva Cash Flow Forecast tool, attend bookkeeping workshop</t>
        </is>
      </c>
    </row>
    <row r="5">
      <c r="A5" s="3" t="inlineStr">
        <is>
          <t>Strategic Planning</t>
        </is>
      </c>
      <c r="B5" s="4">
        <f>'2️⃣ Strategic'!D16</f>
        <v/>
      </c>
      <c r="C5" s="4">
        <f>IF(B5&gt;=27,"🌟 STRONG",IF(B5&gt;=21,"✅ COMPETENT",IF(B5&gt;=12,"⚠️ DEVELOPING","🚨 URGENT")))</f>
        <v/>
      </c>
      <c r="D5" s="5" t="inlineStr">
        <is>
          <t>Complete SWOT Analysis, set 90-day goals</t>
        </is>
      </c>
    </row>
    <row r="6">
      <c r="A6" s="3" t="inlineStr">
        <is>
          <t>Leadership &amp; People</t>
        </is>
      </c>
      <c r="B6" s="4">
        <f>'3️⃣ Leadership'!D16</f>
        <v/>
      </c>
      <c r="C6" s="4">
        <f>IF(B6&gt;=27,"🌟 STRONG",IF(B6&gt;=21,"✅ COMPETENT",IF(B6&gt;=12,"⚠️ DEVELOPING","🚨 URGENT")))</f>
        <v/>
      </c>
      <c r="D6" s="5" t="inlineStr">
        <is>
          <t>Document 3 key processes, delegate 1 task this week</t>
        </is>
      </c>
    </row>
    <row r="7">
      <c r="A7" s="3" t="inlineStr">
        <is>
          <t>Marketing &amp; Sales</t>
        </is>
      </c>
      <c r="B7" s="4">
        <f>'4️⃣ Marketing'!D16</f>
        <v/>
      </c>
      <c r="C7" s="4">
        <f>IF(B7&gt;=27,"🌟 STRONG",IF(B7&gt;=21,"✅ COMPETENT",IF(B7&gt;=12,"⚠️ DEVELOPING","🚨 URGENT")))</f>
        <v/>
      </c>
      <c r="D7" s="5" t="inlineStr">
        <is>
          <t>Define your ideal customer, create content calendar</t>
        </is>
      </c>
    </row>
    <row r="8">
      <c r="A8" s="3" t="inlineStr">
        <is>
          <t>Operations &amp; Technology</t>
        </is>
      </c>
      <c r="B8" s="4">
        <f>'5️⃣ Operations'!D16</f>
        <v/>
      </c>
      <c r="C8" s="4">
        <f>IF(B8&gt;=27,"🌟 STRONG",IF(B8&gt;=21,"✅ COMPETENT",IF(B8&gt;=12,"⚠️ DEVELOPING","🚨 URGENT")))</f>
        <v/>
      </c>
      <c r="D8" s="5" t="inlineStr">
        <is>
          <t>Set up cloud backup, try 1 automation tool</t>
        </is>
      </c>
    </row>
    <row r="10">
      <c r="A10" s="6" t="inlineStr">
        <is>
          <t>OVERALL CAPABILITY SCORE:</t>
        </is>
      </c>
      <c r="B10" s="7">
        <f>SUM(B4:B8)</f>
        <v/>
      </c>
    </row>
    <row r="11">
      <c r="A11" s="8" t="inlineStr">
        <is>
          <t>Out of 150 points</t>
        </is>
      </c>
    </row>
    <row r="13">
      <c r="A13" s="9" t="inlineStr">
        <is>
          <t>What Your Score Means:</t>
        </is>
      </c>
    </row>
    <row r="14">
      <c r="A14" s="5" t="inlineStr">
        <is>
          <t xml:space="preserve">
120-150: Strong owner-manager capabilities. Focus on continuous improvement.
90-119: Competent across most areas. Prioritize 1-2 development areas.
60-89: Developing. Significant gaps exist. Seek targeted support.
0-59: Urgent attention needed. Consider business coaching or mentorship.
</t>
        </is>
      </c>
    </row>
    <row r="15"/>
    <row r="16"/>
    <row r="17"/>
    <row r="18"/>
    <row r="20">
      <c r="A20" s="10" t="inlineStr">
        <is>
          <t>🎯 Your Next Steps:</t>
        </is>
      </c>
    </row>
    <row r="21">
      <c r="A21" s="5" t="inlineStr">
        <is>
          <t xml:space="preserve">
1. Review your scores in each capability area
2. Focus on areas marked "URGENT" or "DEVELOPING"
3. Download relevant Operiva artifacts for your weak areas
4. Set 3 specific goals for the next 90 days
5. Retake this assessment in 6 months to track progress
</t>
        </is>
      </c>
    </row>
    <row r="22"/>
    <row r="23"/>
    <row r="24"/>
    <row r="25"/>
    <row r="26"/>
  </sheetData>
  <mergeCells count="3">
    <mergeCell ref="A14:D18"/>
    <mergeCell ref="A1:F1"/>
    <mergeCell ref="A21:D2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1" t="inlineStr">
        <is>
          <t>Owner-Manager Self-Assessment: The Capability Compass</t>
        </is>
      </c>
    </row>
    <row r="3">
      <c r="A3" s="6" t="inlineStr">
        <is>
          <t>Welcome to Your Business Capability Assessment</t>
        </is>
      </c>
    </row>
    <row r="5" ht="400" customHeight="1">
      <c r="A5" s="5" t="inlineStr">
        <is>
          <t xml:space="preserve">
This self-assessment tool helps you identify your strengths and gaps across 5 critical business capabilities:
1️⃣ Financial Management - Cash flow, pricing, bookkeeping
2️⃣ Strategic Planning - Vision, goal-setting, market analysis
3️⃣ Leadership &amp; People - Team management, delegation, culture
4️⃣ Marketing &amp; Sales - Customer acquisition, branding, digital presence
5️⃣ Operations &amp; Technology - Processes, efficiency, digital tools
HOW IT WORKS:
• Each capability area has 10 scenario-based questions
• Read each scenario carefully - they're based on real SA SMME situations
• Choose the response that best matches what YOU would do
• Be honest! This is for YOUR benefit, not a test
• Your scores will automatically calculate in the Dashboard tab
SCORING:
• 0-3 points = Needs Urgent Attention (Red)
• 4-6 points = Developing (Yellow)
• 7-8 points = Competent (Light Green)
• 9-10 points = Strong (Dark Green)
TIME: 20-30 minutes to complete all 50 questions
START: Go to the "1️⃣ Financial" tab and begin!
</t>
        </is>
      </c>
    </row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mergeCells count="3">
    <mergeCell ref="A3:F3"/>
    <mergeCell ref="A1:F1"/>
    <mergeCell ref="A5:F2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60" customWidth="1" min="3" max="3"/>
    <col width="8" customWidth="1" min="4" max="4"/>
    <col width="40" customWidth="1" min="5" max="5"/>
  </cols>
  <sheetData>
    <row r="1">
      <c r="A1" s="12" t="inlineStr">
        <is>
          <t>Financial Management Assessment</t>
        </is>
      </c>
    </row>
    <row r="2">
      <c r="A2" s="13" t="inlineStr">
        <is>
          <t>Read each scenario and choose the response that best matches what YOU would do</t>
        </is>
      </c>
    </row>
    <row r="4">
      <c r="A4" s="14" t="inlineStr">
        <is>
          <t>#</t>
        </is>
      </c>
      <c r="B4" s="14" t="inlineStr">
        <is>
          <t>Scenario</t>
        </is>
      </c>
      <c r="C4" s="14" t="inlineStr">
        <is>
          <t>Your Choice</t>
        </is>
      </c>
      <c r="D4" s="14" t="inlineStr">
        <is>
          <t>Points</t>
        </is>
      </c>
      <c r="E4" s="14" t="inlineStr">
        <is>
          <t>Feedback</t>
        </is>
      </c>
    </row>
    <row r="5" ht="80" customHeight="1">
      <c r="A5" s="4" t="n">
        <v>1</v>
      </c>
      <c r="B5" s="5" t="inlineStr">
        <is>
          <t>Cash Flow Crisis
It's month-end and you don't have enough cash to pay suppliers. What do you do?</t>
        </is>
      </c>
      <c r="C5" s="5" t="n"/>
      <c r="D5" s="4">
        <f>IF(C5="",0,IF(C5="Ask family for a loan",0,IF(C5="Review which invoices are overdue and chase customers",2,IF(C5="Delay paying suppliers without telling them",0,IF(C5="Check your cash flow forecast to see when money is coming in",3,0)))))</f>
        <v/>
      </c>
      <c r="E5" s="4">
        <f>IF(D5=3,"✅ Excellent!",IF(D5=2,"👍 Good",IF(D5=1,"⚠️ Could improve","❌ Needs attention")))</f>
        <v/>
      </c>
    </row>
    <row r="6" ht="80" customHeight="1">
      <c r="A6" s="4" t="n">
        <v>2</v>
      </c>
      <c r="B6" s="5" t="inlineStr">
        <is>
          <t>Pricing Decision
A competitor drops their prices by 20%. Your customers are asking for discounts. What's your response?</t>
        </is>
      </c>
      <c r="C6" s="5" t="n"/>
      <c r="D6" s="4">
        <f>IF(C6="",0,IF(C6="Match their prices immediately",0,IF(C6="Calculate your costs first, then decide",3,IF(C6="Offer a discount to keep customers happy",1,IF(C6="Ignore it and hope customers stay loyal",0,0)))))</f>
        <v/>
      </c>
      <c r="E6" s="4">
        <f>IF(D6=3,"✅ Excellent!",IF(D6=2,"👍 Good",IF(D6=1,"⚠️ Could improve","❌ Needs attention")))</f>
        <v/>
      </c>
    </row>
    <row r="7" ht="80" customHeight="1">
      <c r="A7" s="4" t="n">
        <v>3</v>
      </c>
      <c r="B7" s="5" t="inlineStr">
        <is>
          <t>Bookkeeping Backlog
Your bookkeeping is 3 months behind. Tax season is approaching. What do you prioritize?</t>
        </is>
      </c>
      <c r="C7" s="5" t="n"/>
      <c r="D7" s="4">
        <f>IF(C7="",0,IF(C7="Hire a bookkeeper immediately",2,IF(C7="Do it yourself over the weekend",1,IF(C7="Set up a simple system and update weekly going forward",3,IF(C7="Wait until SARS sends a letter",0,0)))))</f>
        <v/>
      </c>
      <c r="E7" s="4">
        <f>IF(D7=3,"✅ Excellent!",IF(D7=2,"👍 Good",IF(D7=1,"⚠️ Could improve","❌ Needs attention")))</f>
        <v/>
      </c>
    </row>
    <row r="8" ht="80" customHeight="1">
      <c r="A8" s="4" t="n">
        <v>4</v>
      </c>
      <c r="B8" s="5" t="inlineStr">
        <is>
          <t>Unexpected Expense
Your delivery vehicle breaks down. Repair costs R15,000. How do you handle it?</t>
        </is>
      </c>
      <c r="C8" s="5" t="n"/>
      <c r="D8" s="4">
        <f>IF(C8="",0,IF(C8="Put it on credit card",1,IF(C8="Check if you have emergency funds set aside",3,IF(C8="Borrow from business cash",1,IF(C8="Use money meant for supplier payments",0,0)))))</f>
        <v/>
      </c>
      <c r="E8" s="4">
        <f>IF(D8=3,"✅ Excellent!",IF(D8=2,"👍 Good",IF(D8=1,"⚠️ Could improve","❌ Needs attention")))</f>
        <v/>
      </c>
    </row>
    <row r="9" ht="80" customHeight="1">
      <c r="A9" s="4" t="n">
        <v>5</v>
      </c>
      <c r="B9" s="5" t="inlineStr">
        <is>
          <t>Profit vs Revenue
Your revenue increased 30% this year, but you're not seeing more money in the bank. Why?</t>
        </is>
      </c>
      <c r="C9" s="5" t="n"/>
      <c r="D9" s="4">
        <f>IF(C9="",0,IF(C9="Customers must be stealing",0,IF(C9="Check if costs increased or if money is tied up in stock/debtors",3,IF(C9="Revenue doesn't matter, only cash matters",2,IF(C9="It's normal for growing businesses",0,0)))))</f>
        <v/>
      </c>
      <c r="E9" s="4">
        <f>IF(D9=3,"✅ Excellent!",IF(D9=2,"👍 Good",IF(D9=1,"⚠️ Could improve","❌ Needs attention")))</f>
        <v/>
      </c>
    </row>
    <row r="10" ht="80" customHeight="1">
      <c r="A10" s="4" t="n">
        <v>6</v>
      </c>
      <c r="B10" s="5" t="inlineStr">
        <is>
          <t>VAT Registration
Your turnover just crossed R1 million. A friend says you must register for VAT. What do you do?</t>
        </is>
      </c>
      <c r="C10" s="5" t="n"/>
      <c r="D10" s="4">
        <f>IF(C10="",0,IF(C10="Ignore it until SARS contacts you",0,IF(C10="Research the VAT threshold and registration process",3,IF(C10="Register immediately without understanding implications",1,IF(C10="Ask your friend to help you",1,0)))))</f>
        <v/>
      </c>
      <c r="E10" s="4">
        <f>IF(D10=3,"✅ Excellent!",IF(D10=2,"👍 Good",IF(D10=1,"⚠️ Could improve","❌ Needs attention")))</f>
        <v/>
      </c>
    </row>
    <row r="11" ht="80" customHeight="1">
      <c r="A11" s="4" t="n">
        <v>7</v>
      </c>
      <c r="B11" s="5" t="inlineStr">
        <is>
          <t>Credit Terms
A big customer wants 60-day payment terms. You usually get paid in 30 days. What do you consider?</t>
        </is>
      </c>
      <c r="C11" s="5" t="n"/>
      <c r="D11" s="4">
        <f>IF(C11="",0,IF(C11="Accept - big customers are always right",0,IF(C11="Calculate if your cash flow can handle the delay",3,IF(C11="Reject - you need cash now",1,IF(C11="Accept but charge them more",2,0)))))</f>
        <v/>
      </c>
      <c r="E11" s="4">
        <f>IF(D11=3,"✅ Excellent!",IF(D11=2,"👍 Good",IF(D11=1,"⚠️ Could improve","❌ Needs attention")))</f>
        <v/>
      </c>
    </row>
    <row r="12" ht="80" customHeight="1">
      <c r="A12" s="4" t="n">
        <v>8</v>
      </c>
      <c r="B12" s="5" t="inlineStr">
        <is>
          <t>Financial Reports
How often do you review your Profit &amp; Loss statement?</t>
        </is>
      </c>
      <c r="C12" s="5" t="n"/>
      <c r="D12" s="4">
        <f>IF(C12="",0,IF(C12="What's a P&amp;L?",0,IF(C12="Once a year for tax",1,IF(C12="Monthly, to track performance",3,IF(C12="Never, I just check my bank balance",0,0)))))</f>
        <v/>
      </c>
      <c r="E12" s="4">
        <f>IF(D12=3,"✅ Excellent!",IF(D12=2,"👍 Good",IF(D12=1,"⚠️ Could improve","❌ Needs attention")))</f>
        <v/>
      </c>
    </row>
    <row r="13" ht="80" customHeight="1">
      <c r="A13" s="4" t="n">
        <v>9</v>
      </c>
      <c r="B13" s="5" t="inlineStr">
        <is>
          <t>Pricing Formula
How do you set prices for your products/services?</t>
        </is>
      </c>
      <c r="C13" s="5" t="n"/>
      <c r="D13" s="4">
        <f>IF(C13="",0,IF(C13="See what competitors charge",1,IF(C13="Calculate costs + desired profit margin",3,IF(C13="Charge what customers will pay",1,IF(C13="Use a price list from 3 years ago",0,0)))))</f>
        <v/>
      </c>
      <c r="E13" s="4">
        <f>IF(D13=3,"✅ Excellent!",IF(D13=2,"👍 Good",IF(D13=1,"⚠️ Could improve","❌ Needs attention")))</f>
        <v/>
      </c>
    </row>
    <row r="14" ht="80" customHeight="1">
      <c r="A14" s="4" t="n">
        <v>10</v>
      </c>
      <c r="B14" s="5" t="inlineStr">
        <is>
          <t>Separating Finances
Do you have separate bank accounts for business and personal use?</t>
        </is>
      </c>
      <c r="C14" s="5" t="n"/>
      <c r="D14" s="4">
        <f>IF(C14="",0,IF(C14="No, it's all my money anyway",0,IF(C14="Yes, and I pay myself a salary",3,IF(C14="Sometimes I use business money for personal needs",1,IF(C14="I have separate accounts but mix them often",1,0)))))</f>
        <v/>
      </c>
      <c r="E14" s="4">
        <f>IF(D14=3,"✅ Excellent!",IF(D14=2,"👍 Good",IF(D14=1,"⚠️ Could improve","❌ Needs attention")))</f>
        <v/>
      </c>
    </row>
    <row r="16">
      <c r="B16" s="15" t="inlineStr">
        <is>
          <t>TOTAL SCORE:</t>
        </is>
      </c>
      <c r="D16" s="16">
        <f>SUM(D5:D14)</f>
        <v/>
      </c>
      <c r="E16" s="17">
        <f>IF(D16&gt;=9,"🌟 STRONG",IF(D16&gt;=7,"✅ COMPETENT",IF(D16&gt;=4,"⚠️ DEVELOPING","🚨 URGENT")))</f>
        <v/>
      </c>
    </row>
  </sheetData>
  <mergeCells count="2">
    <mergeCell ref="A2:E2"/>
    <mergeCell ref="A1:E1"/>
  </mergeCells>
  <dataValidations count="10">
    <dataValidation sqref="C5" showDropDown="0" showInputMessage="0" showErrorMessage="0" allowBlank="0" type="list">
      <formula1>"Ask family for a loan,Review which invoices are overdue and chase customers,Delay paying suppliers without telling them,Check your cash flow forecast to see when money is coming in"</formula1>
    </dataValidation>
    <dataValidation sqref="C6" showDropDown="0" showInputMessage="0" showErrorMessage="0" allowBlank="0" type="list">
      <formula1>"Match their prices immediately,Calculate your costs first, then decide,Offer a discount to keep customers happy,Ignore it and hope customers stay loyal"</formula1>
    </dataValidation>
    <dataValidation sqref="C7" showDropDown="0" showInputMessage="0" showErrorMessage="0" allowBlank="0" type="list">
      <formula1>"Hire a bookkeeper immediately,Do it yourself over the weekend,Set up a simple system and update weekly going forward,Wait until SARS sends a letter"</formula1>
    </dataValidation>
    <dataValidation sqref="C8" showDropDown="0" showInputMessage="0" showErrorMessage="0" allowBlank="0" type="list">
      <formula1>"Put it on credit card,Check if you have emergency funds set aside,Borrow from business cash,Use money meant for supplier payments"</formula1>
    </dataValidation>
    <dataValidation sqref="C9" showDropDown="0" showInputMessage="0" showErrorMessage="0" allowBlank="0" type="list">
      <formula1>"Customers must be stealing,Check if costs increased or if money is tied up in stock/debtors,Revenue doesn't matter, only cash matters,It's normal for growing businesses"</formula1>
    </dataValidation>
    <dataValidation sqref="C10" showDropDown="0" showInputMessage="0" showErrorMessage="0" allowBlank="0" type="list">
      <formula1>"Ignore it until SARS contacts you,Research the VAT threshold and registration process,Register immediately without understanding implications,Ask your friend to help you"</formula1>
    </dataValidation>
    <dataValidation sqref="C11" showDropDown="0" showInputMessage="0" showErrorMessage="0" allowBlank="0" type="list">
      <formula1>"Accept - big customers are always right,Calculate if your cash flow can handle the delay,Reject - you need cash now,Accept but charge them more"</formula1>
    </dataValidation>
    <dataValidation sqref="C12" showDropDown="0" showInputMessage="0" showErrorMessage="0" allowBlank="0" type="list">
      <formula1>"What's a P&amp;L?,Once a year for tax,Monthly, to track performance,Never, I just check my bank balance"</formula1>
    </dataValidation>
    <dataValidation sqref="C13" showDropDown="0" showInputMessage="0" showErrorMessage="0" allowBlank="0" type="list">
      <formula1>"See what competitors charge,Calculate costs + desired profit margin,Charge what customers will pay,Use a price list from 3 years ago"</formula1>
    </dataValidation>
    <dataValidation sqref="C14" showDropDown="0" showInputMessage="0" showErrorMessage="0" allowBlank="0" type="list">
      <formula1>"No, it's all my money anyway,Yes, and I pay myself a salary,Sometimes I use business money for personal needs,I have separate accounts but mix them often"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60" customWidth="1" min="3" max="3"/>
    <col width="8" customWidth="1" min="4" max="4"/>
    <col width="40" customWidth="1" min="5" max="5"/>
  </cols>
  <sheetData>
    <row r="1">
      <c r="A1" s="12" t="inlineStr">
        <is>
          <t>Strategic Planning &amp; Vision Assessment</t>
        </is>
      </c>
    </row>
    <row r="2">
      <c r="A2" s="13" t="inlineStr">
        <is>
          <t>Read each scenario and choose the response that best matches what YOU would do</t>
        </is>
      </c>
    </row>
    <row r="4">
      <c r="A4" s="14" t="inlineStr">
        <is>
          <t>#</t>
        </is>
      </c>
      <c r="B4" s="14" t="inlineStr">
        <is>
          <t>Scenario</t>
        </is>
      </c>
      <c r="C4" s="14" t="inlineStr">
        <is>
          <t>Your Choice</t>
        </is>
      </c>
      <c r="D4" s="14" t="inlineStr">
        <is>
          <t>Points</t>
        </is>
      </c>
      <c r="E4" s="14" t="inlineStr">
        <is>
          <t>Feedback</t>
        </is>
      </c>
    </row>
    <row r="5" ht="80" customHeight="1">
      <c r="A5" s="4" t="n">
        <v>1</v>
      </c>
      <c r="B5" s="5" t="inlineStr">
        <is>
          <t>Business Plan
When did you last update your business plan?</t>
        </is>
      </c>
      <c r="C5" s="5" t="n"/>
      <c r="D5" s="4">
        <f>IF(C5="",0,IF(C5="I don't have one",0,IF(C5="I have one in my head",1,IF(C5="I wrote one 3 years ago",1,IF(C5="I review and update it every 6-12 months",3,0)))))</f>
        <v/>
      </c>
      <c r="E5" s="4">
        <f>IF(D5=3,"✅ Excellent!",IF(D5=2,"👍 Good",IF(D5=1,"⚠️ Could improve","❌ Needs attention")))</f>
        <v/>
      </c>
    </row>
    <row r="6" ht="80" customHeight="1">
      <c r="A6" s="4" t="n">
        <v>2</v>
      </c>
      <c r="B6" s="5" t="inlineStr">
        <is>
          <t>Market Changes
Load shedding is affecting your business. How do you respond?</t>
        </is>
      </c>
      <c r="C6" s="5" t="n"/>
      <c r="D6" s="4">
        <f>IF(C6="",0,IF(C6="Complain and hope it ends soon",0,IF(C6="Develop a continuity plan (generator, solar, adjusted hours)",3,IF(C6="Close during power cuts",1,IF(C6="Just deal with it day by day",0,0)))))</f>
        <v/>
      </c>
      <c r="E6" s="4">
        <f>IF(D6=3,"✅ Excellent!",IF(D6=2,"👍 Good",IF(D6=1,"⚠️ Could improve","❌ Needs attention")))</f>
        <v/>
      </c>
    </row>
    <row r="7" ht="80" customHeight="1">
      <c r="A7" s="4" t="n">
        <v>3</v>
      </c>
      <c r="B7" s="5" t="inlineStr">
        <is>
          <t>Goal Setting
What are your business goals for the next 12 months?</t>
        </is>
      </c>
      <c r="C7" s="5" t="n"/>
      <c r="D7" s="4">
        <f>IF(C7="",0,IF(C7="Survive",0,IF(C7="Increase sales",1,IF(C7="Specific targets: e.g., R500k revenue, 2 new products, hire 1 staff",3,IF(C7="I don't set goals",0,0)))))</f>
        <v/>
      </c>
      <c r="E7" s="4">
        <f>IF(D7=3,"✅ Excellent!",IF(D7=2,"👍 Good",IF(D7=1,"⚠️ Could improve","❌ Needs attention")))</f>
        <v/>
      </c>
    </row>
    <row r="8" ht="80" customHeight="1">
      <c r="A8" s="4" t="n">
        <v>4</v>
      </c>
      <c r="B8" s="5" t="inlineStr">
        <is>
          <t>Competitor Analysis
A new competitor opens nearby. What do you do?</t>
        </is>
      </c>
      <c r="C8" s="5" t="n"/>
      <c r="D8" s="4">
        <f>IF(C8="",0,IF(C8="Panic and drop prices",0,IF(C8="Analyze what they offer vs what makes you different",3,IF(C8="Ignore them",0,IF(C8="Copy what they're doing",1,0)))))</f>
        <v/>
      </c>
      <c r="E8" s="4">
        <f>IF(D8=3,"✅ Excellent!",IF(D8=2,"👍 Good",IF(D8=1,"⚠️ Could improve","❌ Needs attention")))</f>
        <v/>
      </c>
    </row>
    <row r="9" ht="80" customHeight="1">
      <c r="A9" s="4" t="n">
        <v>5</v>
      </c>
      <c r="B9" s="5" t="inlineStr">
        <is>
          <t>Growth Opportunity
A customer asks if you can supply a new product line. How do you decide?</t>
        </is>
      </c>
      <c r="C9" s="5" t="n"/>
      <c r="D9" s="4">
        <f>IF(C9="",0,IF(C9="Say yes immediately - more sales!",1,IF(C9="Assess: Can we deliver? Does it fit our strategy? Is it profitable?",3,IF(C9="Say no - too risky",0,IF(C9="Ask other customers if they'd want it too",2,0)))))</f>
        <v/>
      </c>
      <c r="E9" s="4">
        <f>IF(D9=3,"✅ Excellent!",IF(D9=2,"👍 Good",IF(D9=1,"⚠️ Could improve","❌ Needs attention")))</f>
        <v/>
      </c>
    </row>
    <row r="10" ht="80" customHeight="1">
      <c r="A10" s="4" t="n">
        <v>6</v>
      </c>
      <c r="B10" s="5" t="inlineStr">
        <is>
          <t>SWOT Analysis
Have you done a SWOT analysis (Strengths, Weaknesses, Opportunities, Threats) for your business?</t>
        </is>
      </c>
      <c r="C10" s="5" t="n"/>
      <c r="D10" s="4">
        <f>IF(C10="",0,IF(C10="Never heard of it",0,IF(C10="Yes, and I use it to make decisions",3,IF(C10="I did one once in a workshop",1,IF(C10="I know my strengths, that's enough",1,0)))))</f>
        <v/>
      </c>
      <c r="E10" s="4">
        <f>IF(D10=3,"✅ Excellent!",IF(D10=2,"👍 Good",IF(D10=1,"⚠️ Could improve","❌ Needs attention")))</f>
        <v/>
      </c>
    </row>
    <row r="11" ht="80" customHeight="1">
      <c r="A11" s="4" t="n">
        <v>7</v>
      </c>
      <c r="B11" s="5" t="inlineStr">
        <is>
          <t>Pivot Decision
Your main product isn't selling well anymore. What do you do?</t>
        </is>
      </c>
      <c r="C11" s="5" t="n"/>
      <c r="D11" s="4">
        <f>IF(C11="",0,IF(C11="Keep pushing it - customers will come back",0,IF(C11="Research why sales dropped and test new offerings",3,IF(C11="Shut down the business",0,IF(C11="Copy what's trending",1,0)))))</f>
        <v/>
      </c>
      <c r="E11" s="4">
        <f>IF(D11=3,"✅ Excellent!",IF(D11=2,"👍 Good",IF(D11=1,"⚠️ Could improve","❌ Needs attention")))</f>
        <v/>
      </c>
    </row>
    <row r="12" ht="80" customHeight="1">
      <c r="A12" s="4" t="n">
        <v>8</v>
      </c>
      <c r="B12" s="5" t="inlineStr">
        <is>
          <t>Vision Communication
Do your employees (if any) know your business vision and goals?</t>
        </is>
      </c>
      <c r="C12" s="5" t="n"/>
      <c r="D12" s="4">
        <f>IF(C12="",0,IF(C12="I don't have employees",0,IF(C12="No, they just need to do their jobs",0,IF(C12="Yes, I share and discuss goals regularly",3,IF(C12="I mentioned it once when I hired them",1,0)))))</f>
        <v/>
      </c>
      <c r="E12" s="4">
        <f>IF(D12=3,"✅ Excellent!",IF(D12=2,"👍 Good",IF(D12=1,"⚠️ Could improve","❌ Needs attention")))</f>
        <v/>
      </c>
    </row>
    <row r="13" ht="80" customHeight="1">
      <c r="A13" s="4" t="n">
        <v>9</v>
      </c>
      <c r="B13" s="5" t="inlineStr">
        <is>
          <t>Risk Management
What's your biggest business risk right now, and how are you managing it?</t>
        </is>
      </c>
      <c r="C13" s="5" t="n"/>
      <c r="D13" s="4">
        <f>IF(C13="",0,IF(C13="I don't think about risks",0,IF(C13="I know my risks and have plans to reduce them",3,IF(C13="I worry about everything but don't have plans",1,IF(C13="I'll deal with problems when they happen",0,0)))))</f>
        <v/>
      </c>
      <c r="E13" s="4">
        <f>IF(D13=3,"✅ Excellent!",IF(D13=2,"👍 Good",IF(D13=1,"⚠️ Could improve","❌ Needs attention")))</f>
        <v/>
      </c>
    </row>
    <row r="14" ht="80" customHeight="1">
      <c r="A14" s="4" t="n">
        <v>10</v>
      </c>
      <c r="B14" s="5" t="inlineStr">
        <is>
          <t>Strategic Partnerships
How do you approach partnerships with other businesses?</t>
        </is>
      </c>
      <c r="C14" s="5" t="n"/>
      <c r="D14" s="4">
        <f>IF(C14="",0,IF(C14="I don't partner with anyone",0,IF(C14="I evaluate if it's mutually beneficial and aligns with my strategy",3,IF(C14="I partner with anyone who asks",1,IF(C14="Partnerships are for big companies",0,0)))))</f>
        <v/>
      </c>
      <c r="E14" s="4">
        <f>IF(D14=3,"✅ Excellent!",IF(D14=2,"👍 Good",IF(D14=1,"⚠️ Could improve","❌ Needs attention")))</f>
        <v/>
      </c>
    </row>
    <row r="16">
      <c r="B16" s="15" t="inlineStr">
        <is>
          <t>TOTAL SCORE:</t>
        </is>
      </c>
      <c r="D16" s="16">
        <f>SUM(D5:D14)</f>
        <v/>
      </c>
      <c r="E16" s="17">
        <f>IF(D16&gt;=9,"🌟 STRONG",IF(D16&gt;=7,"✅ COMPETENT",IF(D16&gt;=4,"⚠️ DEVELOPING","🚨 URGENT")))</f>
        <v/>
      </c>
    </row>
  </sheetData>
  <mergeCells count="2">
    <mergeCell ref="A2:E2"/>
    <mergeCell ref="A1:E1"/>
  </mergeCells>
  <dataValidations count="10">
    <dataValidation sqref="C5" showDropDown="0" showInputMessage="0" showErrorMessage="0" allowBlank="0" type="list">
      <formula1>"I don't have one,I have one in my head,I wrote one 3 years ago,I review and update it every 6-12 months"</formula1>
    </dataValidation>
    <dataValidation sqref="C6" showDropDown="0" showInputMessage="0" showErrorMessage="0" allowBlank="0" type="list">
      <formula1>"Complain and hope it ends soon,Develop a continuity plan (generator, solar, adjusted hours),Close during power cuts,Just deal with it day by day"</formula1>
    </dataValidation>
    <dataValidation sqref="C7" showDropDown="0" showInputMessage="0" showErrorMessage="0" allowBlank="0" type="list">
      <formula1>"Survive,Increase sales,Specific targets: e.g., R500k revenue, 2 new products, hire 1 staff,I don't set goals"</formula1>
    </dataValidation>
    <dataValidation sqref="C8" showDropDown="0" showInputMessage="0" showErrorMessage="0" allowBlank="0" type="list">
      <formula1>"Panic and drop prices,Analyze what they offer vs what makes you different,Ignore them,Copy what they're doing"</formula1>
    </dataValidation>
    <dataValidation sqref="C9" showDropDown="0" showInputMessage="0" showErrorMessage="0" allowBlank="0" type="list">
      <formula1>"Say yes immediately - more sales!,Assess: Can we deliver? Does it fit our strategy? Is it profitable?,Say no - too risky,Ask other customers if they'd want it too"</formula1>
    </dataValidation>
    <dataValidation sqref="C10" showDropDown="0" showInputMessage="0" showErrorMessage="0" allowBlank="0" type="list">
      <formula1>"Never heard of it,Yes, and I use it to make decisions,I did one once in a workshop,I know my strengths, that's enough"</formula1>
    </dataValidation>
    <dataValidation sqref="C11" showDropDown="0" showInputMessage="0" showErrorMessage="0" allowBlank="0" type="list">
      <formula1>"Keep pushing it - customers will come back,Research why sales dropped and test new offerings,Shut down the business,Copy what's trending"</formula1>
    </dataValidation>
    <dataValidation sqref="C12" showDropDown="0" showInputMessage="0" showErrorMessage="0" allowBlank="0" type="list">
      <formula1>"I don't have employees,No, they just need to do their jobs,Yes, I share and discuss goals regularly,I mentioned it once when I hired them"</formula1>
    </dataValidation>
    <dataValidation sqref="C13" showDropDown="0" showInputMessage="0" showErrorMessage="0" allowBlank="0" type="list">
      <formula1>"I don't think about risks,I know my risks and have plans to reduce them,I worry about everything but don't have plans,I'll deal with problems when they happen"</formula1>
    </dataValidation>
    <dataValidation sqref="C14" showDropDown="0" showInputMessage="0" showErrorMessage="0" allowBlank="0" type="list">
      <formula1>"I don't partner with anyone,I evaluate if it's mutually beneficial and aligns with my strategy,I partner with anyone who asks,Partnerships are for big companies"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60" customWidth="1" min="3" max="3"/>
    <col width="8" customWidth="1" min="4" max="4"/>
    <col width="40" customWidth="1" min="5" max="5"/>
  </cols>
  <sheetData>
    <row r="1">
      <c r="A1" s="12" t="inlineStr">
        <is>
          <t>Leadership &amp; People Management Assessment</t>
        </is>
      </c>
    </row>
    <row r="2">
      <c r="A2" s="13" t="inlineStr">
        <is>
          <t>Read each scenario and choose the response that best matches what YOU would do</t>
        </is>
      </c>
    </row>
    <row r="4">
      <c r="A4" s="14" t="inlineStr">
        <is>
          <t>#</t>
        </is>
      </c>
      <c r="B4" s="14" t="inlineStr">
        <is>
          <t>Scenario</t>
        </is>
      </c>
      <c r="C4" s="14" t="inlineStr">
        <is>
          <t>Your Choice</t>
        </is>
      </c>
      <c r="D4" s="14" t="inlineStr">
        <is>
          <t>Points</t>
        </is>
      </c>
      <c r="E4" s="14" t="inlineStr">
        <is>
          <t>Feedback</t>
        </is>
      </c>
    </row>
    <row r="5" ht="80" customHeight="1">
      <c r="A5" s="4" t="n">
        <v>1</v>
      </c>
      <c r="B5" s="5" t="inlineStr">
        <is>
          <t>Delegation
You're working 70 hours a week. What do you do?</t>
        </is>
      </c>
      <c r="C5" s="5" t="n"/>
      <c r="D5" s="4">
        <f>IF(C5="",0,IF(C5="Keep working - no one can do it like me",0,IF(C5="Identify tasks others can do and train them",3,IF(C5="Hire someone and hope they figure it out",1,IF(C5="Accept it - that's entrepreneurship",0,0)))))</f>
        <v/>
      </c>
      <c r="E5" s="4">
        <f>IF(D5=3,"✅ Excellent!",IF(D5=2,"👍 Good",IF(D5=1,"⚠️ Could improve","❌ Needs attention")))</f>
        <v/>
      </c>
    </row>
    <row r="6" ht="80" customHeight="1">
      <c r="A6" s="4" t="n">
        <v>2</v>
      </c>
      <c r="B6" s="5" t="inlineStr">
        <is>
          <t>Employee Conflict
Two employees are fighting. How do you handle it?</t>
        </is>
      </c>
      <c r="C6" s="5" t="n"/>
      <c r="D6" s="4">
        <f>IF(C6="",0,IF(C6="Ignore it - they'll sort it out",0,IF(C6="Meet with each privately, then together to resolve",3,IF(C6="Fire both of them",0,IF(C6="Tell them to stop being childish",1,0)))))</f>
        <v/>
      </c>
      <c r="E6" s="4">
        <f>IF(D6=3,"✅ Excellent!",IF(D6=2,"👍 Good",IF(D6=1,"⚠️ Could improve","❌ Needs attention")))</f>
        <v/>
      </c>
    </row>
    <row r="7" ht="80" customHeight="1">
      <c r="A7" s="4" t="n">
        <v>3</v>
      </c>
      <c r="B7" s="5" t="inlineStr">
        <is>
          <t>Performance Issues
An employee is underperforming. What's your approach?</t>
        </is>
      </c>
      <c r="C7" s="5" t="n"/>
      <c r="D7" s="4">
        <f>IF(C7="",0,IF(C7="Fire them immediately",0,IF(C7="Have a conversation to understand why and set clear expectations",3,IF(C7="Reduce their hours/pay",1,IF(C7="Ignore it and do their work yourself",0,0)))))</f>
        <v/>
      </c>
      <c r="E7" s="4">
        <f>IF(D7=3,"✅ Excellent!",IF(D7=2,"👍 Good",IF(D7=1,"⚠️ Could improve","❌ Needs attention")))</f>
        <v/>
      </c>
    </row>
    <row r="8" ht="80" customHeight="1">
      <c r="A8" s="4" t="n">
        <v>4</v>
      </c>
      <c r="B8" s="5" t="inlineStr">
        <is>
          <t>Team Motivation
How do you keep your team motivated?</t>
        </is>
      </c>
      <c r="C8" s="5" t="n"/>
      <c r="D8" s="4">
        <f>IF(C8="",0,IF(C8="Pay them - that's enough",1,IF(C8="Recognize good work, provide growth opportunities, clear communication",3,IF(C8="Threaten to fire them if they slack",0,IF(C8="I don't have time to motivate people",0,0)))))</f>
        <v/>
      </c>
      <c r="E8" s="4">
        <f>IF(D8=3,"✅ Excellent!",IF(D8=2,"👍 Good",IF(D8=1,"⚠️ Could improve","❌ Needs attention")))</f>
        <v/>
      </c>
    </row>
    <row r="9" ht="80" customHeight="1">
      <c r="A9" s="4" t="n">
        <v>5</v>
      </c>
      <c r="B9" s="5" t="inlineStr">
        <is>
          <t>Hiring Decision
You need to hire someone. What's your process?</t>
        </is>
      </c>
      <c r="C9" s="5" t="n"/>
      <c r="D9" s="4">
        <f>IF(C9="",0,IF(C9="Hire the first person who applies",0,IF(C9="Define the role, interview multiple candidates, check references",3,IF(C9="Hire a family member",1,IF(C9="Post on Facebook and see who responds",1,0)))))</f>
        <v/>
      </c>
      <c r="E9" s="4">
        <f>IF(D9=3,"✅ Excellent!",IF(D9=2,"👍 Good",IF(D9=1,"⚠️ Could improve","❌ Needs attention")))</f>
        <v/>
      </c>
    </row>
    <row r="10" ht="80" customHeight="1">
      <c r="A10" s="4" t="n">
        <v>6</v>
      </c>
      <c r="B10" s="5" t="inlineStr">
        <is>
          <t>Feedback Culture
How often do you give feedback to your team?</t>
        </is>
      </c>
      <c r="C10" s="5" t="n"/>
      <c r="D10" s="4">
        <f>IF(C10="",0,IF(C10="Only when they mess up",0,IF(C10="Regularly - both positive and constructive",3,IF(C10="Never, they should know if they're doing well",0,IF(C10="Once a year",1,0)))))</f>
        <v/>
      </c>
      <c r="E10" s="4">
        <f>IF(D10=3,"✅ Excellent!",IF(D10=2,"👍 Good",IF(D10=1,"⚠️ Could improve","❌ Needs attention")))</f>
        <v/>
      </c>
    </row>
    <row r="11" ht="80" customHeight="1">
      <c r="A11" s="4" t="n">
        <v>7</v>
      </c>
      <c r="B11" s="5" t="inlineStr">
        <is>
          <t>Leadership Style
How would you describe your leadership approach?</t>
        </is>
      </c>
      <c r="C11" s="5" t="n"/>
      <c r="D11" s="4">
        <f>IF(C11="",0,IF(C11="I'm the boss, they must listen",0,IF(C11="I lead by example and empower my team",3,IF(C11="I'm too nice, people take advantage",1,IF(C11="I don't think of myself as a leader",0,0)))))</f>
        <v/>
      </c>
      <c r="E11" s="4">
        <f>IF(D11=3,"✅ Excellent!",IF(D11=2,"👍 Good",IF(D11=1,"⚠️ Could improve","❌ Needs attention")))</f>
        <v/>
      </c>
    </row>
    <row r="12" ht="80" customHeight="1">
      <c r="A12" s="4" t="n">
        <v>8</v>
      </c>
      <c r="B12" s="5" t="inlineStr">
        <is>
          <t>Training Investment
Do you invest in training for yourself and your team?</t>
        </is>
      </c>
      <c r="C12" s="5" t="n"/>
      <c r="D12" s="4">
        <f>IF(C12="",0,IF(C12="No, it's too expensive",0,IF(C12="Yes, regularly - it's an investment",3,IF(C12="Only if it's free",1,IF(C12="I learn from YouTube",2,0)))))</f>
        <v/>
      </c>
      <c r="E12" s="4">
        <f>IF(D12=3,"✅ Excellent!",IF(D12=2,"👍 Good",IF(D12=1,"⚠️ Could improve","❌ Needs attention")))</f>
        <v/>
      </c>
    </row>
    <row r="13" ht="80" customHeight="1">
      <c r="A13" s="4" t="n">
        <v>9</v>
      </c>
      <c r="B13" s="5" t="inlineStr">
        <is>
          <t>Succession Planning
If you couldn't work for 3 months, could your business survive?</t>
        </is>
      </c>
      <c r="C13" s="5" t="n"/>
      <c r="D13" s="4">
        <f>IF(C13="",0,IF(C13="No, everything depends on me",0,IF(C13="Yes, I've documented processes and trained others",3,IF(C13="Maybe, but it would struggle",1,IF(C13="I've never thought about it",0,0)))))</f>
        <v/>
      </c>
      <c r="E13" s="4">
        <f>IF(D13=3,"✅ Excellent!",IF(D13=2,"👍 Good",IF(D13=1,"⚠️ Could improve","❌ Needs attention")))</f>
        <v/>
      </c>
    </row>
    <row r="14" ht="80" customHeight="1">
      <c r="A14" s="4" t="n">
        <v>10</v>
      </c>
      <c r="B14" s="5" t="inlineStr">
        <is>
          <t>Culture Building
What's your business culture like?</t>
        </is>
      </c>
      <c r="C14" s="5" t="n"/>
      <c r="D14" s="4">
        <f>IF(C14="",0,IF(C14="Culture? We just work",0,IF(C14="I actively build a positive, values-driven culture",3,IF(C14="It's whatever happens naturally",1,IF(C14="I don't have enough staff to worry about culture",0,0)))))</f>
        <v/>
      </c>
      <c r="E14" s="4">
        <f>IF(D14=3,"✅ Excellent!",IF(D14=2,"👍 Good",IF(D14=1,"⚠️ Could improve","❌ Needs attention")))</f>
        <v/>
      </c>
    </row>
    <row r="16">
      <c r="B16" s="15" t="inlineStr">
        <is>
          <t>TOTAL SCORE:</t>
        </is>
      </c>
      <c r="D16" s="16">
        <f>SUM(D5:D14)</f>
        <v/>
      </c>
      <c r="E16" s="17">
        <f>IF(D16&gt;=9,"🌟 STRONG",IF(D16&gt;=7,"✅ COMPETENT",IF(D16&gt;=4,"⚠️ DEVELOPING","🚨 URGENT")))</f>
        <v/>
      </c>
    </row>
  </sheetData>
  <mergeCells count="2">
    <mergeCell ref="A2:E2"/>
    <mergeCell ref="A1:E1"/>
  </mergeCells>
  <dataValidations count="10">
    <dataValidation sqref="C5" showDropDown="0" showInputMessage="0" showErrorMessage="0" allowBlank="0" type="list">
      <formula1>"Keep working - no one can do it like me,Identify tasks others can do and train them,Hire someone and hope they figure it out,Accept it - that's entrepreneurship"</formula1>
    </dataValidation>
    <dataValidation sqref="C6" showDropDown="0" showInputMessage="0" showErrorMessage="0" allowBlank="0" type="list">
      <formula1>"Ignore it - they'll sort it out,Meet with each privately, then together to resolve,Fire both of them,Tell them to stop being childish"</formula1>
    </dataValidation>
    <dataValidation sqref="C7" showDropDown="0" showInputMessage="0" showErrorMessage="0" allowBlank="0" type="list">
      <formula1>"Fire them immediately,Have a conversation to understand why and set clear expectations,Reduce their hours/pay,Ignore it and do their work yourself"</formula1>
    </dataValidation>
    <dataValidation sqref="C8" showDropDown="0" showInputMessage="0" showErrorMessage="0" allowBlank="0" type="list">
      <formula1>"Pay them - that's enough,Recognize good work, provide growth opportunities, clear communication,Threaten to fire them if they slack,I don't have time to motivate people"</formula1>
    </dataValidation>
    <dataValidation sqref="C9" showDropDown="0" showInputMessage="0" showErrorMessage="0" allowBlank="0" type="list">
      <formula1>"Hire the first person who applies,Define the role, interview multiple candidates, check references,Hire a family member,Post on Facebook and see who responds"</formula1>
    </dataValidation>
    <dataValidation sqref="C10" showDropDown="0" showInputMessage="0" showErrorMessage="0" allowBlank="0" type="list">
      <formula1>"Only when they mess up,Regularly - both positive and constructive,Never, they should know if they're doing well,Once a year"</formula1>
    </dataValidation>
    <dataValidation sqref="C11" showDropDown="0" showInputMessage="0" showErrorMessage="0" allowBlank="0" type="list">
      <formula1>"I'm the boss, they must listen,I lead by example and empower my team,I'm too nice, people take advantage,I don't think of myself as a leader"</formula1>
    </dataValidation>
    <dataValidation sqref="C12" showDropDown="0" showInputMessage="0" showErrorMessage="0" allowBlank="0" type="list">
      <formula1>"No, it's too expensive,Yes, regularly - it's an investment,Only if it's free,I learn from YouTube"</formula1>
    </dataValidation>
    <dataValidation sqref="C13" showDropDown="0" showInputMessage="0" showErrorMessage="0" allowBlank="0" type="list">
      <formula1>"No, everything depends on me,Yes, I've documented processes and trained others,Maybe, but it would struggle,I've never thought about it"</formula1>
    </dataValidation>
    <dataValidation sqref="C14" showDropDown="0" showInputMessage="0" showErrorMessage="0" allowBlank="0" type="list">
      <formula1>"Culture? We just work,I actively build a positive, values-driven culture,It's whatever happens naturally,I don't have enough staff to worry about culture"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60" customWidth="1" min="3" max="3"/>
    <col width="8" customWidth="1" min="4" max="4"/>
    <col width="40" customWidth="1" min="5" max="5"/>
  </cols>
  <sheetData>
    <row r="1">
      <c r="A1" s="12" t="inlineStr">
        <is>
          <t>Marketing &amp; Sales Assessment</t>
        </is>
      </c>
    </row>
    <row r="2">
      <c r="A2" s="13" t="inlineStr">
        <is>
          <t>Read each scenario and choose the response that best matches what YOU would do</t>
        </is>
      </c>
    </row>
    <row r="4">
      <c r="A4" s="14" t="inlineStr">
        <is>
          <t>#</t>
        </is>
      </c>
      <c r="B4" s="14" t="inlineStr">
        <is>
          <t>Scenario</t>
        </is>
      </c>
      <c r="C4" s="14" t="inlineStr">
        <is>
          <t>Your Choice</t>
        </is>
      </c>
      <c r="D4" s="14" t="inlineStr">
        <is>
          <t>Points</t>
        </is>
      </c>
      <c r="E4" s="14" t="inlineStr">
        <is>
          <t>Feedback</t>
        </is>
      </c>
    </row>
    <row r="5" ht="80" customHeight="1">
      <c r="A5" s="4" t="n">
        <v>1</v>
      </c>
      <c r="B5" s="5" t="inlineStr">
        <is>
          <t>Customer Acquisition
How do you get new customers?</t>
        </is>
      </c>
      <c r="C5" s="5" t="n"/>
      <c r="D5" s="4">
        <f>IF(C5="",0,IF(C5="Word of mouth only",1,IF(C5="Multi-channel: social media, referrals, partnerships, ads",3,IF(C5="I wait for them to find me",0,IF(C5="I post on Facebook sometimes",1,0)))))</f>
        <v/>
      </c>
      <c r="E5" s="4">
        <f>IF(D5=3,"✅ Excellent!",IF(D5=2,"👍 Good",IF(D5=1,"⚠️ Could improve","❌ Needs attention")))</f>
        <v/>
      </c>
    </row>
    <row r="6" ht="80" customHeight="1">
      <c r="A6" s="4" t="n">
        <v>2</v>
      </c>
      <c r="B6" s="5" t="inlineStr">
        <is>
          <t>Value Proposition
Why should customers choose you over competitors?</t>
        </is>
      </c>
      <c r="C6" s="5" t="n"/>
      <c r="D6" s="4">
        <f>IF(C6="",0,IF(C6="We're cheaper",1,IF(C6="I can clearly explain our unique value",3,IF(C6="I don't know",0,IF(C6="We're better quality",1,0)))))</f>
        <v/>
      </c>
      <c r="E6" s="4">
        <f>IF(D6=3,"✅ Excellent!",IF(D6=2,"👍 Good",IF(D6=1,"⚠️ Could improve","❌ Needs attention")))</f>
        <v/>
      </c>
    </row>
    <row r="7" ht="80" customHeight="1">
      <c r="A7" s="4" t="n">
        <v>3</v>
      </c>
      <c r="B7" s="5" t="inlineStr">
        <is>
          <t>Customer Retention
How do you keep existing customers coming back?</t>
        </is>
      </c>
      <c r="C7" s="5" t="n"/>
      <c r="D7" s="4">
        <f>IF(C7="",0,IF(C7="I don't - I focus on new customers",0,IF(C7="Loyalty programs, great service, regular communication",3,IF(C7="Low prices",1,IF(C7="Hope they remember us",0,0)))))</f>
        <v/>
      </c>
      <c r="E7" s="4">
        <f>IF(D7=3,"✅ Excellent!",IF(D7=2,"👍 Good",IF(D7=1,"⚠️ Could improve","❌ Needs attention")))</f>
        <v/>
      </c>
    </row>
    <row r="8" ht="80" customHeight="1">
      <c r="A8" s="4" t="n">
        <v>4</v>
      </c>
      <c r="B8" s="5" t="inlineStr">
        <is>
          <t>Social Media
How do you use social media for your business?</t>
        </is>
      </c>
      <c r="C8" s="5" t="n"/>
      <c r="D8" s="4">
        <f>IF(C8="",0,IF(C8="I don't",0,IF(C8="Strategic posts, engage with customers, track what works",3,IF(C8="Random posts when I remember",1,IF(C8="I have a page but don't post",0,0)))))</f>
        <v/>
      </c>
      <c r="E8" s="4">
        <f>IF(D8=3,"✅ Excellent!",IF(D8=2,"👍 Good",IF(D8=1,"⚠️ Could improve","❌ Needs attention")))</f>
        <v/>
      </c>
    </row>
    <row r="9" ht="80" customHeight="1">
      <c r="A9" s="4" t="n">
        <v>5</v>
      </c>
      <c r="B9" s="5" t="inlineStr">
        <is>
          <t>Customer Feedback
How do you collect and use customer feedback?</t>
        </is>
      </c>
      <c r="C9" s="5" t="n"/>
      <c r="D9" s="4">
        <f>IF(C9="",0,IF(C9="I don't ask for feedback",0,IF(C9="I actively ask, track, and improve based on feedback",3,IF(C9="Customers complain if they're unhappy",1,IF(C9="I did a survey once",1,0)))))</f>
        <v/>
      </c>
      <c r="E9" s="4">
        <f>IF(D9=3,"✅ Excellent!",IF(D9=2,"👍 Good",IF(D9=1,"⚠️ Could improve","❌ Needs attention")))</f>
        <v/>
      </c>
    </row>
    <row r="10" ht="80" customHeight="1">
      <c r="A10" s="4" t="n">
        <v>6</v>
      </c>
      <c r="B10" s="5" t="inlineStr">
        <is>
          <t>Branding
Do you have a consistent brand (logo, colors, messaging)?</t>
        </is>
      </c>
      <c r="C10" s="5" t="n"/>
      <c r="D10" s="4">
        <f>IF(C10="",0,IF(C10="No, I just use my business name",0,IF(C10="Yes, and it's consistent across all touchpoints",3,IF(C10="I have a logo my cousin made",1,IF(C10="Branding is for big companies",0,0)))))</f>
        <v/>
      </c>
      <c r="E10" s="4">
        <f>IF(D10=3,"✅ Excellent!",IF(D10=2,"👍 Good",IF(D10=1,"⚠️ Could improve","❌ Needs attention")))</f>
        <v/>
      </c>
    </row>
    <row r="11" ht="80" customHeight="1">
      <c r="A11" s="4" t="n">
        <v>7</v>
      </c>
      <c r="B11" s="5" t="inlineStr">
        <is>
          <t>Sales Process
What's your sales process?</t>
        </is>
      </c>
      <c r="C11" s="5" t="n"/>
      <c r="D11" s="4">
        <f>IF(C11="",0,IF(C11="Customer asks, I quote, they buy or don't",1,IF(C11="Structured: lead capture, follow-up, proposal, close, after-sales",3,IF(C11="I don't have a process",0,IF(C11="I'm not good at sales",0,0)))))</f>
        <v/>
      </c>
      <c r="E11" s="4">
        <f>IF(D11=3,"✅ Excellent!",IF(D11=2,"👍 Good",IF(D11=1,"⚠️ Could improve","❌ Needs attention")))</f>
        <v/>
      </c>
    </row>
    <row r="12" ht="80" customHeight="1">
      <c r="A12" s="4" t="n">
        <v>8</v>
      </c>
      <c r="B12" s="5" t="inlineStr">
        <is>
          <t>Digital Presence
Do you have a website or online presence?</t>
        </is>
      </c>
      <c r="C12" s="5" t="n"/>
      <c r="D12" s="4">
        <f>IF(C12="",0,IF(C12="No",0,IF(C12="Yes - website, Google My Business, active social media",3,IF(C12="Just a Facebook page",1,IF(C12="I'm on WhatsApp",1,0)))))</f>
        <v/>
      </c>
      <c r="E12" s="4">
        <f>IF(D12=3,"✅ Excellent!",IF(D12=2,"👍 Good",IF(D12=1,"⚠️ Could improve","❌ Needs attention")))</f>
        <v/>
      </c>
    </row>
    <row r="13" ht="80" customHeight="1">
      <c r="A13" s="4" t="n">
        <v>9</v>
      </c>
      <c r="B13" s="5" t="inlineStr">
        <is>
          <t>Marketing Budget
How much do you spend on marketing?</t>
        </is>
      </c>
      <c r="C13" s="5" t="n"/>
      <c r="D13" s="4">
        <f>IF(C13="",0,IF(C13="Nothing - I can't afford it",0,IF(C13="5-10% of revenue, tracked for ROI",3,IF(C13="Whatever I have left over",1,IF(C13="I don't track it",0,0)))))</f>
        <v/>
      </c>
      <c r="E13" s="4">
        <f>IF(D13=3,"✅ Excellent!",IF(D13=2,"👍 Good",IF(D13=1,"⚠️ Could improve","❌ Needs attention")))</f>
        <v/>
      </c>
    </row>
    <row r="14" ht="80" customHeight="1">
      <c r="A14" s="4" t="n">
        <v>10</v>
      </c>
      <c r="B14" s="5" t="inlineStr">
        <is>
          <t>Customer Segmentation
Do you know who your ideal customer is?</t>
        </is>
      </c>
      <c r="C14" s="5" t="n"/>
      <c r="D14" s="4">
        <f>IF(C14="",0,IF(C14="Anyone who will buy",0,IF(C14="Yes - specific demographics, needs, behaviors",3,IF(C14="Sort of - I know the type",1,IF(C14="I've never thought about it",0,0)))))</f>
        <v/>
      </c>
      <c r="E14" s="4">
        <f>IF(D14=3,"✅ Excellent!",IF(D14=2,"👍 Good",IF(D14=1,"⚠️ Could improve","❌ Needs attention")))</f>
        <v/>
      </c>
    </row>
    <row r="16">
      <c r="B16" s="15" t="inlineStr">
        <is>
          <t>TOTAL SCORE:</t>
        </is>
      </c>
      <c r="D16" s="16">
        <f>SUM(D5:D14)</f>
        <v/>
      </c>
      <c r="E16" s="17">
        <f>IF(D16&gt;=9,"🌟 STRONG",IF(D16&gt;=7,"✅ COMPETENT",IF(D16&gt;=4,"⚠️ DEVELOPING","🚨 URGENT")))</f>
        <v/>
      </c>
    </row>
  </sheetData>
  <mergeCells count="2">
    <mergeCell ref="A2:E2"/>
    <mergeCell ref="A1:E1"/>
  </mergeCells>
  <dataValidations count="10">
    <dataValidation sqref="C5" showDropDown="0" showInputMessage="0" showErrorMessage="0" allowBlank="0" type="list">
      <formula1>"Word of mouth only,Multi-channel: social media, referrals, partnerships, ads,I wait for them to find me,I post on Facebook sometimes"</formula1>
    </dataValidation>
    <dataValidation sqref="C6" showDropDown="0" showInputMessage="0" showErrorMessage="0" allowBlank="0" type="list">
      <formula1>"We're cheaper,I can clearly explain our unique value,I don't know,We're better quality"</formula1>
    </dataValidation>
    <dataValidation sqref="C7" showDropDown="0" showInputMessage="0" showErrorMessage="0" allowBlank="0" type="list">
      <formula1>"I don't - I focus on new customers,Loyalty programs, great service, regular communication,Low prices,Hope they remember us"</formula1>
    </dataValidation>
    <dataValidation sqref="C8" showDropDown="0" showInputMessage="0" showErrorMessage="0" allowBlank="0" type="list">
      <formula1>"I don't,Strategic posts, engage with customers, track what works,Random posts when I remember,I have a page but don't post"</formula1>
    </dataValidation>
    <dataValidation sqref="C9" showDropDown="0" showInputMessage="0" showErrorMessage="0" allowBlank="0" type="list">
      <formula1>"I don't ask for feedback,I actively ask, track, and improve based on feedback,Customers complain if they're unhappy,I did a survey once"</formula1>
    </dataValidation>
    <dataValidation sqref="C10" showDropDown="0" showInputMessage="0" showErrorMessage="0" allowBlank="0" type="list">
      <formula1>"No, I just use my business name,Yes, and it's consistent across all touchpoints,I have a logo my cousin made,Branding is for big companies"</formula1>
    </dataValidation>
    <dataValidation sqref="C11" showDropDown="0" showInputMessage="0" showErrorMessage="0" allowBlank="0" type="list">
      <formula1>"Customer asks, I quote, they buy or don't,Structured: lead capture, follow-up, proposal, close, after-sales,I don't have a process,I'm not good at sales"</formula1>
    </dataValidation>
    <dataValidation sqref="C12" showDropDown="0" showInputMessage="0" showErrorMessage="0" allowBlank="0" type="list">
      <formula1>"No,Yes - website, Google My Business, active social media,Just a Facebook page,I'm on WhatsApp"</formula1>
    </dataValidation>
    <dataValidation sqref="C13" showDropDown="0" showInputMessage="0" showErrorMessage="0" allowBlank="0" type="list">
      <formula1>"Nothing - I can't afford it,5-10% of revenue, tracked for ROI,Whatever I have left over,I don't track it"</formula1>
    </dataValidation>
    <dataValidation sqref="C14" showDropDown="0" showInputMessage="0" showErrorMessage="0" allowBlank="0" type="list">
      <formula1>"Anyone who will buy,Yes - specific demographics, needs, behaviors,Sort of - I know the type,I've never thought about it"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60" customWidth="1" min="3" max="3"/>
    <col width="8" customWidth="1" min="4" max="4"/>
    <col width="40" customWidth="1" min="5" max="5"/>
  </cols>
  <sheetData>
    <row r="1">
      <c r="A1" s="12" t="inlineStr">
        <is>
          <t>Operations &amp; Technology Assessment</t>
        </is>
      </c>
    </row>
    <row r="2">
      <c r="A2" s="13" t="inlineStr">
        <is>
          <t>Read each scenario and choose the response that best matches what YOU would do</t>
        </is>
      </c>
    </row>
    <row r="4">
      <c r="A4" s="14" t="inlineStr">
        <is>
          <t>#</t>
        </is>
      </c>
      <c r="B4" s="14" t="inlineStr">
        <is>
          <t>Scenario</t>
        </is>
      </c>
      <c r="C4" s="14" t="inlineStr">
        <is>
          <t>Your Choice</t>
        </is>
      </c>
      <c r="D4" s="14" t="inlineStr">
        <is>
          <t>Points</t>
        </is>
      </c>
      <c r="E4" s="14" t="inlineStr">
        <is>
          <t>Feedback</t>
        </is>
      </c>
    </row>
    <row r="5" ht="80" customHeight="1">
      <c r="A5" s="4" t="n">
        <v>1</v>
      </c>
      <c r="B5" s="5" t="inlineStr">
        <is>
          <t>Process Documentation
Are your key business processes documented?</t>
        </is>
      </c>
      <c r="C5" s="5" t="n"/>
      <c r="D5" s="4">
        <f>IF(C5="",0,IF(C5="No, it's all in my head",0,IF(C5="Yes, written down so anyone can follow",3,IF(C5="Some are, most aren't",1,IF(C5="I don't need to - I do everything",0,0)))))</f>
        <v/>
      </c>
      <c r="E5" s="4">
        <f>IF(D5=3,"✅ Excellent!",IF(D5=2,"👍 Good",IF(D5=1,"⚠️ Could improve","❌ Needs attention")))</f>
        <v/>
      </c>
    </row>
    <row r="6" ht="80" customHeight="1">
      <c r="A6" s="4" t="n">
        <v>2</v>
      </c>
      <c r="B6" s="5" t="inlineStr">
        <is>
          <t>Quality Control
How do you ensure consistent quality?</t>
        </is>
      </c>
      <c r="C6" s="5" t="n"/>
      <c r="D6" s="4">
        <f>IF(C6="",0,IF(C6="I check everything myself",1,IF(C6="Standard processes, checklists, spot checks",3,IF(C6="Hope for the best",0,IF(C6="Customers complain if there's a problem",0,0)))))</f>
        <v/>
      </c>
      <c r="E6" s="4">
        <f>IF(D6=3,"✅ Excellent!",IF(D6=2,"👍 Good",IF(D6=1,"⚠️ Could improve","❌ Needs attention")))</f>
        <v/>
      </c>
    </row>
    <row r="7" ht="80" customHeight="1">
      <c r="A7" s="4" t="n">
        <v>3</v>
      </c>
      <c r="B7" s="5" t="inlineStr">
        <is>
          <t>Inventory Management
How do you manage stock/inventory?</t>
        </is>
      </c>
      <c r="C7" s="5" t="n"/>
      <c r="D7" s="4">
        <f>IF(C7="",0,IF(C7="I order when I run out",1,IF(C7="System tracks stock levels, reorder points, turnover",3,IF(C7="I don't sell physical products",0,IF(C7="I keep lots of stock just in case",0,0)))))</f>
        <v/>
      </c>
      <c r="E7" s="4">
        <f>IF(D7=3,"✅ Excellent!",IF(D7=2,"👍 Good",IF(D7=1,"⚠️ Could improve","❌ Needs attention")))</f>
        <v/>
      </c>
    </row>
    <row r="8" ht="80" customHeight="1">
      <c r="A8" s="4" t="n">
        <v>4</v>
      </c>
      <c r="B8" s="5" t="inlineStr">
        <is>
          <t>Technology Adoption
How do you use technology in your business?</t>
        </is>
      </c>
      <c r="C8" s="5" t="n"/>
      <c r="D8" s="4">
        <f>IF(C8="",0,IF(C8="Pen and paper mostly",0,IF(C8="Accounting software, CRM, digital payments, cloud storage",3,IF(C8="WhatsApp and Excel",1,IF(C8="I'm not tech-savvy",0,0)))))</f>
        <v/>
      </c>
      <c r="E8" s="4">
        <f>IF(D8=3,"✅ Excellent!",IF(D8=2,"👍 Good",IF(D8=1,"⚠️ Could improve","❌ Needs attention")))</f>
        <v/>
      </c>
    </row>
    <row r="9" ht="80" customHeight="1">
      <c r="A9" s="4" t="n">
        <v>5</v>
      </c>
      <c r="B9" s="5" t="inlineStr">
        <is>
          <t>Supplier Relationships
How do you manage supplier relationships?</t>
        </is>
      </c>
      <c r="C9" s="5" t="n"/>
      <c r="D9" s="4">
        <f>IF(C9="",0,IF(C9="I just order when I need stuff",1,IF(C9="Regular communication, negotiate terms, have backups",3,IF(C9="I use whoever is cheapest",0,IF(C9="I have one supplier for everything",1,0)))))</f>
        <v/>
      </c>
      <c r="E9" s="4">
        <f>IF(D9=3,"✅ Excellent!",IF(D9=2,"👍 Good",IF(D9=1,"⚠️ Could improve","❌ Needs attention")))</f>
        <v/>
      </c>
    </row>
    <row r="10" ht="80" customHeight="1">
      <c r="A10" s="4" t="n">
        <v>6</v>
      </c>
      <c r="B10" s="5" t="inlineStr">
        <is>
          <t>Efficiency Improvement
How often do you look for ways to work more efficiently?</t>
        </is>
      </c>
      <c r="C10" s="5" t="n"/>
      <c r="D10" s="4">
        <f>IF(C10="",0,IF(C10="Never - if it works, don't fix it",0,IF(C10="Regularly review and optimize processes",3,IF(C10="When something breaks",1,IF(C10="I'm too busy to think about efficiency",0,0)))))</f>
        <v/>
      </c>
      <c r="E10" s="4">
        <f>IF(D10=3,"✅ Excellent!",IF(D10=2,"👍 Good",IF(D10=1,"⚠️ Could improve","❌ Needs attention")))</f>
        <v/>
      </c>
    </row>
    <row r="11" ht="80" customHeight="1">
      <c r="A11" s="4" t="n">
        <v>7</v>
      </c>
      <c r="B11" s="5" t="inlineStr">
        <is>
          <t>Data Security
How do you protect business data?</t>
        </is>
      </c>
      <c r="C11" s="5" t="n"/>
      <c r="D11" s="4">
        <f>IF(C11="",0,IF(C11="I don't think about it",0,IF(C11="Backups, passwords, cloud storage, POPIA compliance",3,IF(C11="I save everything on my laptop",1,IF(C11="What data?",0,0)))))</f>
        <v/>
      </c>
      <c r="E11" s="4">
        <f>IF(D11=3,"✅ Excellent!",IF(D11=2,"👍 Good",IF(D11=1,"⚠️ Could improve","❌ Needs attention")))</f>
        <v/>
      </c>
    </row>
    <row r="12" ht="80" customHeight="1">
      <c r="A12" s="4" t="n">
        <v>8</v>
      </c>
      <c r="B12" s="5" t="inlineStr">
        <is>
          <t>Automation
Do you automate repetitive tasks?</t>
        </is>
      </c>
      <c r="C12" s="5" t="n"/>
      <c r="D12" s="4">
        <f>IF(C12="",0,IF(C12="No, I do everything manually",0,IF(C12="Yes - invoicing, reminders, reports, social posts",3,IF(C12="I've thought about it but haven't done it",1,IF(C12="Automation is too expensive",0,0)))))</f>
        <v/>
      </c>
      <c r="E12" s="4">
        <f>IF(D12=3,"✅ Excellent!",IF(D12=2,"👍 Good",IF(D12=1,"⚠️ Could improve","❌ Needs attention")))</f>
        <v/>
      </c>
    </row>
    <row r="13" ht="80" customHeight="1">
      <c r="A13" s="4" t="n">
        <v>9</v>
      </c>
      <c r="B13" s="5" t="inlineStr">
        <is>
          <t>Capacity Planning
How do you plan for busy periods?</t>
        </is>
      </c>
      <c r="C13" s="5" t="n"/>
      <c r="D13" s="4">
        <f>IF(C13="",0,IF(C13="I just work harder",0,IF(C13="Forecast demand, plan resources, hire temp staff if needed",3,IF(C13="Turn away customers",0,IF(C13="Hope I can cope",1,0)))))</f>
        <v/>
      </c>
      <c r="E13" s="4">
        <f>IF(D13=3,"✅ Excellent!",IF(D13=2,"👍 Good",IF(D13=1,"⚠️ Could improve","❌ Needs attention")))</f>
        <v/>
      </c>
    </row>
    <row r="14" ht="80" customHeight="1">
      <c r="A14" s="4" t="n">
        <v>10</v>
      </c>
      <c r="B14" s="5" t="inlineStr">
        <is>
          <t>Continuous Improvement
How do you stay updated on industry trends and best practices?</t>
        </is>
      </c>
      <c r="C14" s="5" t="n"/>
      <c r="D14" s="4">
        <f>IF(C14="",0,IF(C14="I don't have time",0,IF(C14="Read industry news, attend workshops, network with peers",3,IF(C14="Occasionally",1,IF(C14="I rely on experience",1,0)))))</f>
        <v/>
      </c>
      <c r="E14" s="4">
        <f>IF(D14=3,"✅ Excellent!",IF(D14=2,"👍 Good",IF(D14=1,"⚠️ Could improve","❌ Needs attention")))</f>
        <v/>
      </c>
    </row>
    <row r="16">
      <c r="B16" s="15" t="inlineStr">
        <is>
          <t>TOTAL SCORE:</t>
        </is>
      </c>
      <c r="D16" s="16">
        <f>SUM(D5:D14)</f>
        <v/>
      </c>
      <c r="E16" s="17">
        <f>IF(D16&gt;=9,"🌟 STRONG",IF(D16&gt;=7,"✅ COMPETENT",IF(D16&gt;=4,"⚠️ DEVELOPING","🚨 URGENT")))</f>
        <v/>
      </c>
    </row>
  </sheetData>
  <mergeCells count="2">
    <mergeCell ref="A2:E2"/>
    <mergeCell ref="A1:E1"/>
  </mergeCells>
  <dataValidations count="10">
    <dataValidation sqref="C5" showDropDown="0" showInputMessage="0" showErrorMessage="0" allowBlank="0" type="list">
      <formula1>"No, it's all in my head,Yes, written down so anyone can follow,Some are, most aren't,I don't need to - I do everything"</formula1>
    </dataValidation>
    <dataValidation sqref="C6" showDropDown="0" showInputMessage="0" showErrorMessage="0" allowBlank="0" type="list">
      <formula1>"I check everything myself,Standard processes, checklists, spot checks,Hope for the best,Customers complain if there's a problem"</formula1>
    </dataValidation>
    <dataValidation sqref="C7" showDropDown="0" showInputMessage="0" showErrorMessage="0" allowBlank="0" type="list">
      <formula1>"I order when I run out,System tracks stock levels, reorder points, turnover,I don't sell physical products,I keep lots of stock just in case"</formula1>
    </dataValidation>
    <dataValidation sqref="C8" showDropDown="0" showInputMessage="0" showErrorMessage="0" allowBlank="0" type="list">
      <formula1>"Pen and paper mostly,Accounting software, CRM, digital payments, cloud storage,WhatsApp and Excel,I'm not tech-savvy"</formula1>
    </dataValidation>
    <dataValidation sqref="C9" showDropDown="0" showInputMessage="0" showErrorMessage="0" allowBlank="0" type="list">
      <formula1>"I just order when I need stuff,Regular communication, negotiate terms, have backups,I use whoever is cheapest,I have one supplier for everything"</formula1>
    </dataValidation>
    <dataValidation sqref="C10" showDropDown="0" showInputMessage="0" showErrorMessage="0" allowBlank="0" type="list">
      <formula1>"Never - if it works, don't fix it,Regularly review and optimize processes,When something breaks,I'm too busy to think about efficiency"</formula1>
    </dataValidation>
    <dataValidation sqref="C11" showDropDown="0" showInputMessage="0" showErrorMessage="0" allowBlank="0" type="list">
      <formula1>"I don't think about it,Backups, passwords, cloud storage, POPIA compliance,I save everything on my laptop,What data?"</formula1>
    </dataValidation>
    <dataValidation sqref="C12" showDropDown="0" showInputMessage="0" showErrorMessage="0" allowBlank="0" type="list">
      <formula1>"No, I do everything manually,Yes - invoicing, reminders, reports, social posts,I've thought about it but haven't done it,Automation is too expensive"</formula1>
    </dataValidation>
    <dataValidation sqref="C13" showDropDown="0" showInputMessage="0" showErrorMessage="0" allowBlank="0" type="list">
      <formula1>"I just work harder,Forecast demand, plan resources, hire temp staff if needed,Turn away customers,Hope I can cope"</formula1>
    </dataValidation>
    <dataValidation sqref="C14" showDropDown="0" showInputMessage="0" showErrorMessage="0" allowBlank="0" type="list">
      <formula1>"I don't have time,Read industry news, attend workshops, network with peers,Occasionally,I rely on experience"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2025-10-18T14:27:21Z</dcterms:created>
  <dcterms:modified xmlns:dcterms="http://purl.org/dc/terms/" xmlns:xsi="http://www.w3.org/2001/XMLSchema-instance" xsi:type="dcterms:W3CDTF">2025-10-18T14:27:22Z</dcterms:modified>
</cp:coreProperties>
</file>