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Weeds\Box Sync\Colorado\Mesotrione\"/>
    </mc:Choice>
  </mc:AlternateContent>
  <bookViews>
    <workbookView xWindow="0" yWindow="0" windowWidth="19200" windowHeight="121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6" i="1" l="1"/>
  <c r="T6" i="1"/>
  <c r="T43" i="1" l="1"/>
  <c r="X46" i="1" l="1"/>
  <c r="W46" i="1"/>
  <c r="X42" i="1"/>
  <c r="W42" i="1"/>
  <c r="X38" i="1"/>
  <c r="W38" i="1"/>
  <c r="X34" i="1"/>
  <c r="W34" i="1"/>
  <c r="X30" i="1"/>
  <c r="W30" i="1"/>
  <c r="X25" i="1"/>
  <c r="W25" i="1"/>
  <c r="X21" i="1"/>
  <c r="W21" i="1"/>
  <c r="X17" i="1"/>
  <c r="W17" i="1"/>
  <c r="X13" i="1"/>
  <c r="W13" i="1"/>
  <c r="X9" i="1"/>
  <c r="W9" i="1"/>
  <c r="AA46" i="1" l="1"/>
  <c r="V7" i="1" l="1"/>
  <c r="T46" i="1"/>
  <c r="Y46" i="1" s="1"/>
  <c r="T45" i="1"/>
  <c r="V45" i="1" s="1"/>
  <c r="T44" i="1"/>
  <c r="V44" i="1" s="1"/>
  <c r="V43" i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V30" i="1" s="1"/>
  <c r="T29" i="1"/>
  <c r="V29" i="1" s="1"/>
  <c r="T28" i="1"/>
  <c r="V28" i="1" s="1"/>
  <c r="T27" i="1"/>
  <c r="V27" i="1" s="1"/>
  <c r="T26" i="1"/>
  <c r="V26" i="1" s="1"/>
  <c r="T25" i="1"/>
  <c r="Y25" i="1" s="1"/>
  <c r="T24" i="1"/>
  <c r="V24" i="1" s="1"/>
  <c r="T23" i="1"/>
  <c r="V23" i="1" s="1"/>
  <c r="T22" i="1"/>
  <c r="V22" i="1" s="1"/>
  <c r="T21" i="1"/>
  <c r="V21" i="1" s="1"/>
  <c r="T20" i="1"/>
  <c r="V20" i="1" s="1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AD46" i="1" l="1"/>
  <c r="AD38" i="1"/>
  <c r="AD25" i="1"/>
  <c r="AB9" i="1"/>
  <c r="AE9" i="1" s="1"/>
  <c r="AA9" i="1"/>
  <c r="AD9" i="1" s="1"/>
  <c r="AB13" i="1"/>
  <c r="AE13" i="1" s="1"/>
  <c r="AA13" i="1"/>
  <c r="AD13" i="1" s="1"/>
  <c r="AB17" i="1"/>
  <c r="AE17" i="1" s="1"/>
  <c r="AA17" i="1"/>
  <c r="AB21" i="1"/>
  <c r="AE21" i="1" s="1"/>
  <c r="AA21" i="1"/>
  <c r="AD21" i="1" s="1"/>
  <c r="AB25" i="1"/>
  <c r="AE25" i="1" s="1"/>
  <c r="AA25" i="1"/>
  <c r="AB30" i="1"/>
  <c r="AE30" i="1" s="1"/>
  <c r="AA30" i="1"/>
  <c r="AD30" i="1" s="1"/>
  <c r="AB34" i="1"/>
  <c r="AE34" i="1" s="1"/>
  <c r="AA34" i="1"/>
  <c r="AD34" i="1" s="1"/>
  <c r="AB38" i="1"/>
  <c r="AE38" i="1" s="1"/>
  <c r="AA38" i="1"/>
  <c r="AB42" i="1"/>
  <c r="AE42" i="1" s="1"/>
  <c r="AA42" i="1"/>
  <c r="AD42" i="1" s="1"/>
  <c r="AB46" i="1"/>
  <c r="AE46" i="1" s="1"/>
  <c r="AD17" i="1" l="1"/>
</calcChain>
</file>

<file path=xl/sharedStrings.xml><?xml version="1.0" encoding="utf-8"?>
<sst xmlns="http://schemas.openxmlformats.org/spreadsheetml/2006/main" count="266" uniqueCount="77">
  <si>
    <t>Data#</t>
  </si>
  <si>
    <t>Data Filename</t>
  </si>
  <si>
    <t>Vial#</t>
  </si>
  <si>
    <t>Sample Name</t>
  </si>
  <si>
    <t>Sample Type</t>
  </si>
  <si>
    <t>Ret. Time</t>
  </si>
  <si>
    <t>Area</t>
  </si>
  <si>
    <t>Level#</t>
  </si>
  <si>
    <t>Conc. (ng)</t>
  </si>
  <si>
    <t>Std. Conc.</t>
  </si>
  <si>
    <t>Accuracy[%]</t>
  </si>
  <si>
    <t>Cal. Point</t>
  </si>
  <si>
    <t>S/N</t>
  </si>
  <si>
    <t>Date Acquired</t>
  </si>
  <si>
    <t>QC Check Results</t>
  </si>
  <si>
    <t>Height</t>
  </si>
  <si>
    <t>Dilution Factor</t>
  </si>
  <si>
    <t>Sample Amount</t>
  </si>
  <si>
    <t>0.3 ug ml001.lcd</t>
  </si>
  <si>
    <t>Standard(Calc.Point)</t>
  </si>
  <si>
    <t>1 ug ml003.lcd</t>
  </si>
  <si>
    <t>3 ug ml001.lcd</t>
  </si>
  <si>
    <t>10 ug ml001.lcd</t>
  </si>
  <si>
    <t>S42.lcd</t>
  </si>
  <si>
    <t>Unknown</t>
  </si>
  <si>
    <t>-----</t>
  </si>
  <si>
    <t>S41.lcd</t>
  </si>
  <si>
    <t>S40.lcd</t>
  </si>
  <si>
    <t>S39.lcd</t>
  </si>
  <si>
    <t>S38.lcd</t>
  </si>
  <si>
    <t>S37.lcd</t>
  </si>
  <si>
    <t>S36.lcd</t>
  </si>
  <si>
    <t>S35.lcd</t>
  </si>
  <si>
    <t>S34.lcd</t>
  </si>
  <si>
    <t>S33.lcd</t>
  </si>
  <si>
    <t>S32.lcd</t>
  </si>
  <si>
    <t>S31.lcd</t>
  </si>
  <si>
    <t>S30.lcd</t>
  </si>
  <si>
    <t>Quant.Range(High)</t>
  </si>
  <si>
    <t>S29.lcd</t>
  </si>
  <si>
    <t>S28.lcd</t>
  </si>
  <si>
    <t>S27.lcd</t>
  </si>
  <si>
    <t>S26.lcd</t>
  </si>
  <si>
    <t>S25.lcd</t>
  </si>
  <si>
    <t>S24.lcd</t>
  </si>
  <si>
    <t>S23.lcd</t>
  </si>
  <si>
    <t>blank14.lcd</t>
  </si>
  <si>
    <t>R40.lcd</t>
  </si>
  <si>
    <t>Quant.Range(Low)</t>
  </si>
  <si>
    <t>R39.lcd</t>
  </si>
  <si>
    <t>R38.lcd</t>
  </si>
  <si>
    <t>R37.lcd</t>
  </si>
  <si>
    <t>R36.lcd</t>
  </si>
  <si>
    <t>R35.lcd</t>
  </si>
  <si>
    <t>R34.lcd</t>
  </si>
  <si>
    <t>R33.lcd</t>
  </si>
  <si>
    <t>R32.lcd</t>
  </si>
  <si>
    <t>R31.lcd</t>
  </si>
  <si>
    <t>R30.lcd</t>
  </si>
  <si>
    <t>R29.lcd</t>
  </si>
  <si>
    <t>R28.lcd</t>
  </si>
  <si>
    <t>R27.lcd</t>
  </si>
  <si>
    <t>R26.lcd</t>
  </si>
  <si>
    <t>R25.lcd</t>
  </si>
  <si>
    <t>R24.lcd</t>
  </si>
  <si>
    <t>R23.lcd</t>
  </si>
  <si>
    <t>R22.lcd</t>
  </si>
  <si>
    <t>R21.lcd</t>
  </si>
  <si>
    <t>Average</t>
  </si>
  <si>
    <t>%RSD</t>
  </si>
  <si>
    <t>Maximum</t>
  </si>
  <si>
    <t>Minimum</t>
  </si>
  <si>
    <t>Std. Dev.</t>
  </si>
  <si>
    <t>% control</t>
  </si>
  <si>
    <t>total amount (ug)</t>
  </si>
  <si>
    <t>FW</t>
  </si>
  <si>
    <t>ug/g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</si>
</sst>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workbookViewId="0">
      <selection activeCell="U24" sqref="U24"/>
    </sheetView>
  </sheetViews>
  <sheetFormatPr defaultRowHeight="15" x14ac:dyDescent="0.25"/>
  <cols>
    <col min="2" max="3" width="9.140625" customWidth="1"/>
    <col min="4" max="4" width="9.140625" hidden="1" customWidth="1"/>
    <col min="5" max="5" width="19.42578125" bestFit="1" customWidth="1"/>
    <col min="6" max="6" width="9.42578125" bestFit="1" customWidth="1"/>
    <col min="7" max="7" width="11.7109375" bestFit="1" customWidth="1"/>
    <col min="8" max="8" width="6.7109375" bestFit="1" customWidth="1"/>
    <col min="9" max="9" width="11" bestFit="1" customWidth="1"/>
    <col min="10" max="19" width="9.140625" hidden="1" customWidth="1"/>
    <col min="20" max="20" width="16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1" x14ac:dyDescent="0.25">
      <c r="A2" s="4">
        <v>1</v>
      </c>
      <c r="B2" s="4" t="s">
        <v>18</v>
      </c>
      <c r="C2" s="4">
        <v>2</v>
      </c>
      <c r="D2" s="4"/>
      <c r="E2" s="4" t="s">
        <v>19</v>
      </c>
      <c r="F2" s="4">
        <v>10.194000000000001</v>
      </c>
      <c r="G2" s="5">
        <v>88788</v>
      </c>
      <c r="H2" s="4">
        <v>1</v>
      </c>
      <c r="I2" s="4">
        <v>0.17899999999999999</v>
      </c>
      <c r="J2">
        <v>0.3</v>
      </c>
      <c r="K2">
        <v>59.6</v>
      </c>
      <c r="L2">
        <v>1</v>
      </c>
      <c r="M2">
        <v>39.67</v>
      </c>
      <c r="N2" s="2">
        <v>42649.486458333333</v>
      </c>
      <c r="P2" s="1">
        <v>8402</v>
      </c>
      <c r="Q2">
        <v>1</v>
      </c>
      <c r="R2">
        <v>1</v>
      </c>
    </row>
    <row r="3" spans="1:31" x14ac:dyDescent="0.25">
      <c r="A3" s="4">
        <v>2</v>
      </c>
      <c r="B3" s="4" t="s">
        <v>20</v>
      </c>
      <c r="C3" s="4">
        <v>3</v>
      </c>
      <c r="D3" s="4"/>
      <c r="E3" s="4" t="s">
        <v>19</v>
      </c>
      <c r="F3" s="4">
        <v>10.191000000000001</v>
      </c>
      <c r="G3" s="5">
        <v>388806</v>
      </c>
      <c r="H3" s="4">
        <v>2</v>
      </c>
      <c r="I3" s="4">
        <v>1.129</v>
      </c>
      <c r="J3">
        <v>1</v>
      </c>
      <c r="K3">
        <v>112.9</v>
      </c>
      <c r="L3">
        <v>1</v>
      </c>
      <c r="M3">
        <v>84.32</v>
      </c>
      <c r="N3" s="2">
        <v>42649.498611111114</v>
      </c>
      <c r="P3" s="1">
        <v>34920</v>
      </c>
      <c r="Q3">
        <v>1</v>
      </c>
      <c r="R3">
        <v>1</v>
      </c>
    </row>
    <row r="4" spans="1:31" x14ac:dyDescent="0.25">
      <c r="A4" s="4">
        <v>3</v>
      </c>
      <c r="B4" s="4" t="s">
        <v>21</v>
      </c>
      <c r="C4" s="4">
        <v>4</v>
      </c>
      <c r="D4" s="4"/>
      <c r="E4" s="4" t="s">
        <v>19</v>
      </c>
      <c r="F4" s="4">
        <v>10.19</v>
      </c>
      <c r="G4" s="5">
        <v>980431</v>
      </c>
      <c r="H4" s="4">
        <v>3</v>
      </c>
      <c r="I4" s="4">
        <v>3.0019999999999998</v>
      </c>
      <c r="J4">
        <v>3</v>
      </c>
      <c r="K4">
        <v>100.1</v>
      </c>
      <c r="L4">
        <v>1</v>
      </c>
      <c r="M4" s="3">
        <v>1055.44</v>
      </c>
      <c r="N4" s="2">
        <v>42649.510717592595</v>
      </c>
      <c r="P4" s="1">
        <v>89864</v>
      </c>
      <c r="Q4">
        <v>1</v>
      </c>
      <c r="R4">
        <v>1</v>
      </c>
    </row>
    <row r="5" spans="1:31" x14ac:dyDescent="0.25">
      <c r="A5" s="4">
        <v>4</v>
      </c>
      <c r="B5" s="4" t="s">
        <v>22</v>
      </c>
      <c r="C5" s="4">
        <v>5</v>
      </c>
      <c r="D5" s="4"/>
      <c r="E5" s="4" t="s">
        <v>19</v>
      </c>
      <c r="F5" s="4">
        <v>10.186999999999999</v>
      </c>
      <c r="G5" s="5">
        <v>3186931</v>
      </c>
      <c r="H5" s="4">
        <v>4</v>
      </c>
      <c r="I5" s="4">
        <v>9.99</v>
      </c>
      <c r="J5">
        <v>10</v>
      </c>
      <c r="K5">
        <v>99.9</v>
      </c>
      <c r="L5">
        <v>1</v>
      </c>
      <c r="M5" s="3">
        <v>3075.99</v>
      </c>
      <c r="N5" s="2">
        <v>42649.522858796299</v>
      </c>
      <c r="P5" s="1">
        <v>295248</v>
      </c>
      <c r="Q5">
        <v>1</v>
      </c>
      <c r="R5">
        <v>1</v>
      </c>
      <c r="T5" t="s">
        <v>74</v>
      </c>
      <c r="U5" t="s">
        <v>75</v>
      </c>
      <c r="V5" t="s">
        <v>76</v>
      </c>
    </row>
    <row r="6" spans="1:31" x14ac:dyDescent="0.25">
      <c r="A6">
        <v>5</v>
      </c>
      <c r="B6" t="s">
        <v>23</v>
      </c>
      <c r="C6">
        <v>41</v>
      </c>
      <c r="E6" t="s">
        <v>24</v>
      </c>
      <c r="F6">
        <v>10.316000000000001</v>
      </c>
      <c r="G6" s="1">
        <v>473952</v>
      </c>
      <c r="H6">
        <v>0</v>
      </c>
      <c r="I6">
        <v>1.3979999999999999</v>
      </c>
      <c r="J6" t="s">
        <v>25</v>
      </c>
      <c r="K6" t="s">
        <v>25</v>
      </c>
      <c r="L6" t="s">
        <v>25</v>
      </c>
      <c r="M6">
        <v>596.79</v>
      </c>
      <c r="N6" s="2">
        <v>42650.05704861111</v>
      </c>
      <c r="P6" s="1">
        <v>54986</v>
      </c>
      <c r="Q6">
        <v>1</v>
      </c>
      <c r="R6">
        <v>1</v>
      </c>
      <c r="T6">
        <f>I6*5000/1000</f>
        <v>6.99</v>
      </c>
      <c r="U6">
        <v>0.1</v>
      </c>
      <c r="V6">
        <f>T6/U6</f>
        <v>69.899999999999991</v>
      </c>
    </row>
    <row r="7" spans="1:31" x14ac:dyDescent="0.25">
      <c r="A7">
        <v>6</v>
      </c>
      <c r="B7" t="s">
        <v>26</v>
      </c>
      <c r="C7">
        <v>40</v>
      </c>
      <c r="E7" t="s">
        <v>24</v>
      </c>
      <c r="F7">
        <v>10.317</v>
      </c>
      <c r="G7" s="1">
        <v>269573</v>
      </c>
      <c r="H7">
        <v>0</v>
      </c>
      <c r="I7">
        <v>0.751</v>
      </c>
      <c r="J7" t="s">
        <v>25</v>
      </c>
      <c r="K7" t="s">
        <v>25</v>
      </c>
      <c r="L7" t="s">
        <v>25</v>
      </c>
      <c r="M7">
        <v>358.59</v>
      </c>
      <c r="N7" s="2">
        <v>42650.044918981483</v>
      </c>
      <c r="P7" s="1">
        <v>31693</v>
      </c>
      <c r="Q7">
        <v>1</v>
      </c>
      <c r="R7">
        <v>1</v>
      </c>
      <c r="T7">
        <f t="shared" ref="T7:T46" si="0">I7*5000/1000</f>
        <v>3.7549999999999999</v>
      </c>
      <c r="U7">
        <v>0.13900000000000001</v>
      </c>
      <c r="V7">
        <f t="shared" ref="V7:V45" si="1">T7/U7</f>
        <v>27.014388489208631</v>
      </c>
    </row>
    <row r="8" spans="1:31" x14ac:dyDescent="0.25">
      <c r="A8">
        <v>7</v>
      </c>
      <c r="B8" t="s">
        <v>27</v>
      </c>
      <c r="C8">
        <v>39</v>
      </c>
      <c r="E8" t="s">
        <v>24</v>
      </c>
      <c r="F8">
        <v>10.311999999999999</v>
      </c>
      <c r="G8" s="1">
        <v>316507</v>
      </c>
      <c r="H8">
        <v>0</v>
      </c>
      <c r="I8">
        <v>0.9</v>
      </c>
      <c r="J8" t="s">
        <v>25</v>
      </c>
      <c r="K8" t="s">
        <v>25</v>
      </c>
      <c r="L8" t="s">
        <v>25</v>
      </c>
      <c r="M8">
        <v>394.58</v>
      </c>
      <c r="N8" s="2">
        <v>42650.032777777778</v>
      </c>
      <c r="P8" s="1">
        <v>35373</v>
      </c>
      <c r="Q8">
        <v>1</v>
      </c>
      <c r="R8">
        <v>1</v>
      </c>
      <c r="T8">
        <f t="shared" si="0"/>
        <v>4.5</v>
      </c>
      <c r="U8">
        <v>0.107</v>
      </c>
      <c r="V8">
        <f t="shared" si="1"/>
        <v>42.056074766355138</v>
      </c>
      <c r="AD8" t="s">
        <v>73</v>
      </c>
    </row>
    <row r="9" spans="1:31" x14ac:dyDescent="0.25">
      <c r="A9">
        <v>8</v>
      </c>
      <c r="B9" t="s">
        <v>28</v>
      </c>
      <c r="C9">
        <v>38</v>
      </c>
      <c r="E9" t="s">
        <v>24</v>
      </c>
      <c r="F9">
        <v>10.32</v>
      </c>
      <c r="G9" s="1">
        <v>603934</v>
      </c>
      <c r="H9">
        <v>0</v>
      </c>
      <c r="I9">
        <v>1.81</v>
      </c>
      <c r="J9" t="s">
        <v>25</v>
      </c>
      <c r="K9" t="s">
        <v>25</v>
      </c>
      <c r="L9" t="s">
        <v>25</v>
      </c>
      <c r="M9">
        <v>808.18</v>
      </c>
      <c r="N9" s="2">
        <v>42650.02065972222</v>
      </c>
      <c r="P9" s="1">
        <v>69033</v>
      </c>
      <c r="Q9">
        <v>1</v>
      </c>
      <c r="R9">
        <v>1</v>
      </c>
      <c r="T9">
        <f t="shared" si="0"/>
        <v>9.0500000000000007</v>
      </c>
      <c r="U9">
        <v>8.3000000000000004E-2</v>
      </c>
      <c r="V9">
        <f t="shared" si="1"/>
        <v>109.03614457831326</v>
      </c>
      <c r="W9">
        <f>AVERAGE(V6:V9)</f>
        <v>62.001651958469253</v>
      </c>
      <c r="X9">
        <f>STDEV(V6:V9)</f>
        <v>36.039617332343916</v>
      </c>
      <c r="AA9">
        <f>AVERAGE(I6:I9)</f>
        <v>1.21475</v>
      </c>
      <c r="AB9">
        <f>STDEV(I6:I9)</f>
        <v>0.48374743754704591</v>
      </c>
      <c r="AD9">
        <f>AA9/AA$25*100</f>
        <v>10.451710045171007</v>
      </c>
      <c r="AE9">
        <f>AB9/AA$25*100</f>
        <v>4.1621633688711208</v>
      </c>
    </row>
    <row r="10" spans="1:31" x14ac:dyDescent="0.25">
      <c r="A10">
        <v>9</v>
      </c>
      <c r="B10" t="s">
        <v>29</v>
      </c>
      <c r="C10">
        <v>37</v>
      </c>
      <c r="E10" t="s">
        <v>24</v>
      </c>
      <c r="F10">
        <v>10.313000000000001</v>
      </c>
      <c r="G10" s="1">
        <v>948057</v>
      </c>
      <c r="H10">
        <v>0</v>
      </c>
      <c r="I10">
        <v>2.9</v>
      </c>
      <c r="J10" t="s">
        <v>25</v>
      </c>
      <c r="K10" t="s">
        <v>25</v>
      </c>
      <c r="L10" t="s">
        <v>25</v>
      </c>
      <c r="M10" s="3">
        <v>1129.17</v>
      </c>
      <c r="N10" s="2">
        <v>42650.008553240739</v>
      </c>
      <c r="P10" s="1">
        <v>109764</v>
      </c>
      <c r="Q10">
        <v>1</v>
      </c>
      <c r="R10">
        <v>1</v>
      </c>
      <c r="T10">
        <f t="shared" si="0"/>
        <v>14.5</v>
      </c>
      <c r="U10">
        <v>0.61599999999999999</v>
      </c>
      <c r="V10">
        <f t="shared" si="1"/>
        <v>23.538961038961038</v>
      </c>
    </row>
    <row r="11" spans="1:31" x14ac:dyDescent="0.25">
      <c r="A11">
        <v>10</v>
      </c>
      <c r="B11" t="s">
        <v>30</v>
      </c>
      <c r="C11">
        <v>36</v>
      </c>
      <c r="E11" t="s">
        <v>24</v>
      </c>
      <c r="F11">
        <v>10.324999999999999</v>
      </c>
      <c r="G11" s="1">
        <v>626631</v>
      </c>
      <c r="H11">
        <v>0</v>
      </c>
      <c r="I11">
        <v>1.8819999999999999</v>
      </c>
      <c r="J11" t="s">
        <v>25</v>
      </c>
      <c r="K11" t="s">
        <v>25</v>
      </c>
      <c r="L11" t="s">
        <v>25</v>
      </c>
      <c r="M11">
        <v>817.04</v>
      </c>
      <c r="N11" s="2">
        <v>42649.996435185189</v>
      </c>
      <c r="P11" s="1">
        <v>70749</v>
      </c>
      <c r="Q11">
        <v>1</v>
      </c>
      <c r="R11">
        <v>1</v>
      </c>
      <c r="T11">
        <f t="shared" si="0"/>
        <v>9.41</v>
      </c>
      <c r="U11">
        <v>1.173</v>
      </c>
      <c r="V11">
        <f t="shared" si="1"/>
        <v>8.0221653878942885</v>
      </c>
    </row>
    <row r="12" spans="1:31" x14ac:dyDescent="0.25">
      <c r="A12">
        <v>11</v>
      </c>
      <c r="B12" t="s">
        <v>31</v>
      </c>
      <c r="C12">
        <v>35</v>
      </c>
      <c r="E12" t="s">
        <v>24</v>
      </c>
      <c r="F12">
        <v>10.32</v>
      </c>
      <c r="G12" s="1">
        <v>855016</v>
      </c>
      <c r="H12">
        <v>0</v>
      </c>
      <c r="I12">
        <v>2.605</v>
      </c>
      <c r="J12" t="s">
        <v>25</v>
      </c>
      <c r="K12" t="s">
        <v>25</v>
      </c>
      <c r="L12" t="s">
        <v>25</v>
      </c>
      <c r="M12" s="3">
        <v>1084.3499999999999</v>
      </c>
      <c r="N12" s="2">
        <v>42649.984351851854</v>
      </c>
      <c r="P12" s="1">
        <v>96738</v>
      </c>
      <c r="Q12">
        <v>1</v>
      </c>
      <c r="R12">
        <v>1</v>
      </c>
      <c r="T12">
        <f t="shared" si="0"/>
        <v>13.025</v>
      </c>
      <c r="U12">
        <v>0.79600000000000004</v>
      </c>
      <c r="V12">
        <f t="shared" si="1"/>
        <v>16.363065326633166</v>
      </c>
    </row>
    <row r="13" spans="1:31" x14ac:dyDescent="0.25">
      <c r="A13">
        <v>12</v>
      </c>
      <c r="B13" t="s">
        <v>32</v>
      </c>
      <c r="C13">
        <v>34</v>
      </c>
      <c r="E13" t="s">
        <v>24</v>
      </c>
      <c r="F13">
        <v>10.333</v>
      </c>
      <c r="G13" s="1">
        <v>620895</v>
      </c>
      <c r="H13">
        <v>0</v>
      </c>
      <c r="I13">
        <v>1.8640000000000001</v>
      </c>
      <c r="J13" t="s">
        <v>25</v>
      </c>
      <c r="K13" t="s">
        <v>25</v>
      </c>
      <c r="L13" t="s">
        <v>25</v>
      </c>
      <c r="M13">
        <v>888.56</v>
      </c>
      <c r="N13" s="2">
        <v>42649.972233796296</v>
      </c>
      <c r="P13" s="1">
        <v>71665</v>
      </c>
      <c r="Q13">
        <v>1</v>
      </c>
      <c r="R13">
        <v>1</v>
      </c>
      <c r="T13">
        <f t="shared" si="0"/>
        <v>9.32</v>
      </c>
      <c r="U13">
        <v>1.016</v>
      </c>
      <c r="V13">
        <f t="shared" si="1"/>
        <v>9.1732283464566926</v>
      </c>
      <c r="W13">
        <f>AVERAGE(V10:V13)</f>
        <v>14.274355024986296</v>
      </c>
      <c r="X13">
        <f>STDEV(V10:V13)</f>
        <v>7.1950678469571541</v>
      </c>
      <c r="AA13">
        <f>AVERAGE(I10:I13)</f>
        <v>2.3127500000000003</v>
      </c>
      <c r="AB13">
        <f>STDEV(I10:I13)</f>
        <v>0.52191785752165865</v>
      </c>
      <c r="AD13">
        <f>AA13/AA$25*100</f>
        <v>19.898902989890306</v>
      </c>
      <c r="AE13">
        <f>AB13/AA$25*100</f>
        <v>4.4905816951745212</v>
      </c>
    </row>
    <row r="14" spans="1:31" x14ac:dyDescent="0.25">
      <c r="A14">
        <v>13</v>
      </c>
      <c r="B14" t="s">
        <v>33</v>
      </c>
      <c r="C14">
        <v>33</v>
      </c>
      <c r="E14" t="s">
        <v>24</v>
      </c>
      <c r="F14" t="s">
        <v>25</v>
      </c>
      <c r="G14" t="s">
        <v>25</v>
      </c>
      <c r="H14">
        <v>0</v>
      </c>
      <c r="I14">
        <v>0</v>
      </c>
      <c r="J14" t="s">
        <v>25</v>
      </c>
      <c r="K14" t="s">
        <v>25</v>
      </c>
      <c r="L14" t="s">
        <v>25</v>
      </c>
      <c r="M14" t="s">
        <v>25</v>
      </c>
      <c r="N14" s="2">
        <v>42649.960138888891</v>
      </c>
      <c r="P14" t="s">
        <v>25</v>
      </c>
      <c r="Q14">
        <v>1</v>
      </c>
      <c r="R14">
        <v>1</v>
      </c>
      <c r="T14">
        <f t="shared" si="0"/>
        <v>0</v>
      </c>
      <c r="U14">
        <v>1.4510000000000001</v>
      </c>
      <c r="V14">
        <f t="shared" si="1"/>
        <v>0</v>
      </c>
    </row>
    <row r="15" spans="1:31" x14ac:dyDescent="0.25">
      <c r="A15">
        <v>14</v>
      </c>
      <c r="B15" t="s">
        <v>34</v>
      </c>
      <c r="C15">
        <v>32</v>
      </c>
      <c r="E15" t="s">
        <v>24</v>
      </c>
      <c r="F15">
        <v>10.33</v>
      </c>
      <c r="G15" s="1">
        <v>2286705</v>
      </c>
      <c r="H15">
        <v>0</v>
      </c>
      <c r="I15">
        <v>7.1390000000000002</v>
      </c>
      <c r="J15" t="s">
        <v>25</v>
      </c>
      <c r="K15" t="s">
        <v>25</v>
      </c>
      <c r="L15" t="s">
        <v>25</v>
      </c>
      <c r="M15" s="3">
        <v>3003.58</v>
      </c>
      <c r="N15" s="2">
        <v>42649.94804398148</v>
      </c>
      <c r="P15" s="1">
        <v>262305</v>
      </c>
      <c r="Q15">
        <v>1</v>
      </c>
      <c r="R15">
        <v>1</v>
      </c>
      <c r="T15">
        <f t="shared" si="0"/>
        <v>35.695</v>
      </c>
      <c r="U15">
        <v>1.4990000000000001</v>
      </c>
      <c r="V15">
        <f t="shared" si="1"/>
        <v>23.812541694462976</v>
      </c>
    </row>
    <row r="16" spans="1:31" x14ac:dyDescent="0.25">
      <c r="A16">
        <v>15</v>
      </c>
      <c r="B16" t="s">
        <v>35</v>
      </c>
      <c r="C16">
        <v>31</v>
      </c>
      <c r="E16" t="s">
        <v>24</v>
      </c>
      <c r="F16">
        <v>10.329000000000001</v>
      </c>
      <c r="G16" s="1">
        <v>1486887</v>
      </c>
      <c r="H16">
        <v>0</v>
      </c>
      <c r="I16">
        <v>4.6059999999999999</v>
      </c>
      <c r="J16" t="s">
        <v>25</v>
      </c>
      <c r="K16" t="s">
        <v>25</v>
      </c>
      <c r="L16" t="s">
        <v>25</v>
      </c>
      <c r="M16" s="3">
        <v>2017.34</v>
      </c>
      <c r="N16" s="2">
        <v>42649.935937499999</v>
      </c>
      <c r="P16" s="1">
        <v>173184</v>
      </c>
      <c r="Q16">
        <v>1</v>
      </c>
      <c r="R16">
        <v>1</v>
      </c>
      <c r="T16">
        <f t="shared" si="0"/>
        <v>23.03</v>
      </c>
      <c r="U16">
        <v>1.6819999999999999</v>
      </c>
      <c r="V16">
        <f t="shared" si="1"/>
        <v>13.69203329369798</v>
      </c>
    </row>
    <row r="17" spans="1:31" x14ac:dyDescent="0.25">
      <c r="A17">
        <v>16</v>
      </c>
      <c r="B17" t="s">
        <v>36</v>
      </c>
      <c r="C17">
        <v>30</v>
      </c>
      <c r="E17" t="s">
        <v>24</v>
      </c>
      <c r="F17">
        <v>10.339</v>
      </c>
      <c r="G17" s="1">
        <v>1843134</v>
      </c>
      <c r="H17">
        <v>0</v>
      </c>
      <c r="I17">
        <v>5.734</v>
      </c>
      <c r="J17" t="s">
        <v>25</v>
      </c>
      <c r="K17" t="s">
        <v>25</v>
      </c>
      <c r="L17" t="s">
        <v>25</v>
      </c>
      <c r="M17" s="3">
        <v>2302.25</v>
      </c>
      <c r="N17" s="2">
        <v>42649.923831018517</v>
      </c>
      <c r="P17" s="1">
        <v>212572</v>
      </c>
      <c r="Q17">
        <v>1</v>
      </c>
      <c r="R17">
        <v>1</v>
      </c>
      <c r="T17">
        <f t="shared" si="0"/>
        <v>28.67</v>
      </c>
      <c r="U17">
        <v>1.631</v>
      </c>
      <c r="V17">
        <f t="shared" si="1"/>
        <v>17.578172900061315</v>
      </c>
      <c r="W17">
        <f>AVERAGE(V14:V17)</f>
        <v>13.770686972055568</v>
      </c>
      <c r="X17">
        <f>STDEV(V14:V17)</f>
        <v>10.082555916720024</v>
      </c>
      <c r="AA17">
        <f>AVERAGE(I14:I17)</f>
        <v>4.3697499999999998</v>
      </c>
      <c r="AB17">
        <f>STDEV(I14:I17)</f>
        <v>3.0919493716208666</v>
      </c>
      <c r="AD17">
        <f>AA17/AA$25*100</f>
        <v>37.597332759733277</v>
      </c>
      <c r="AE17">
        <f>AB17/AA$25*100</f>
        <v>26.603135053739447</v>
      </c>
    </row>
    <row r="18" spans="1:31" x14ac:dyDescent="0.25">
      <c r="A18">
        <v>17</v>
      </c>
      <c r="B18" t="s">
        <v>37</v>
      </c>
      <c r="C18">
        <v>29</v>
      </c>
      <c r="E18" t="s">
        <v>24</v>
      </c>
      <c r="F18">
        <v>10.314</v>
      </c>
      <c r="G18" s="1">
        <v>3406732</v>
      </c>
      <c r="H18">
        <v>0</v>
      </c>
      <c r="I18">
        <v>10.686</v>
      </c>
      <c r="J18" t="s">
        <v>25</v>
      </c>
      <c r="K18" t="s">
        <v>25</v>
      </c>
      <c r="L18" t="s">
        <v>25</v>
      </c>
      <c r="M18" s="3">
        <v>4097.87</v>
      </c>
      <c r="N18" s="2">
        <v>42649.911759259259</v>
      </c>
      <c r="O18" t="s">
        <v>38</v>
      </c>
      <c r="P18" s="1">
        <v>401519</v>
      </c>
      <c r="Q18">
        <v>1</v>
      </c>
      <c r="R18">
        <v>1</v>
      </c>
      <c r="T18">
        <f t="shared" si="0"/>
        <v>53.43</v>
      </c>
      <c r="U18">
        <v>0.97199999999999998</v>
      </c>
      <c r="V18">
        <f t="shared" si="1"/>
        <v>54.96913580246914</v>
      </c>
    </row>
    <row r="19" spans="1:31" x14ac:dyDescent="0.25">
      <c r="A19">
        <v>18</v>
      </c>
      <c r="B19" t="s">
        <v>39</v>
      </c>
      <c r="C19">
        <v>28</v>
      </c>
      <c r="E19" t="s">
        <v>24</v>
      </c>
      <c r="F19">
        <v>10.343</v>
      </c>
      <c r="G19" s="1">
        <v>3689094</v>
      </c>
      <c r="H19">
        <v>0</v>
      </c>
      <c r="I19">
        <v>11.58</v>
      </c>
      <c r="J19" t="s">
        <v>25</v>
      </c>
      <c r="K19" t="s">
        <v>25</v>
      </c>
      <c r="L19" t="s">
        <v>25</v>
      </c>
      <c r="M19" s="3">
        <v>4368.78</v>
      </c>
      <c r="N19" s="2">
        <v>42649.899652777778</v>
      </c>
      <c r="O19" t="s">
        <v>38</v>
      </c>
      <c r="P19" s="1">
        <v>420480</v>
      </c>
      <c r="Q19">
        <v>1</v>
      </c>
      <c r="R19">
        <v>1</v>
      </c>
      <c r="T19">
        <f t="shared" si="0"/>
        <v>57.9</v>
      </c>
      <c r="U19">
        <v>0.92100000000000004</v>
      </c>
      <c r="V19">
        <f t="shared" si="1"/>
        <v>62.866449511400646</v>
      </c>
    </row>
    <row r="20" spans="1:31" x14ac:dyDescent="0.25">
      <c r="A20">
        <v>19</v>
      </c>
      <c r="B20" t="s">
        <v>40</v>
      </c>
      <c r="C20">
        <v>27</v>
      </c>
      <c r="E20" t="s">
        <v>24</v>
      </c>
      <c r="F20">
        <v>10.34</v>
      </c>
      <c r="G20" s="1">
        <v>2319896</v>
      </c>
      <c r="H20">
        <v>0</v>
      </c>
      <c r="I20">
        <v>7.2439999999999998</v>
      </c>
      <c r="J20" t="s">
        <v>25</v>
      </c>
      <c r="K20" t="s">
        <v>25</v>
      </c>
      <c r="L20" t="s">
        <v>25</v>
      </c>
      <c r="M20" s="3">
        <v>2862.75</v>
      </c>
      <c r="N20" s="2">
        <v>42649.88753472222</v>
      </c>
      <c r="P20" s="1">
        <v>266703</v>
      </c>
      <c r="Q20">
        <v>1</v>
      </c>
      <c r="R20">
        <v>1</v>
      </c>
      <c r="T20">
        <f t="shared" si="0"/>
        <v>36.22</v>
      </c>
      <c r="U20">
        <v>0.51100000000000001</v>
      </c>
      <c r="V20">
        <f t="shared" si="1"/>
        <v>70.88062622309198</v>
      </c>
    </row>
    <row r="21" spans="1:31" x14ac:dyDescent="0.25">
      <c r="A21">
        <v>20</v>
      </c>
      <c r="B21" t="s">
        <v>41</v>
      </c>
      <c r="C21">
        <v>26</v>
      </c>
      <c r="E21" t="s">
        <v>24</v>
      </c>
      <c r="F21">
        <v>10.347</v>
      </c>
      <c r="G21" s="1">
        <v>4545509</v>
      </c>
      <c r="H21">
        <v>0</v>
      </c>
      <c r="I21">
        <v>14.292</v>
      </c>
      <c r="J21" t="s">
        <v>25</v>
      </c>
      <c r="K21" t="s">
        <v>25</v>
      </c>
      <c r="L21" t="s">
        <v>25</v>
      </c>
      <c r="M21" s="3">
        <v>5133.91</v>
      </c>
      <c r="N21" s="2">
        <v>42649.875416666669</v>
      </c>
      <c r="O21" t="s">
        <v>38</v>
      </c>
      <c r="P21" s="1">
        <v>524171</v>
      </c>
      <c r="Q21">
        <v>1</v>
      </c>
      <c r="R21">
        <v>1</v>
      </c>
      <c r="T21">
        <f t="shared" si="0"/>
        <v>71.459999999999994</v>
      </c>
      <c r="U21">
        <v>0.94399999999999995</v>
      </c>
      <c r="V21">
        <f t="shared" si="1"/>
        <v>75.699152542372872</v>
      </c>
      <c r="W21">
        <f>AVERAGE(V18:V21)</f>
        <v>66.103841019833652</v>
      </c>
      <c r="X21">
        <f>STDEV(V18:V21)</f>
        <v>9.1168350529688915</v>
      </c>
      <c r="AA21">
        <f>AVERAGE(I18:I21)</f>
        <v>10.9505</v>
      </c>
      <c r="AB21">
        <f>STDEV(I18:I21)</f>
        <v>2.9080345596295767</v>
      </c>
      <c r="AD21">
        <f>AA21/AA$25*100</f>
        <v>94.218111421811159</v>
      </c>
      <c r="AE21">
        <f>AB21/AA$25*100</f>
        <v>25.020731853126065</v>
      </c>
    </row>
    <row r="22" spans="1:31" x14ac:dyDescent="0.25">
      <c r="A22">
        <v>21</v>
      </c>
      <c r="B22" t="s">
        <v>42</v>
      </c>
      <c r="C22">
        <v>25</v>
      </c>
      <c r="E22" t="s">
        <v>24</v>
      </c>
      <c r="F22">
        <v>10.352</v>
      </c>
      <c r="G22" s="1">
        <v>4567901</v>
      </c>
      <c r="H22">
        <v>0</v>
      </c>
      <c r="I22">
        <v>14.363</v>
      </c>
      <c r="J22" t="s">
        <v>25</v>
      </c>
      <c r="K22" t="s">
        <v>25</v>
      </c>
      <c r="L22" t="s">
        <v>25</v>
      </c>
      <c r="M22" s="3">
        <v>5228.3999999999996</v>
      </c>
      <c r="N22" s="2">
        <v>42649.863298611112</v>
      </c>
      <c r="O22" t="s">
        <v>38</v>
      </c>
      <c r="P22" s="1">
        <v>533829</v>
      </c>
      <c r="Q22">
        <v>1</v>
      </c>
      <c r="R22">
        <v>1</v>
      </c>
      <c r="T22">
        <f t="shared" si="0"/>
        <v>71.814999999999998</v>
      </c>
      <c r="U22">
        <v>0.66800000000000004</v>
      </c>
      <c r="V22">
        <f t="shared" si="1"/>
        <v>107.50748502994011</v>
      </c>
    </row>
    <row r="23" spans="1:31" x14ac:dyDescent="0.25">
      <c r="A23">
        <v>22</v>
      </c>
      <c r="B23" t="s">
        <v>43</v>
      </c>
      <c r="C23">
        <v>24</v>
      </c>
      <c r="E23" t="s">
        <v>24</v>
      </c>
      <c r="F23">
        <v>10.345000000000001</v>
      </c>
      <c r="G23" s="1">
        <v>3175078</v>
      </c>
      <c r="H23">
        <v>0</v>
      </c>
      <c r="I23">
        <v>9.952</v>
      </c>
      <c r="J23" t="s">
        <v>25</v>
      </c>
      <c r="K23" t="s">
        <v>25</v>
      </c>
      <c r="L23" t="s">
        <v>25</v>
      </c>
      <c r="M23" s="3">
        <v>3399.16</v>
      </c>
      <c r="N23" s="2">
        <v>42649.85119212963</v>
      </c>
      <c r="P23" s="1">
        <v>364043</v>
      </c>
      <c r="Q23">
        <v>1</v>
      </c>
      <c r="R23">
        <v>1</v>
      </c>
      <c r="T23">
        <f t="shared" si="0"/>
        <v>49.76</v>
      </c>
      <c r="U23">
        <v>0.47699999999999998</v>
      </c>
      <c r="V23">
        <f t="shared" si="1"/>
        <v>104.31865828092243</v>
      </c>
    </row>
    <row r="24" spans="1:31" x14ac:dyDescent="0.25">
      <c r="A24">
        <v>23</v>
      </c>
      <c r="B24" t="s">
        <v>44</v>
      </c>
      <c r="C24">
        <v>23</v>
      </c>
      <c r="E24" t="s">
        <v>24</v>
      </c>
      <c r="F24">
        <v>10.35</v>
      </c>
      <c r="G24" s="1">
        <v>5628768</v>
      </c>
      <c r="H24">
        <v>0</v>
      </c>
      <c r="I24">
        <v>17.722999999999999</v>
      </c>
      <c r="J24" t="s">
        <v>25</v>
      </c>
      <c r="K24" t="s">
        <v>25</v>
      </c>
      <c r="L24" t="s">
        <v>25</v>
      </c>
      <c r="M24" s="3">
        <v>6840.53</v>
      </c>
      <c r="N24" s="2">
        <v>42649.839062500003</v>
      </c>
      <c r="O24" t="s">
        <v>38</v>
      </c>
      <c r="P24" s="1">
        <v>639014</v>
      </c>
      <c r="Q24">
        <v>1</v>
      </c>
      <c r="R24">
        <v>1</v>
      </c>
      <c r="T24">
        <f t="shared" si="0"/>
        <v>88.614999999999995</v>
      </c>
      <c r="U24">
        <v>0.72599999999999998</v>
      </c>
      <c r="V24">
        <f t="shared" si="1"/>
        <v>122.05922865013774</v>
      </c>
    </row>
    <row r="25" spans="1:31" x14ac:dyDescent="0.25">
      <c r="A25">
        <v>24</v>
      </c>
      <c r="B25" t="s">
        <v>45</v>
      </c>
      <c r="C25">
        <v>22</v>
      </c>
      <c r="E25" t="s">
        <v>24</v>
      </c>
      <c r="F25">
        <v>10.356</v>
      </c>
      <c r="G25" s="1">
        <v>1438110</v>
      </c>
      <c r="H25">
        <v>0</v>
      </c>
      <c r="I25">
        <v>4.452</v>
      </c>
      <c r="J25" t="s">
        <v>25</v>
      </c>
      <c r="K25" t="s">
        <v>25</v>
      </c>
      <c r="L25" t="s">
        <v>25</v>
      </c>
      <c r="M25" s="3">
        <v>2171.66</v>
      </c>
      <c r="N25" s="2">
        <v>42649.826956018522</v>
      </c>
      <c r="P25" s="1">
        <v>166099</v>
      </c>
      <c r="Q25">
        <v>1</v>
      </c>
      <c r="R25">
        <v>1</v>
      </c>
      <c r="T25">
        <f t="shared" si="0"/>
        <v>22.26</v>
      </c>
      <c r="U25">
        <v>0.65700000000000003</v>
      </c>
      <c r="W25">
        <f>AVERAGE(V22:V25)</f>
        <v>111.29512398700011</v>
      </c>
      <c r="X25">
        <f>STDEV(V22:V25)</f>
        <v>9.4573577656789976</v>
      </c>
      <c r="Y25" s="4">
        <f>T25/U25</f>
        <v>33.881278538812786</v>
      </c>
      <c r="AA25">
        <f>AVERAGE(I22:I25)</f>
        <v>11.622499999999999</v>
      </c>
      <c r="AB25">
        <f>STDEV(I22:I25)</f>
        <v>5.7426208012254047</v>
      </c>
      <c r="AD25">
        <f>AA25/AA$25*100</f>
        <v>100</v>
      </c>
      <c r="AE25">
        <f>AB25/AA$25*100</f>
        <v>49.409514314694817</v>
      </c>
    </row>
    <row r="26" spans="1:31" x14ac:dyDescent="0.25">
      <c r="A26">
        <v>25</v>
      </c>
      <c r="B26" t="s">
        <v>46</v>
      </c>
      <c r="C26">
        <v>1</v>
      </c>
      <c r="E26" t="s">
        <v>24</v>
      </c>
      <c r="F26" t="s">
        <v>25</v>
      </c>
      <c r="G26" t="s">
        <v>25</v>
      </c>
      <c r="H26">
        <v>0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s="2">
        <v>42649.814826388887</v>
      </c>
      <c r="P26" t="s">
        <v>25</v>
      </c>
      <c r="Q26">
        <v>1</v>
      </c>
      <c r="R26">
        <v>1</v>
      </c>
      <c r="T26" t="e">
        <f t="shared" si="0"/>
        <v>#VALUE!</v>
      </c>
      <c r="V26" t="e">
        <f t="shared" si="1"/>
        <v>#VALUE!</v>
      </c>
    </row>
    <row r="27" spans="1:31" x14ac:dyDescent="0.25">
      <c r="A27">
        <v>26</v>
      </c>
      <c r="B27" t="s">
        <v>47</v>
      </c>
      <c r="C27">
        <v>21</v>
      </c>
      <c r="E27" t="s">
        <v>24</v>
      </c>
      <c r="F27">
        <v>10.343999999999999</v>
      </c>
      <c r="G27" s="1">
        <v>85737</v>
      </c>
      <c r="H27">
        <v>0</v>
      </c>
      <c r="I27">
        <v>0.16900000000000001</v>
      </c>
      <c r="J27" t="s">
        <v>25</v>
      </c>
      <c r="K27" t="s">
        <v>25</v>
      </c>
      <c r="L27" t="s">
        <v>25</v>
      </c>
      <c r="M27">
        <v>141.15</v>
      </c>
      <c r="N27" s="2">
        <v>42649.802743055552</v>
      </c>
      <c r="O27" t="s">
        <v>48</v>
      </c>
      <c r="P27" s="1">
        <v>10252</v>
      </c>
      <c r="Q27">
        <v>1</v>
      </c>
      <c r="R27">
        <v>1</v>
      </c>
      <c r="T27">
        <f t="shared" si="0"/>
        <v>0.84499999999999997</v>
      </c>
      <c r="U27">
        <v>0.64</v>
      </c>
      <c r="V27">
        <f t="shared" si="1"/>
        <v>1.3203125</v>
      </c>
    </row>
    <row r="28" spans="1:31" x14ac:dyDescent="0.25">
      <c r="A28">
        <v>27</v>
      </c>
      <c r="B28" t="s">
        <v>49</v>
      </c>
      <c r="C28">
        <v>20</v>
      </c>
      <c r="E28" t="s">
        <v>24</v>
      </c>
      <c r="F28">
        <v>10.356999999999999</v>
      </c>
      <c r="G28" s="1">
        <v>13826</v>
      </c>
      <c r="H28">
        <v>0</v>
      </c>
      <c r="I28">
        <v>0</v>
      </c>
      <c r="J28" t="s">
        <v>25</v>
      </c>
      <c r="K28" t="s">
        <v>25</v>
      </c>
      <c r="L28" t="s">
        <v>25</v>
      </c>
      <c r="M28">
        <v>24.99</v>
      </c>
      <c r="N28" s="2">
        <v>42649.790625000001</v>
      </c>
      <c r="O28" t="s">
        <v>48</v>
      </c>
      <c r="P28" s="1">
        <v>1683</v>
      </c>
      <c r="Q28">
        <v>1</v>
      </c>
      <c r="R28">
        <v>1</v>
      </c>
      <c r="T28">
        <f t="shared" si="0"/>
        <v>0</v>
      </c>
      <c r="U28">
        <v>0.93400000000000005</v>
      </c>
      <c r="V28">
        <f t="shared" si="1"/>
        <v>0</v>
      </c>
    </row>
    <row r="29" spans="1:31" x14ac:dyDescent="0.25">
      <c r="A29">
        <v>28</v>
      </c>
      <c r="B29" t="s">
        <v>50</v>
      </c>
      <c r="C29">
        <v>19</v>
      </c>
      <c r="E29" t="s">
        <v>24</v>
      </c>
      <c r="F29">
        <v>10.321</v>
      </c>
      <c r="G29" s="1">
        <v>5584</v>
      </c>
      <c r="H29">
        <v>0</v>
      </c>
      <c r="I29">
        <v>0</v>
      </c>
      <c r="J29" t="s">
        <v>25</v>
      </c>
      <c r="K29" t="s">
        <v>25</v>
      </c>
      <c r="L29" t="s">
        <v>25</v>
      </c>
      <c r="M29">
        <v>12.31</v>
      </c>
      <c r="N29" s="2">
        <v>42649.778483796297</v>
      </c>
      <c r="O29" t="s">
        <v>48</v>
      </c>
      <c r="P29">
        <v>766</v>
      </c>
      <c r="Q29">
        <v>1</v>
      </c>
      <c r="R29">
        <v>1</v>
      </c>
      <c r="T29">
        <f t="shared" si="0"/>
        <v>0</v>
      </c>
      <c r="U29">
        <v>0.183</v>
      </c>
      <c r="V29">
        <f t="shared" si="1"/>
        <v>0</v>
      </c>
    </row>
    <row r="30" spans="1:31" x14ac:dyDescent="0.25">
      <c r="A30">
        <v>29</v>
      </c>
      <c r="B30" t="s">
        <v>51</v>
      </c>
      <c r="C30">
        <v>18</v>
      </c>
      <c r="E30" t="s">
        <v>24</v>
      </c>
      <c r="F30">
        <v>10.352</v>
      </c>
      <c r="G30" s="1">
        <v>19765</v>
      </c>
      <c r="H30">
        <v>0</v>
      </c>
      <c r="I30">
        <v>0</v>
      </c>
      <c r="J30" t="s">
        <v>25</v>
      </c>
      <c r="K30" t="s">
        <v>25</v>
      </c>
      <c r="L30" t="s">
        <v>25</v>
      </c>
      <c r="M30">
        <v>35.119999999999997</v>
      </c>
      <c r="N30" s="2">
        <v>42649.766342592593</v>
      </c>
      <c r="O30" t="s">
        <v>48</v>
      </c>
      <c r="P30" s="1">
        <v>2492</v>
      </c>
      <c r="Q30">
        <v>1</v>
      </c>
      <c r="R30">
        <v>1</v>
      </c>
      <c r="T30">
        <f t="shared" si="0"/>
        <v>0</v>
      </c>
      <c r="U30">
        <v>0.54200000000000004</v>
      </c>
      <c r="V30">
        <f t="shared" si="1"/>
        <v>0</v>
      </c>
      <c r="W30">
        <f>AVERAGE(V27:V30)</f>
        <v>0.330078125</v>
      </c>
      <c r="X30">
        <f>STDEV(V27:V30)</f>
        <v>0.66015625</v>
      </c>
      <c r="AA30">
        <f>AVERAGE(I27:I30)</f>
        <v>4.2250000000000003E-2</v>
      </c>
      <c r="AB30">
        <f>STDEV(I27:I30)</f>
        <v>8.4500000000000006E-2</v>
      </c>
      <c r="AD30">
        <f>AA30/AA$46*100</f>
        <v>0.24978199500436007</v>
      </c>
      <c r="AE30">
        <f>AB30/AA$46*100</f>
        <v>0.49956399000872015</v>
      </c>
    </row>
    <row r="31" spans="1:31" x14ac:dyDescent="0.25">
      <c r="A31">
        <v>30</v>
      </c>
      <c r="B31" t="s">
        <v>52</v>
      </c>
      <c r="C31">
        <v>17</v>
      </c>
      <c r="E31" t="s">
        <v>24</v>
      </c>
      <c r="F31">
        <v>10.337999999999999</v>
      </c>
      <c r="G31" s="1">
        <v>59839</v>
      </c>
      <c r="H31">
        <v>0</v>
      </c>
      <c r="I31">
        <v>8.6999999999999994E-2</v>
      </c>
      <c r="J31" t="s">
        <v>25</v>
      </c>
      <c r="K31" t="s">
        <v>25</v>
      </c>
      <c r="L31" t="s">
        <v>25</v>
      </c>
      <c r="M31">
        <v>91.45</v>
      </c>
      <c r="N31" s="2">
        <v>42649.754236111112</v>
      </c>
      <c r="O31" t="s">
        <v>48</v>
      </c>
      <c r="P31" s="1">
        <v>7185</v>
      </c>
      <c r="Q31">
        <v>1</v>
      </c>
      <c r="R31">
        <v>1</v>
      </c>
      <c r="T31">
        <f t="shared" si="0"/>
        <v>0.43499999999999994</v>
      </c>
      <c r="U31">
        <v>1.677</v>
      </c>
      <c r="V31">
        <f t="shared" si="1"/>
        <v>0.25939177101967797</v>
      </c>
    </row>
    <row r="32" spans="1:31" x14ac:dyDescent="0.25">
      <c r="A32">
        <v>31</v>
      </c>
      <c r="B32" t="s">
        <v>53</v>
      </c>
      <c r="C32">
        <v>16</v>
      </c>
      <c r="E32" t="s">
        <v>24</v>
      </c>
      <c r="F32">
        <v>10.336</v>
      </c>
      <c r="G32" s="1">
        <v>42038</v>
      </c>
      <c r="H32">
        <v>0</v>
      </c>
      <c r="I32">
        <v>3.1E-2</v>
      </c>
      <c r="J32" t="s">
        <v>25</v>
      </c>
      <c r="K32" t="s">
        <v>25</v>
      </c>
      <c r="L32" t="s">
        <v>25</v>
      </c>
      <c r="M32">
        <v>66.11</v>
      </c>
      <c r="N32" s="2">
        <v>42649.742129629631</v>
      </c>
      <c r="O32" t="s">
        <v>48</v>
      </c>
      <c r="P32" s="1">
        <v>5149</v>
      </c>
      <c r="Q32">
        <v>1</v>
      </c>
      <c r="R32">
        <v>1</v>
      </c>
      <c r="T32">
        <f t="shared" si="0"/>
        <v>0.155</v>
      </c>
      <c r="U32">
        <v>1.988</v>
      </c>
      <c r="V32">
        <f t="shared" si="1"/>
        <v>7.7967806841046275E-2</v>
      </c>
    </row>
    <row r="33" spans="1:31" x14ac:dyDescent="0.25">
      <c r="A33">
        <v>32</v>
      </c>
      <c r="B33" t="s">
        <v>54</v>
      </c>
      <c r="C33">
        <v>15</v>
      </c>
      <c r="E33" t="s">
        <v>24</v>
      </c>
      <c r="F33">
        <v>10.336</v>
      </c>
      <c r="G33" s="1">
        <v>30447</v>
      </c>
      <c r="H33">
        <v>0</v>
      </c>
      <c r="I33">
        <v>0</v>
      </c>
      <c r="J33" t="s">
        <v>25</v>
      </c>
      <c r="K33" t="s">
        <v>25</v>
      </c>
      <c r="L33" t="s">
        <v>25</v>
      </c>
      <c r="M33">
        <v>52.94</v>
      </c>
      <c r="N33" s="2">
        <v>42649.730023148149</v>
      </c>
      <c r="O33" t="s">
        <v>48</v>
      </c>
      <c r="P33" s="1">
        <v>3862</v>
      </c>
      <c r="Q33">
        <v>1</v>
      </c>
      <c r="R33">
        <v>1</v>
      </c>
      <c r="T33">
        <f t="shared" si="0"/>
        <v>0</v>
      </c>
      <c r="U33">
        <v>0.69199999999999995</v>
      </c>
      <c r="V33">
        <f t="shared" si="1"/>
        <v>0</v>
      </c>
    </row>
    <row r="34" spans="1:31" x14ac:dyDescent="0.25">
      <c r="A34">
        <v>33</v>
      </c>
      <c r="B34" t="s">
        <v>55</v>
      </c>
      <c r="C34">
        <v>14</v>
      </c>
      <c r="E34" t="s">
        <v>24</v>
      </c>
      <c r="F34">
        <v>10.313000000000001</v>
      </c>
      <c r="G34" s="1">
        <v>234432</v>
      </c>
      <c r="H34">
        <v>0</v>
      </c>
      <c r="I34">
        <v>0.64</v>
      </c>
      <c r="J34" t="s">
        <v>25</v>
      </c>
      <c r="K34" t="s">
        <v>25</v>
      </c>
      <c r="L34" t="s">
        <v>25</v>
      </c>
      <c r="M34">
        <v>321.02999999999997</v>
      </c>
      <c r="N34" s="2">
        <v>42649.717905092592</v>
      </c>
      <c r="P34" s="1">
        <v>26713</v>
      </c>
      <c r="Q34">
        <v>1</v>
      </c>
      <c r="R34">
        <v>1</v>
      </c>
      <c r="T34">
        <f t="shared" si="0"/>
        <v>3.2</v>
      </c>
      <c r="U34">
        <v>2.625</v>
      </c>
      <c r="V34">
        <f t="shared" si="1"/>
        <v>1.2190476190476192</v>
      </c>
      <c r="W34">
        <f>AVERAGE(V31:V34)</f>
        <v>0.38910179922708588</v>
      </c>
      <c r="X34">
        <f>STDEV(V31:V34)</f>
        <v>0.56386739772011851</v>
      </c>
      <c r="AA34">
        <f>AVERAGE(I31:I34)</f>
        <v>0.1895</v>
      </c>
      <c r="AB34">
        <f>STDEV(I31:I34)</f>
        <v>0.30248360837131877</v>
      </c>
      <c r="AD34">
        <f>AA34/AA$46*100</f>
        <v>1.1203239775935203</v>
      </c>
      <c r="AE34">
        <f>AB34/AA$46*100</f>
        <v>1.7882830569255752</v>
      </c>
    </row>
    <row r="35" spans="1:31" x14ac:dyDescent="0.25">
      <c r="A35">
        <v>34</v>
      </c>
      <c r="B35" t="s">
        <v>56</v>
      </c>
      <c r="C35">
        <v>13</v>
      </c>
      <c r="E35" t="s">
        <v>24</v>
      </c>
      <c r="F35">
        <v>10.3</v>
      </c>
      <c r="G35" s="1">
        <v>72400</v>
      </c>
      <c r="H35">
        <v>0</v>
      </c>
      <c r="I35">
        <v>0.127</v>
      </c>
      <c r="J35" t="s">
        <v>25</v>
      </c>
      <c r="K35" t="s">
        <v>25</v>
      </c>
      <c r="L35" t="s">
        <v>25</v>
      </c>
      <c r="M35">
        <v>114.59</v>
      </c>
      <c r="N35" s="2">
        <v>42649.70579861111</v>
      </c>
      <c r="O35" t="s">
        <v>48</v>
      </c>
      <c r="P35" s="1">
        <v>8542</v>
      </c>
      <c r="Q35">
        <v>1</v>
      </c>
      <c r="R35">
        <v>1</v>
      </c>
      <c r="T35">
        <f t="shared" si="0"/>
        <v>0.63500000000000001</v>
      </c>
      <c r="U35">
        <v>1.8540000000000001</v>
      </c>
      <c r="V35">
        <f t="shared" si="1"/>
        <v>0.34250269687162888</v>
      </c>
    </row>
    <row r="36" spans="1:31" x14ac:dyDescent="0.25">
      <c r="A36">
        <v>35</v>
      </c>
      <c r="B36" t="s">
        <v>57</v>
      </c>
      <c r="C36">
        <v>12</v>
      </c>
      <c r="E36" t="s">
        <v>24</v>
      </c>
      <c r="F36">
        <v>10.297000000000001</v>
      </c>
      <c r="G36" s="1">
        <v>630393</v>
      </c>
      <c r="H36">
        <v>0</v>
      </c>
      <c r="I36">
        <v>1.8939999999999999</v>
      </c>
      <c r="J36" t="s">
        <v>25</v>
      </c>
      <c r="K36" t="s">
        <v>25</v>
      </c>
      <c r="L36" t="s">
        <v>25</v>
      </c>
      <c r="M36">
        <v>831.65</v>
      </c>
      <c r="N36" s="2">
        <v>42649.693680555552</v>
      </c>
      <c r="P36" s="1">
        <v>72699</v>
      </c>
      <c r="Q36">
        <v>1</v>
      </c>
      <c r="R36">
        <v>1</v>
      </c>
      <c r="T36">
        <f t="shared" si="0"/>
        <v>9.4700000000000006</v>
      </c>
      <c r="U36">
        <v>2.3620000000000001</v>
      </c>
      <c r="V36">
        <f t="shared" si="1"/>
        <v>4.0093141405588488</v>
      </c>
    </row>
    <row r="37" spans="1:31" x14ac:dyDescent="0.25">
      <c r="A37">
        <v>36</v>
      </c>
      <c r="B37" t="s">
        <v>58</v>
      </c>
      <c r="C37">
        <v>11</v>
      </c>
      <c r="E37" t="s">
        <v>24</v>
      </c>
      <c r="F37">
        <v>10.298999999999999</v>
      </c>
      <c r="G37" s="1">
        <v>736875</v>
      </c>
      <c r="H37">
        <v>0</v>
      </c>
      <c r="I37">
        <v>2.2309999999999999</v>
      </c>
      <c r="J37" t="s">
        <v>25</v>
      </c>
      <c r="K37" t="s">
        <v>25</v>
      </c>
      <c r="L37" t="s">
        <v>25</v>
      </c>
      <c r="M37">
        <v>984.17</v>
      </c>
      <c r="N37" s="2">
        <v>42649.681550925925</v>
      </c>
      <c r="P37" s="1">
        <v>80691</v>
      </c>
      <c r="Q37">
        <v>1</v>
      </c>
      <c r="R37">
        <v>1</v>
      </c>
      <c r="T37">
        <f t="shared" si="0"/>
        <v>11.154999999999999</v>
      </c>
      <c r="U37">
        <v>1.4019999999999999</v>
      </c>
      <c r="V37">
        <f t="shared" si="1"/>
        <v>7.9564907275320973</v>
      </c>
    </row>
    <row r="38" spans="1:31" x14ac:dyDescent="0.25">
      <c r="A38">
        <v>37</v>
      </c>
      <c r="B38" t="s">
        <v>59</v>
      </c>
      <c r="C38">
        <v>10</v>
      </c>
      <c r="E38" t="s">
        <v>24</v>
      </c>
      <c r="F38">
        <v>10.302</v>
      </c>
      <c r="G38" s="1">
        <v>339501</v>
      </c>
      <c r="H38">
        <v>0</v>
      </c>
      <c r="I38">
        <v>0.97299999999999998</v>
      </c>
      <c r="J38" t="s">
        <v>25</v>
      </c>
      <c r="K38" t="s">
        <v>25</v>
      </c>
      <c r="L38" t="s">
        <v>25</v>
      </c>
      <c r="M38">
        <v>457.25</v>
      </c>
      <c r="N38" s="2">
        <v>42649.669409722221</v>
      </c>
      <c r="P38" s="1">
        <v>37395</v>
      </c>
      <c r="Q38">
        <v>1</v>
      </c>
      <c r="R38">
        <v>1</v>
      </c>
      <c r="T38">
        <f t="shared" si="0"/>
        <v>4.8650000000000002</v>
      </c>
      <c r="U38">
        <v>1.758</v>
      </c>
      <c r="V38">
        <f t="shared" si="1"/>
        <v>2.7673492605233219</v>
      </c>
      <c r="W38">
        <f>AVERAGE(V35:V38)</f>
        <v>3.7689142063714742</v>
      </c>
      <c r="X38">
        <f>STDEV(V35:V38)</f>
        <v>3.1799904309142097</v>
      </c>
      <c r="AA38">
        <f>AVERAGE(I35:I38)</f>
        <v>1.3062499999999999</v>
      </c>
      <c r="AB38">
        <f>STDEV(I35:I38)</f>
        <v>0.94908706133842102</v>
      </c>
      <c r="AD38">
        <f>AA38/AA$46*100</f>
        <v>7.7225498455490023</v>
      </c>
      <c r="AE38">
        <f>AB38/AA$46*100</f>
        <v>5.6110025944126933</v>
      </c>
    </row>
    <row r="39" spans="1:31" x14ac:dyDescent="0.25">
      <c r="A39">
        <v>38</v>
      </c>
      <c r="B39" t="s">
        <v>60</v>
      </c>
      <c r="C39">
        <v>9</v>
      </c>
      <c r="E39" t="s">
        <v>24</v>
      </c>
      <c r="F39">
        <v>10.297000000000001</v>
      </c>
      <c r="G39" s="1">
        <v>1191781</v>
      </c>
      <c r="H39">
        <v>0</v>
      </c>
      <c r="I39">
        <v>3.6720000000000002</v>
      </c>
      <c r="J39" t="s">
        <v>25</v>
      </c>
      <c r="K39" t="s">
        <v>25</v>
      </c>
      <c r="L39" t="s">
        <v>25</v>
      </c>
      <c r="M39" s="3">
        <v>1534.09</v>
      </c>
      <c r="N39" s="2">
        <v>42649.657314814816</v>
      </c>
      <c r="P39" s="1">
        <v>128637</v>
      </c>
      <c r="Q39">
        <v>1</v>
      </c>
      <c r="R39">
        <v>1</v>
      </c>
      <c r="T39">
        <f t="shared" si="0"/>
        <v>18.36</v>
      </c>
      <c r="U39">
        <v>1.3480000000000001</v>
      </c>
      <c r="V39">
        <f t="shared" si="1"/>
        <v>13.620178041543026</v>
      </c>
    </row>
    <row r="40" spans="1:31" x14ac:dyDescent="0.25">
      <c r="A40">
        <v>39</v>
      </c>
      <c r="B40" t="s">
        <v>61</v>
      </c>
      <c r="C40">
        <v>8</v>
      </c>
      <c r="E40" t="s">
        <v>24</v>
      </c>
      <c r="F40">
        <v>10.302</v>
      </c>
      <c r="G40" s="1">
        <v>633079</v>
      </c>
      <c r="H40">
        <v>0</v>
      </c>
      <c r="I40">
        <v>1.9019999999999999</v>
      </c>
      <c r="J40" t="s">
        <v>25</v>
      </c>
      <c r="K40" t="s">
        <v>25</v>
      </c>
      <c r="L40" t="s">
        <v>25</v>
      </c>
      <c r="M40">
        <v>837.04</v>
      </c>
      <c r="N40" s="2">
        <v>42649.645185185182</v>
      </c>
      <c r="P40" s="1">
        <v>68132</v>
      </c>
      <c r="Q40">
        <v>1</v>
      </c>
      <c r="R40">
        <v>1</v>
      </c>
      <c r="T40">
        <f t="shared" si="0"/>
        <v>9.51</v>
      </c>
      <c r="U40">
        <v>0.94099999999999995</v>
      </c>
      <c r="V40">
        <f t="shared" si="1"/>
        <v>10.106269925611052</v>
      </c>
    </row>
    <row r="41" spans="1:31" x14ac:dyDescent="0.25">
      <c r="A41">
        <v>40</v>
      </c>
      <c r="B41" t="s">
        <v>62</v>
      </c>
      <c r="C41">
        <v>7</v>
      </c>
      <c r="E41" t="s">
        <v>24</v>
      </c>
      <c r="F41">
        <v>10.302</v>
      </c>
      <c r="G41" s="1">
        <v>1842731</v>
      </c>
      <c r="H41">
        <v>0</v>
      </c>
      <c r="I41">
        <v>5.7329999999999997</v>
      </c>
      <c r="J41" t="s">
        <v>25</v>
      </c>
      <c r="K41" t="s">
        <v>25</v>
      </c>
      <c r="L41" t="s">
        <v>25</v>
      </c>
      <c r="M41" s="3">
        <v>1988</v>
      </c>
      <c r="N41" s="2">
        <v>42649.633090277777</v>
      </c>
      <c r="P41" s="1">
        <v>202258</v>
      </c>
      <c r="Q41">
        <v>1</v>
      </c>
      <c r="R41">
        <v>1</v>
      </c>
      <c r="T41">
        <f t="shared" si="0"/>
        <v>28.664999999999999</v>
      </c>
      <c r="U41">
        <v>1.419</v>
      </c>
      <c r="V41">
        <f t="shared" si="1"/>
        <v>20.200845665961943</v>
      </c>
    </row>
    <row r="42" spans="1:31" x14ac:dyDescent="0.25">
      <c r="A42">
        <v>41</v>
      </c>
      <c r="B42" t="s">
        <v>63</v>
      </c>
      <c r="C42">
        <v>6</v>
      </c>
      <c r="E42" t="s">
        <v>24</v>
      </c>
      <c r="F42">
        <v>10.302</v>
      </c>
      <c r="G42" s="1">
        <v>2662975</v>
      </c>
      <c r="H42">
        <v>0</v>
      </c>
      <c r="I42">
        <v>8.3309999999999995</v>
      </c>
      <c r="J42" t="s">
        <v>25</v>
      </c>
      <c r="K42" t="s">
        <v>25</v>
      </c>
      <c r="L42" t="s">
        <v>25</v>
      </c>
      <c r="M42" s="3">
        <v>2863.4</v>
      </c>
      <c r="N42" s="2">
        <v>42649.62096064815</v>
      </c>
      <c r="P42" s="1">
        <v>299899</v>
      </c>
      <c r="Q42">
        <v>1</v>
      </c>
      <c r="R42">
        <v>1</v>
      </c>
      <c r="T42">
        <f t="shared" si="0"/>
        <v>41.655000000000001</v>
      </c>
      <c r="U42">
        <v>1.532</v>
      </c>
      <c r="V42">
        <f t="shared" si="1"/>
        <v>27.18994778067885</v>
      </c>
      <c r="W42">
        <f>AVERAGE(V39:V42)</f>
        <v>17.779310353448718</v>
      </c>
      <c r="X42">
        <f>STDEV(V39:V42)</f>
        <v>7.5409517757310152</v>
      </c>
      <c r="AA42">
        <f>AVERAGE(I39:I42)</f>
        <v>4.9094999999999995</v>
      </c>
      <c r="AB42">
        <f>STDEV(I39:I42)</f>
        <v>2.766542788391317</v>
      </c>
      <c r="AD42">
        <f>AA42/AA$46*100</f>
        <v>29.024963419500725</v>
      </c>
      <c r="AE42">
        <f>AB42/AA$46*100</f>
        <v>16.355800637853452</v>
      </c>
    </row>
    <row r="43" spans="1:31" x14ac:dyDescent="0.25">
      <c r="A43">
        <v>42</v>
      </c>
      <c r="B43" t="s">
        <v>64</v>
      </c>
      <c r="C43">
        <v>5</v>
      </c>
      <c r="E43" t="s">
        <v>24</v>
      </c>
      <c r="F43">
        <v>10.3</v>
      </c>
      <c r="G43" s="1">
        <v>6244158</v>
      </c>
      <c r="H43">
        <v>0</v>
      </c>
      <c r="I43">
        <v>19.672000000000001</v>
      </c>
      <c r="J43" t="s">
        <v>25</v>
      </c>
      <c r="K43" t="s">
        <v>25</v>
      </c>
      <c r="L43" t="s">
        <v>25</v>
      </c>
      <c r="M43" s="3">
        <v>5767.01</v>
      </c>
      <c r="N43" s="2">
        <v>42649.608854166669</v>
      </c>
      <c r="O43" t="s">
        <v>38</v>
      </c>
      <c r="P43" s="1">
        <v>680410</v>
      </c>
      <c r="Q43">
        <v>1</v>
      </c>
      <c r="R43">
        <v>1</v>
      </c>
      <c r="T43">
        <f>I43*5000/1000</f>
        <v>98.36</v>
      </c>
      <c r="U43">
        <v>1.02</v>
      </c>
      <c r="V43">
        <f t="shared" si="1"/>
        <v>96.431372549019599</v>
      </c>
    </row>
    <row r="44" spans="1:31" x14ac:dyDescent="0.25">
      <c r="A44">
        <v>43</v>
      </c>
      <c r="B44" t="s">
        <v>65</v>
      </c>
      <c r="C44">
        <v>4</v>
      </c>
      <c r="E44" t="s">
        <v>24</v>
      </c>
      <c r="F44">
        <v>10.305</v>
      </c>
      <c r="G44" s="1">
        <v>4600736</v>
      </c>
      <c r="H44">
        <v>0</v>
      </c>
      <c r="I44">
        <v>14.467000000000001</v>
      </c>
      <c r="J44" t="s">
        <v>25</v>
      </c>
      <c r="K44" t="s">
        <v>25</v>
      </c>
      <c r="L44" t="s">
        <v>25</v>
      </c>
      <c r="M44" s="3">
        <v>4355.76</v>
      </c>
      <c r="N44" s="2">
        <v>42649.596712962964</v>
      </c>
      <c r="O44" t="s">
        <v>38</v>
      </c>
      <c r="P44" s="1">
        <v>494094</v>
      </c>
      <c r="Q44">
        <v>1</v>
      </c>
      <c r="R44">
        <v>1</v>
      </c>
      <c r="T44">
        <f t="shared" si="0"/>
        <v>72.334999999999994</v>
      </c>
      <c r="U44">
        <v>0.96199999999999997</v>
      </c>
      <c r="V44">
        <f t="shared" si="1"/>
        <v>75.192307692307693</v>
      </c>
    </row>
    <row r="45" spans="1:31" x14ac:dyDescent="0.25">
      <c r="A45">
        <v>44</v>
      </c>
      <c r="B45" t="s">
        <v>66</v>
      </c>
      <c r="C45">
        <v>3</v>
      </c>
      <c r="E45" t="s">
        <v>24</v>
      </c>
      <c r="F45">
        <v>10.31</v>
      </c>
      <c r="G45" s="1">
        <v>6863848</v>
      </c>
      <c r="H45">
        <v>0</v>
      </c>
      <c r="I45">
        <v>21.634</v>
      </c>
      <c r="J45" t="s">
        <v>25</v>
      </c>
      <c r="K45" t="s">
        <v>25</v>
      </c>
      <c r="L45" t="s">
        <v>25</v>
      </c>
      <c r="M45" s="3">
        <v>6917.27</v>
      </c>
      <c r="N45" s="2">
        <v>42649.584583333337</v>
      </c>
      <c r="O45" t="s">
        <v>38</v>
      </c>
      <c r="P45" s="1">
        <v>746360</v>
      </c>
      <c r="Q45">
        <v>1</v>
      </c>
      <c r="R45">
        <v>1</v>
      </c>
      <c r="T45">
        <f t="shared" si="0"/>
        <v>108.17</v>
      </c>
      <c r="U45">
        <v>0.98499999999999999</v>
      </c>
      <c r="V45">
        <f t="shared" si="1"/>
        <v>109.81725888324874</v>
      </c>
    </row>
    <row r="46" spans="1:31" x14ac:dyDescent="0.25">
      <c r="A46">
        <v>45</v>
      </c>
      <c r="B46" t="s">
        <v>67</v>
      </c>
      <c r="C46">
        <v>2</v>
      </c>
      <c r="E46" t="s">
        <v>24</v>
      </c>
      <c r="F46">
        <v>10.263999999999999</v>
      </c>
      <c r="G46" s="1">
        <v>3785571</v>
      </c>
      <c r="H46">
        <v>0</v>
      </c>
      <c r="I46">
        <v>11.885999999999999</v>
      </c>
      <c r="J46" t="s">
        <v>25</v>
      </c>
      <c r="K46" t="s">
        <v>25</v>
      </c>
      <c r="L46" t="s">
        <v>25</v>
      </c>
      <c r="M46" s="3">
        <v>4180.4399999999996</v>
      </c>
      <c r="N46" s="2">
        <v>42649.572430555556</v>
      </c>
      <c r="O46" t="s">
        <v>38</v>
      </c>
      <c r="P46" s="1">
        <v>389394</v>
      </c>
      <c r="Q46">
        <v>1</v>
      </c>
      <c r="R46">
        <v>1</v>
      </c>
      <c r="T46">
        <f t="shared" si="0"/>
        <v>59.429999999999993</v>
      </c>
      <c r="U46">
        <v>0.93100000000000005</v>
      </c>
      <c r="W46">
        <f>AVERAGE(V43:V46)</f>
        <v>93.813646374858692</v>
      </c>
      <c r="X46">
        <f>STDEV(V43:V46)</f>
        <v>17.460274310156876</v>
      </c>
      <c r="Y46" s="4">
        <f>T46/U46</f>
        <v>63.834586466165405</v>
      </c>
      <c r="AA46">
        <f>AVERAGE(I43:I46)</f>
        <v>16.914750000000002</v>
      </c>
      <c r="AB46">
        <f>STDEV(I43:I46)</f>
        <v>4.5149217324334572</v>
      </c>
      <c r="AD46">
        <f>AA46/AA$46*100</f>
        <v>100</v>
      </c>
      <c r="AE46">
        <f>AB46/AA$46*100</f>
        <v>26.692216748302261</v>
      </c>
    </row>
    <row r="47" spans="1:31" x14ac:dyDescent="0.25">
      <c r="B47" t="s">
        <v>68</v>
      </c>
      <c r="F47">
        <v>10.31</v>
      </c>
      <c r="G47" s="1">
        <v>1717280</v>
      </c>
      <c r="I47">
        <v>5.3360000000000003</v>
      </c>
      <c r="K47">
        <v>93.1</v>
      </c>
      <c r="M47" s="3">
        <v>1938.02</v>
      </c>
      <c r="P47" s="1">
        <v>190674</v>
      </c>
    </row>
    <row r="48" spans="1:31" x14ac:dyDescent="0.25">
      <c r="B48" t="s">
        <v>69</v>
      </c>
      <c r="F48">
        <v>0.424371</v>
      </c>
      <c r="G48">
        <v>109.852537</v>
      </c>
      <c r="I48">
        <v>111.962575</v>
      </c>
      <c r="K48">
        <v>24.882532999999999</v>
      </c>
      <c r="M48">
        <v>103.286725</v>
      </c>
      <c r="P48">
        <v>109.716257</v>
      </c>
    </row>
    <row r="49" spans="2:16" x14ac:dyDescent="0.25">
      <c r="B49" t="s">
        <v>70</v>
      </c>
      <c r="F49">
        <v>10.356999999999999</v>
      </c>
      <c r="G49" s="1">
        <v>6863848</v>
      </c>
      <c r="I49">
        <v>21.634</v>
      </c>
      <c r="K49">
        <v>112.9</v>
      </c>
      <c r="M49" s="3">
        <v>6917.27</v>
      </c>
      <c r="P49" s="1">
        <v>746360</v>
      </c>
    </row>
    <row r="50" spans="2:16" x14ac:dyDescent="0.25">
      <c r="B50" t="s">
        <v>71</v>
      </c>
      <c r="F50">
        <v>10.186999999999999</v>
      </c>
      <c r="G50" s="1">
        <v>5584</v>
      </c>
      <c r="I50">
        <v>-8.5000000000000006E-2</v>
      </c>
      <c r="K50">
        <v>59.6</v>
      </c>
      <c r="M50">
        <v>12.31</v>
      </c>
      <c r="P50">
        <v>766</v>
      </c>
    </row>
    <row r="51" spans="2:16" x14ac:dyDescent="0.25">
      <c r="B51" t="s">
        <v>72</v>
      </c>
      <c r="F51">
        <v>4.3753E-2</v>
      </c>
      <c r="G51" s="3">
        <v>1886475.975782</v>
      </c>
      <c r="I51">
        <v>5.9741150000000003</v>
      </c>
      <c r="K51">
        <v>23.168056</v>
      </c>
      <c r="M51" s="3">
        <v>2001.7135229999999</v>
      </c>
      <c r="P51" s="3">
        <v>209199.97285399999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MO_PC</cp:lastModifiedBy>
  <dcterms:created xsi:type="dcterms:W3CDTF">2016-10-07T13:49:37Z</dcterms:created>
  <dcterms:modified xsi:type="dcterms:W3CDTF">2017-01-10T23:25:20Z</dcterms:modified>
</cp:coreProperties>
</file>