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CWeeds\Box Sync\Colorado\Tembotrione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K83" i="1" l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8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6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42" i="1"/>
  <c r="H42" i="1"/>
  <c r="J42" i="1"/>
  <c r="J2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</calcChain>
</file>

<file path=xl/sharedStrings.xml><?xml version="1.0" encoding="utf-8"?>
<sst xmlns="http://schemas.openxmlformats.org/spreadsheetml/2006/main" count="411" uniqueCount="20">
  <si>
    <t>TRT</t>
  </si>
  <si>
    <t>P450inhib</t>
  </si>
  <si>
    <t>Herbicide</t>
  </si>
  <si>
    <t>Biotype</t>
  </si>
  <si>
    <t>h</t>
  </si>
  <si>
    <t>rep</t>
  </si>
  <si>
    <t>Conc</t>
  </si>
  <si>
    <t>Totalamount</t>
  </si>
  <si>
    <t>Fresh wg. (g)</t>
  </si>
  <si>
    <t>ug/g</t>
  </si>
  <si>
    <t>y</t>
  </si>
  <si>
    <t>Aminotriazole</t>
  </si>
  <si>
    <t>Resistant</t>
  </si>
  <si>
    <t>Malathion</t>
  </si>
  <si>
    <t>Piperonyl butoxide</t>
  </si>
  <si>
    <t>R</t>
  </si>
  <si>
    <t>No app.</t>
  </si>
  <si>
    <t>S</t>
  </si>
  <si>
    <t>Susceptible</t>
  </si>
  <si>
    <t>Tembotrione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</si>
</sst>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4" fontId="0" fillId="2" borderId="0" xfId="0" applyNumberFormat="1" applyFill="1"/>
    <xf numFmtId="4" fontId="0" fillId="0" borderId="0" xfId="0" applyNumberFormat="1"/>
    <xf numFmtId="4" fontId="0" fillId="0" borderId="0" xfId="0" applyNumberForma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H3" sqref="H3"/>
    </sheetView>
  </sheetViews>
  <sheetFormatPr defaultRowHeight="15" x14ac:dyDescent="0.25"/>
  <cols>
    <col min="1" max="2" width="18.28515625" bestFit="1" customWidth="1"/>
    <col min="3" max="3" width="12.5703125" bestFit="1" customWidth="1"/>
    <col min="8" max="8" width="12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19</v>
      </c>
      <c r="D2" t="s">
        <v>12</v>
      </c>
      <c r="E2">
        <v>12</v>
      </c>
      <c r="F2">
        <v>1</v>
      </c>
      <c r="G2" s="6">
        <v>2416023</v>
      </c>
      <c r="H2">
        <f>(G2*5000/1000)</f>
        <v>12080115</v>
      </c>
      <c r="I2">
        <v>0.76900000000000013</v>
      </c>
      <c r="J2">
        <f>H2/I2</f>
        <v>15708862.158647591</v>
      </c>
      <c r="K2">
        <f>(12207907.88-J2)/12207907.88*100</f>
        <v>-28.677757999658088</v>
      </c>
    </row>
    <row r="3" spans="1:11" x14ac:dyDescent="0.25">
      <c r="A3" t="s">
        <v>11</v>
      </c>
      <c r="B3" t="s">
        <v>11</v>
      </c>
      <c r="C3" t="s">
        <v>19</v>
      </c>
      <c r="D3" t="s">
        <v>12</v>
      </c>
      <c r="E3">
        <v>12</v>
      </c>
      <c r="F3">
        <v>2</v>
      </c>
      <c r="G3" s="6">
        <v>1321909</v>
      </c>
      <c r="H3">
        <f t="shared" ref="H3:H66" si="0">(G3*5000/1000)</f>
        <v>6609545</v>
      </c>
      <c r="I3">
        <v>0.38399999999999945</v>
      </c>
      <c r="J3">
        <f t="shared" ref="J3:J66" si="1">H3/I3</f>
        <v>17212356.770833358</v>
      </c>
      <c r="K3">
        <f t="shared" ref="K3:K21" si="2">(12207907.88-J3)/12207907.88*100</f>
        <v>-40.993501425678822</v>
      </c>
    </row>
    <row r="4" spans="1:11" x14ac:dyDescent="0.25">
      <c r="A4" t="s">
        <v>11</v>
      </c>
      <c r="B4" t="s">
        <v>11</v>
      </c>
      <c r="C4" t="s">
        <v>19</v>
      </c>
      <c r="D4" t="s">
        <v>12</v>
      </c>
      <c r="E4">
        <v>12</v>
      </c>
      <c r="F4">
        <v>3</v>
      </c>
      <c r="G4" s="6">
        <v>2148018</v>
      </c>
      <c r="H4">
        <f t="shared" si="0"/>
        <v>10740090</v>
      </c>
      <c r="I4">
        <v>0.78000000000000025</v>
      </c>
      <c r="J4">
        <f t="shared" si="1"/>
        <v>13769346.15384615</v>
      </c>
      <c r="K4">
        <f t="shared" si="2"/>
        <v>-12.790383816740835</v>
      </c>
    </row>
    <row r="5" spans="1:11" x14ac:dyDescent="0.25">
      <c r="A5" t="s">
        <v>11</v>
      </c>
      <c r="B5" t="s">
        <v>11</v>
      </c>
      <c r="C5" t="s">
        <v>19</v>
      </c>
      <c r="D5" t="s">
        <v>12</v>
      </c>
      <c r="E5">
        <v>12</v>
      </c>
      <c r="F5">
        <v>4</v>
      </c>
      <c r="G5" s="6">
        <v>367407</v>
      </c>
      <c r="H5">
        <f t="shared" si="0"/>
        <v>1837035</v>
      </c>
      <c r="I5">
        <v>0.85799999999999965</v>
      </c>
      <c r="J5">
        <f t="shared" si="1"/>
        <v>2141066.4335664343</v>
      </c>
      <c r="K5">
        <f t="shared" si="2"/>
        <v>82.46164326752411</v>
      </c>
    </row>
    <row r="6" spans="1:11" x14ac:dyDescent="0.25">
      <c r="A6" t="s">
        <v>11</v>
      </c>
      <c r="B6" t="s">
        <v>11</v>
      </c>
      <c r="C6" t="s">
        <v>19</v>
      </c>
      <c r="D6" t="s">
        <v>12</v>
      </c>
      <c r="E6">
        <v>24</v>
      </c>
      <c r="F6">
        <v>5</v>
      </c>
      <c r="G6" s="6">
        <v>247354</v>
      </c>
      <c r="H6">
        <f t="shared" si="0"/>
        <v>1236770</v>
      </c>
      <c r="I6">
        <v>0.26899999999999924</v>
      </c>
      <c r="J6">
        <f t="shared" si="1"/>
        <v>4597657.9925650684</v>
      </c>
      <c r="K6">
        <f t="shared" si="2"/>
        <v>62.338690316484687</v>
      </c>
    </row>
    <row r="7" spans="1:11" x14ac:dyDescent="0.25">
      <c r="A7" t="s">
        <v>11</v>
      </c>
      <c r="B7" t="s">
        <v>11</v>
      </c>
      <c r="C7" t="s">
        <v>19</v>
      </c>
      <c r="D7" t="s">
        <v>12</v>
      </c>
      <c r="E7">
        <v>24</v>
      </c>
      <c r="F7">
        <v>6</v>
      </c>
      <c r="G7" s="6">
        <v>277242</v>
      </c>
      <c r="H7">
        <f t="shared" si="0"/>
        <v>1386210</v>
      </c>
      <c r="I7">
        <v>0.30900000000000016</v>
      </c>
      <c r="J7">
        <f t="shared" si="1"/>
        <v>4486116.5048543662</v>
      </c>
      <c r="K7">
        <f t="shared" si="2"/>
        <v>63.252372569063276</v>
      </c>
    </row>
    <row r="8" spans="1:11" x14ac:dyDescent="0.25">
      <c r="A8" t="s">
        <v>11</v>
      </c>
      <c r="B8" t="s">
        <v>11</v>
      </c>
      <c r="C8" t="s">
        <v>19</v>
      </c>
      <c r="D8" t="s">
        <v>12</v>
      </c>
      <c r="E8">
        <v>24</v>
      </c>
      <c r="F8">
        <v>7</v>
      </c>
      <c r="G8" s="6">
        <v>2318636</v>
      </c>
      <c r="H8">
        <f t="shared" si="0"/>
        <v>11593180</v>
      </c>
      <c r="I8">
        <v>0.51499999999999968</v>
      </c>
      <c r="J8">
        <f t="shared" si="1"/>
        <v>22511029.126213606</v>
      </c>
      <c r="K8">
        <f t="shared" si="2"/>
        <v>-84.397108394740002</v>
      </c>
    </row>
    <row r="9" spans="1:11" x14ac:dyDescent="0.25">
      <c r="A9" t="s">
        <v>11</v>
      </c>
      <c r="B9" t="s">
        <v>11</v>
      </c>
      <c r="C9" t="s">
        <v>19</v>
      </c>
      <c r="D9" t="s">
        <v>12</v>
      </c>
      <c r="E9">
        <v>24</v>
      </c>
      <c r="F9">
        <v>8</v>
      </c>
      <c r="G9" s="6">
        <v>688978</v>
      </c>
      <c r="H9">
        <f t="shared" si="0"/>
        <v>3444890</v>
      </c>
      <c r="I9">
        <v>0.47900000000000009</v>
      </c>
      <c r="J9">
        <f t="shared" si="1"/>
        <v>7191837.1607515644</v>
      </c>
      <c r="K9">
        <f t="shared" si="2"/>
        <v>41.088700607465888</v>
      </c>
    </row>
    <row r="10" spans="1:11" x14ac:dyDescent="0.25">
      <c r="A10" t="s">
        <v>11</v>
      </c>
      <c r="B10" t="s">
        <v>11</v>
      </c>
      <c r="C10" t="s">
        <v>19</v>
      </c>
      <c r="D10" t="s">
        <v>12</v>
      </c>
      <c r="E10">
        <v>72</v>
      </c>
      <c r="F10">
        <v>9</v>
      </c>
      <c r="G10" s="6">
        <v>242100</v>
      </c>
      <c r="H10">
        <f t="shared" si="0"/>
        <v>1210500</v>
      </c>
      <c r="I10">
        <v>1.1259999999999994</v>
      </c>
      <c r="J10">
        <f t="shared" si="1"/>
        <v>1075044.4049733575</v>
      </c>
      <c r="K10">
        <f t="shared" si="2"/>
        <v>91.193868633833773</v>
      </c>
    </row>
    <row r="11" spans="1:11" x14ac:dyDescent="0.25">
      <c r="A11" t="s">
        <v>11</v>
      </c>
      <c r="B11" t="s">
        <v>11</v>
      </c>
      <c r="C11" t="s">
        <v>19</v>
      </c>
      <c r="D11" t="s">
        <v>12</v>
      </c>
      <c r="E11">
        <v>72</v>
      </c>
      <c r="F11">
        <v>10</v>
      </c>
      <c r="G11" s="6">
        <v>79458</v>
      </c>
      <c r="H11">
        <f t="shared" si="0"/>
        <v>397290</v>
      </c>
      <c r="I11">
        <v>0.61500000000000021</v>
      </c>
      <c r="J11">
        <f t="shared" si="1"/>
        <v>645999.99999999977</v>
      </c>
      <c r="K11">
        <f t="shared" si="2"/>
        <v>94.708348012206656</v>
      </c>
    </row>
    <row r="12" spans="1:11" x14ac:dyDescent="0.25">
      <c r="A12" t="s">
        <v>11</v>
      </c>
      <c r="B12" t="s">
        <v>11</v>
      </c>
      <c r="C12" t="s">
        <v>19</v>
      </c>
      <c r="D12" t="s">
        <v>12</v>
      </c>
      <c r="E12">
        <v>72</v>
      </c>
      <c r="F12">
        <v>11</v>
      </c>
      <c r="G12" s="6">
        <v>65217</v>
      </c>
      <c r="H12">
        <f t="shared" si="0"/>
        <v>326085</v>
      </c>
      <c r="I12">
        <v>0.83100000000000041</v>
      </c>
      <c r="J12">
        <f t="shared" si="1"/>
        <v>392400.72202166048</v>
      </c>
      <c r="K12">
        <f t="shared" si="2"/>
        <v>96.78568411656741</v>
      </c>
    </row>
    <row r="13" spans="1:11" x14ac:dyDescent="0.25">
      <c r="A13" t="s">
        <v>11</v>
      </c>
      <c r="B13" t="s">
        <v>11</v>
      </c>
      <c r="C13" t="s">
        <v>19</v>
      </c>
      <c r="D13" t="s">
        <v>12</v>
      </c>
      <c r="E13">
        <v>72</v>
      </c>
      <c r="F13">
        <v>12</v>
      </c>
      <c r="G13" s="6">
        <v>58089</v>
      </c>
      <c r="H13">
        <f t="shared" si="0"/>
        <v>290445</v>
      </c>
      <c r="I13">
        <v>0.76700000000000035</v>
      </c>
      <c r="J13">
        <f t="shared" si="1"/>
        <v>378676.66232072993</v>
      </c>
      <c r="K13">
        <f t="shared" si="2"/>
        <v>96.898103540401806</v>
      </c>
    </row>
    <row r="14" spans="1:11" x14ac:dyDescent="0.25">
      <c r="A14" t="s">
        <v>11</v>
      </c>
      <c r="B14" t="s">
        <v>11</v>
      </c>
      <c r="C14" t="s">
        <v>19</v>
      </c>
      <c r="D14" t="s">
        <v>12</v>
      </c>
      <c r="E14">
        <v>168</v>
      </c>
      <c r="F14">
        <v>13</v>
      </c>
      <c r="G14" s="6">
        <v>22894</v>
      </c>
      <c r="H14">
        <f t="shared" si="0"/>
        <v>114470</v>
      </c>
      <c r="I14">
        <v>3.6220000000000003</v>
      </c>
      <c r="J14">
        <f t="shared" si="1"/>
        <v>31604.086140253999</v>
      </c>
      <c r="K14">
        <f t="shared" si="2"/>
        <v>99.741117917575124</v>
      </c>
    </row>
    <row r="15" spans="1:11" x14ac:dyDescent="0.25">
      <c r="A15" t="s">
        <v>11</v>
      </c>
      <c r="B15" t="s">
        <v>11</v>
      </c>
      <c r="C15" t="s">
        <v>19</v>
      </c>
      <c r="D15" t="s">
        <v>12</v>
      </c>
      <c r="E15">
        <v>168</v>
      </c>
      <c r="F15">
        <v>14</v>
      </c>
      <c r="G15" s="6">
        <v>34460</v>
      </c>
      <c r="H15">
        <f t="shared" si="0"/>
        <v>172300</v>
      </c>
      <c r="I15">
        <v>3.6149999999999998</v>
      </c>
      <c r="J15">
        <f t="shared" si="1"/>
        <v>47662.517289073308</v>
      </c>
      <c r="K15">
        <f t="shared" si="2"/>
        <v>99.609576696043405</v>
      </c>
    </row>
    <row r="16" spans="1:11" x14ac:dyDescent="0.25">
      <c r="A16" t="s">
        <v>11</v>
      </c>
      <c r="B16" t="s">
        <v>11</v>
      </c>
      <c r="C16" t="s">
        <v>19</v>
      </c>
      <c r="D16" t="s">
        <v>12</v>
      </c>
      <c r="E16">
        <v>168</v>
      </c>
      <c r="F16">
        <v>15</v>
      </c>
      <c r="G16" s="6">
        <v>26482</v>
      </c>
      <c r="H16">
        <f t="shared" si="0"/>
        <v>132410</v>
      </c>
      <c r="I16">
        <v>0.33599999999999941</v>
      </c>
      <c r="J16">
        <f t="shared" si="1"/>
        <v>394077.38095238165</v>
      </c>
      <c r="K16">
        <f t="shared" si="2"/>
        <v>96.771949912908568</v>
      </c>
    </row>
    <row r="17" spans="1:11" x14ac:dyDescent="0.25">
      <c r="A17" t="s">
        <v>11</v>
      </c>
      <c r="B17" t="s">
        <v>11</v>
      </c>
      <c r="C17" t="s">
        <v>19</v>
      </c>
      <c r="D17" t="s">
        <v>12</v>
      </c>
      <c r="E17">
        <v>168</v>
      </c>
      <c r="F17">
        <v>16</v>
      </c>
      <c r="G17" s="6">
        <v>67855</v>
      </c>
      <c r="H17">
        <f t="shared" si="0"/>
        <v>339275</v>
      </c>
      <c r="I17">
        <v>0.76400000000000023</v>
      </c>
      <c r="J17">
        <f t="shared" si="1"/>
        <v>444077.22513088991</v>
      </c>
      <c r="K17">
        <f t="shared" si="2"/>
        <v>96.36238060201606</v>
      </c>
    </row>
    <row r="18" spans="1:11" x14ac:dyDescent="0.25">
      <c r="A18" t="s">
        <v>11</v>
      </c>
      <c r="B18" t="s">
        <v>11</v>
      </c>
      <c r="C18" t="s">
        <v>19</v>
      </c>
      <c r="D18" t="s">
        <v>12</v>
      </c>
      <c r="E18">
        <v>336</v>
      </c>
      <c r="F18">
        <v>17</v>
      </c>
      <c r="G18" s="6">
        <v>44087</v>
      </c>
      <c r="H18">
        <f t="shared" si="0"/>
        <v>220435</v>
      </c>
      <c r="I18">
        <v>0.30799999999999983</v>
      </c>
      <c r="J18">
        <f t="shared" si="1"/>
        <v>715698.05194805237</v>
      </c>
      <c r="K18">
        <f t="shared" si="2"/>
        <v>94.137422570819311</v>
      </c>
    </row>
    <row r="19" spans="1:11" x14ac:dyDescent="0.25">
      <c r="A19" t="s">
        <v>11</v>
      </c>
      <c r="B19" t="s">
        <v>11</v>
      </c>
      <c r="C19" t="s">
        <v>19</v>
      </c>
      <c r="D19" t="s">
        <v>12</v>
      </c>
      <c r="E19">
        <v>336</v>
      </c>
      <c r="F19">
        <v>18</v>
      </c>
      <c r="G19" s="6">
        <v>29653</v>
      </c>
      <c r="H19">
        <f t="shared" si="0"/>
        <v>148265</v>
      </c>
      <c r="I19">
        <v>0.17099999999999937</v>
      </c>
      <c r="J19">
        <f t="shared" si="1"/>
        <v>867046.78362573416</v>
      </c>
      <c r="K19">
        <f t="shared" si="2"/>
        <v>92.897662792441267</v>
      </c>
    </row>
    <row r="20" spans="1:11" x14ac:dyDescent="0.25">
      <c r="A20" t="s">
        <v>11</v>
      </c>
      <c r="B20" t="s">
        <v>11</v>
      </c>
      <c r="C20" t="s">
        <v>19</v>
      </c>
      <c r="D20" t="s">
        <v>12</v>
      </c>
      <c r="E20">
        <v>336</v>
      </c>
      <c r="F20">
        <v>19</v>
      </c>
      <c r="G20" s="6">
        <v>55612</v>
      </c>
      <c r="H20">
        <f t="shared" si="0"/>
        <v>278060</v>
      </c>
      <c r="I20">
        <v>0.13900000000000023</v>
      </c>
      <c r="J20">
        <f t="shared" si="1"/>
        <v>2000431.6546762555</v>
      </c>
      <c r="K20">
        <f t="shared" si="2"/>
        <v>83.613640647194543</v>
      </c>
    </row>
    <row r="21" spans="1:11" x14ac:dyDescent="0.25">
      <c r="A21" t="s">
        <v>11</v>
      </c>
      <c r="B21" t="s">
        <v>11</v>
      </c>
      <c r="C21" t="s">
        <v>19</v>
      </c>
      <c r="D21" t="s">
        <v>12</v>
      </c>
      <c r="E21">
        <v>336</v>
      </c>
      <c r="F21">
        <v>20</v>
      </c>
      <c r="G21" s="6">
        <v>47736</v>
      </c>
      <c r="H21">
        <f t="shared" si="0"/>
        <v>238680</v>
      </c>
      <c r="I21">
        <v>7.0000000000000284E-2</v>
      </c>
      <c r="J21">
        <f t="shared" si="1"/>
        <v>3409714.2857142719</v>
      </c>
      <c r="K21">
        <f t="shared" si="2"/>
        <v>72.069626350143523</v>
      </c>
    </row>
    <row r="22" spans="1:11" x14ac:dyDescent="0.25">
      <c r="A22" t="s">
        <v>13</v>
      </c>
      <c r="B22" t="s">
        <v>13</v>
      </c>
      <c r="C22" t="s">
        <v>19</v>
      </c>
      <c r="D22" t="s">
        <v>12</v>
      </c>
      <c r="E22">
        <v>12</v>
      </c>
      <c r="F22">
        <v>1</v>
      </c>
      <c r="G22" s="6">
        <v>2809478</v>
      </c>
      <c r="H22">
        <f t="shared" si="0"/>
        <v>14047390</v>
      </c>
      <c r="I22">
        <v>0.76900000000000013</v>
      </c>
      <c r="J22">
        <f t="shared" si="1"/>
        <v>18267087.126137838</v>
      </c>
      <c r="K22">
        <f>(17927292.3-J22)/17927292.3*100</f>
        <v>-1.8954051758158539</v>
      </c>
    </row>
    <row r="23" spans="1:11" x14ac:dyDescent="0.25">
      <c r="A23" t="s">
        <v>13</v>
      </c>
      <c r="B23" t="s">
        <v>13</v>
      </c>
      <c r="C23" t="s">
        <v>19</v>
      </c>
      <c r="D23" t="s">
        <v>12</v>
      </c>
      <c r="E23">
        <v>12</v>
      </c>
      <c r="F23">
        <v>2</v>
      </c>
      <c r="G23" s="6">
        <v>2015918</v>
      </c>
      <c r="H23">
        <f t="shared" si="0"/>
        <v>10079590</v>
      </c>
      <c r="I23">
        <v>0.38399999999999945</v>
      </c>
      <c r="J23">
        <f t="shared" si="1"/>
        <v>26248932.291666705</v>
      </c>
      <c r="K23">
        <f t="shared" ref="K23:K41" si="3">(17927292.3-J23)/17927292.3*100</f>
        <v>-46.418833655469008</v>
      </c>
    </row>
    <row r="24" spans="1:11" x14ac:dyDescent="0.25">
      <c r="A24" t="s">
        <v>13</v>
      </c>
      <c r="B24" t="s">
        <v>13</v>
      </c>
      <c r="C24" t="s">
        <v>19</v>
      </c>
      <c r="D24" t="s">
        <v>12</v>
      </c>
      <c r="E24">
        <v>12</v>
      </c>
      <c r="F24">
        <v>3</v>
      </c>
      <c r="G24" s="6">
        <v>1904285</v>
      </c>
      <c r="H24">
        <f t="shared" si="0"/>
        <v>9521425</v>
      </c>
      <c r="I24">
        <v>0.78000000000000025</v>
      </c>
      <c r="J24">
        <f t="shared" si="1"/>
        <v>12206955.128205124</v>
      </c>
      <c r="K24">
        <f t="shared" si="3"/>
        <v>31.908539650434975</v>
      </c>
    </row>
    <row r="25" spans="1:11" x14ac:dyDescent="0.25">
      <c r="A25" t="s">
        <v>13</v>
      </c>
      <c r="B25" t="s">
        <v>13</v>
      </c>
      <c r="C25" t="s">
        <v>19</v>
      </c>
      <c r="D25" t="s">
        <v>12</v>
      </c>
      <c r="E25">
        <v>12</v>
      </c>
      <c r="F25">
        <v>4</v>
      </c>
      <c r="G25" s="6">
        <v>2571631</v>
      </c>
      <c r="H25">
        <f t="shared" si="0"/>
        <v>12858155</v>
      </c>
      <c r="I25">
        <v>0.85799999999999965</v>
      </c>
      <c r="J25">
        <f t="shared" si="1"/>
        <v>14986194.638694644</v>
      </c>
      <c r="K25">
        <f t="shared" si="3"/>
        <v>16.40569926617059</v>
      </c>
    </row>
    <row r="26" spans="1:11" x14ac:dyDescent="0.25">
      <c r="A26" t="s">
        <v>13</v>
      </c>
      <c r="B26" t="s">
        <v>13</v>
      </c>
      <c r="C26" t="s">
        <v>19</v>
      </c>
      <c r="D26" t="s">
        <v>12</v>
      </c>
      <c r="E26">
        <v>24</v>
      </c>
      <c r="F26">
        <v>5</v>
      </c>
      <c r="G26" s="6">
        <v>1686288</v>
      </c>
      <c r="H26">
        <f t="shared" si="0"/>
        <v>8431440</v>
      </c>
      <c r="I26">
        <v>0.26899999999999924</v>
      </c>
      <c r="J26">
        <f t="shared" si="1"/>
        <v>31343643.122676667</v>
      </c>
      <c r="K26">
        <f t="shared" si="3"/>
        <v>-74.837575012243576</v>
      </c>
    </row>
    <row r="27" spans="1:11" x14ac:dyDescent="0.25">
      <c r="A27" t="s">
        <v>13</v>
      </c>
      <c r="B27" t="s">
        <v>13</v>
      </c>
      <c r="C27" t="s">
        <v>19</v>
      </c>
      <c r="D27" t="s">
        <v>12</v>
      </c>
      <c r="E27">
        <v>24</v>
      </c>
      <c r="F27">
        <v>6</v>
      </c>
      <c r="G27" s="6">
        <v>2058477</v>
      </c>
      <c r="H27">
        <f t="shared" si="0"/>
        <v>10292385</v>
      </c>
      <c r="I27">
        <v>0.30900000000000016</v>
      </c>
      <c r="J27">
        <f t="shared" si="1"/>
        <v>33308689.320388332</v>
      </c>
      <c r="K27">
        <f t="shared" si="3"/>
        <v>-85.79877408697314</v>
      </c>
    </row>
    <row r="28" spans="1:11" x14ac:dyDescent="0.25">
      <c r="A28" t="s">
        <v>13</v>
      </c>
      <c r="B28" t="s">
        <v>13</v>
      </c>
      <c r="C28" t="s">
        <v>19</v>
      </c>
      <c r="D28" t="s">
        <v>12</v>
      </c>
      <c r="E28">
        <v>24</v>
      </c>
      <c r="F28">
        <v>7</v>
      </c>
      <c r="G28" s="6">
        <v>2652501</v>
      </c>
      <c r="H28">
        <f t="shared" si="0"/>
        <v>13262505</v>
      </c>
      <c r="I28">
        <v>0.51499999999999968</v>
      </c>
      <c r="J28">
        <f t="shared" si="1"/>
        <v>25752436.893203899</v>
      </c>
      <c r="K28">
        <f t="shared" si="3"/>
        <v>-43.649339020393498</v>
      </c>
    </row>
    <row r="29" spans="1:11" x14ac:dyDescent="0.25">
      <c r="A29" t="s">
        <v>13</v>
      </c>
      <c r="B29" t="s">
        <v>13</v>
      </c>
      <c r="C29" t="s">
        <v>19</v>
      </c>
      <c r="D29" t="s">
        <v>12</v>
      </c>
      <c r="E29">
        <v>24</v>
      </c>
      <c r="F29">
        <v>8</v>
      </c>
      <c r="G29" s="6">
        <v>2494039</v>
      </c>
      <c r="H29">
        <f t="shared" si="0"/>
        <v>12470195</v>
      </c>
      <c r="I29">
        <v>0.47900000000000009</v>
      </c>
      <c r="J29">
        <f t="shared" si="1"/>
        <v>26033810.020876821</v>
      </c>
      <c r="K29">
        <f t="shared" si="3"/>
        <v>-45.218862866852575</v>
      </c>
    </row>
    <row r="30" spans="1:11" x14ac:dyDescent="0.25">
      <c r="A30" t="s">
        <v>13</v>
      </c>
      <c r="B30" t="s">
        <v>13</v>
      </c>
      <c r="C30" t="s">
        <v>19</v>
      </c>
      <c r="D30" t="s">
        <v>12</v>
      </c>
      <c r="E30">
        <v>72</v>
      </c>
      <c r="F30">
        <v>9</v>
      </c>
      <c r="G30" s="6">
        <v>867843</v>
      </c>
      <c r="H30">
        <f t="shared" si="0"/>
        <v>4339215</v>
      </c>
      <c r="I30">
        <v>1.1259999999999994</v>
      </c>
      <c r="J30">
        <f t="shared" si="1"/>
        <v>3853654.5293072844</v>
      </c>
      <c r="K30">
        <f t="shared" si="3"/>
        <v>78.503978934357619</v>
      </c>
    </row>
    <row r="31" spans="1:11" x14ac:dyDescent="0.25">
      <c r="A31" t="s">
        <v>13</v>
      </c>
      <c r="B31" t="s">
        <v>13</v>
      </c>
      <c r="C31" t="s">
        <v>19</v>
      </c>
      <c r="D31" t="s">
        <v>12</v>
      </c>
      <c r="E31">
        <v>72</v>
      </c>
      <c r="F31">
        <v>10</v>
      </c>
      <c r="G31" s="6">
        <v>407954</v>
      </c>
      <c r="H31">
        <f t="shared" si="0"/>
        <v>2039770</v>
      </c>
      <c r="I31">
        <v>0.61500000000000021</v>
      </c>
      <c r="J31">
        <f t="shared" si="1"/>
        <v>3316699.1869918685</v>
      </c>
      <c r="K31">
        <f t="shared" si="3"/>
        <v>81.499162665006196</v>
      </c>
    </row>
    <row r="32" spans="1:11" x14ac:dyDescent="0.25">
      <c r="A32" t="s">
        <v>13</v>
      </c>
      <c r="B32" t="s">
        <v>13</v>
      </c>
      <c r="C32" t="s">
        <v>19</v>
      </c>
      <c r="D32" t="s">
        <v>12</v>
      </c>
      <c r="E32">
        <v>72</v>
      </c>
      <c r="F32">
        <v>11</v>
      </c>
      <c r="G32" s="6">
        <v>190528</v>
      </c>
      <c r="H32">
        <f t="shared" si="0"/>
        <v>952640</v>
      </c>
      <c r="I32">
        <v>0.83100000000000041</v>
      </c>
      <c r="J32">
        <f t="shared" si="1"/>
        <v>1146377.8580024061</v>
      </c>
      <c r="K32">
        <f t="shared" si="3"/>
        <v>93.605404325323533</v>
      </c>
    </row>
    <row r="33" spans="1:11" x14ac:dyDescent="0.25">
      <c r="A33" t="s">
        <v>13</v>
      </c>
      <c r="B33" t="s">
        <v>13</v>
      </c>
      <c r="C33" t="s">
        <v>19</v>
      </c>
      <c r="D33" t="s">
        <v>12</v>
      </c>
      <c r="E33">
        <v>72</v>
      </c>
      <c r="F33">
        <v>12</v>
      </c>
      <c r="G33" s="6">
        <v>816336</v>
      </c>
      <c r="H33">
        <f t="shared" si="0"/>
        <v>4081680</v>
      </c>
      <c r="I33">
        <v>0.76700000000000035</v>
      </c>
      <c r="J33">
        <f t="shared" si="1"/>
        <v>5321616.6883963468</v>
      </c>
      <c r="K33">
        <f t="shared" si="3"/>
        <v>70.315557980853882</v>
      </c>
    </row>
    <row r="34" spans="1:11" x14ac:dyDescent="0.25">
      <c r="A34" t="s">
        <v>13</v>
      </c>
      <c r="B34" t="s">
        <v>13</v>
      </c>
      <c r="C34" t="s">
        <v>19</v>
      </c>
      <c r="D34" t="s">
        <v>12</v>
      </c>
      <c r="E34">
        <v>168</v>
      </c>
      <c r="F34">
        <v>13</v>
      </c>
      <c r="G34" s="6">
        <v>667455</v>
      </c>
      <c r="H34">
        <f t="shared" si="0"/>
        <v>3337275</v>
      </c>
      <c r="I34">
        <v>0.62200000000000077</v>
      </c>
      <c r="J34">
        <f t="shared" si="1"/>
        <v>5365393.8906752346</v>
      </c>
      <c r="K34">
        <f t="shared" si="3"/>
        <v>70.071364928460298</v>
      </c>
    </row>
    <row r="35" spans="1:11" x14ac:dyDescent="0.25">
      <c r="A35" t="s">
        <v>13</v>
      </c>
      <c r="B35" t="s">
        <v>13</v>
      </c>
      <c r="C35" t="s">
        <v>19</v>
      </c>
      <c r="D35" t="s">
        <v>12</v>
      </c>
      <c r="E35">
        <v>168</v>
      </c>
      <c r="F35">
        <v>14</v>
      </c>
      <c r="G35" s="6">
        <v>519462</v>
      </c>
      <c r="H35">
        <f t="shared" si="0"/>
        <v>2597310</v>
      </c>
      <c r="I35">
        <v>0.61500000000000021</v>
      </c>
      <c r="J35">
        <f t="shared" si="1"/>
        <v>4223268.2926829252</v>
      </c>
      <c r="K35">
        <f t="shared" si="3"/>
        <v>76.442241125934416</v>
      </c>
    </row>
    <row r="36" spans="1:11" x14ac:dyDescent="0.25">
      <c r="A36" t="s">
        <v>13</v>
      </c>
      <c r="B36" t="s">
        <v>13</v>
      </c>
      <c r="C36" t="s">
        <v>19</v>
      </c>
      <c r="D36" t="s">
        <v>12</v>
      </c>
      <c r="E36">
        <v>168</v>
      </c>
      <c r="F36">
        <v>15</v>
      </c>
      <c r="G36" s="6">
        <v>529985</v>
      </c>
      <c r="H36">
        <f t="shared" si="0"/>
        <v>2649925</v>
      </c>
      <c r="I36">
        <v>0.33599999999999941</v>
      </c>
      <c r="J36">
        <f t="shared" si="1"/>
        <v>7886681.5476190615</v>
      </c>
      <c r="K36">
        <f t="shared" si="3"/>
        <v>56.007402480858417</v>
      </c>
    </row>
    <row r="37" spans="1:11" x14ac:dyDescent="0.25">
      <c r="A37" t="s">
        <v>13</v>
      </c>
      <c r="B37" t="s">
        <v>13</v>
      </c>
      <c r="C37" t="s">
        <v>19</v>
      </c>
      <c r="D37" t="s">
        <v>12</v>
      </c>
      <c r="E37">
        <v>168</v>
      </c>
      <c r="F37">
        <v>16</v>
      </c>
      <c r="G37" s="6">
        <v>178854</v>
      </c>
      <c r="H37">
        <f t="shared" si="0"/>
        <v>894270</v>
      </c>
      <c r="I37">
        <v>0.76400000000000023</v>
      </c>
      <c r="J37">
        <f t="shared" si="1"/>
        <v>1170510.4712041882</v>
      </c>
      <c r="K37">
        <f t="shared" si="3"/>
        <v>93.4707905041288</v>
      </c>
    </row>
    <row r="38" spans="1:11" x14ac:dyDescent="0.25">
      <c r="A38" t="s">
        <v>13</v>
      </c>
      <c r="B38" t="s">
        <v>13</v>
      </c>
      <c r="C38" t="s">
        <v>19</v>
      </c>
      <c r="D38" t="s">
        <v>12</v>
      </c>
      <c r="E38">
        <v>336</v>
      </c>
      <c r="F38">
        <v>17</v>
      </c>
      <c r="G38" s="6">
        <v>37044</v>
      </c>
      <c r="H38">
        <f t="shared" si="0"/>
        <v>185220</v>
      </c>
      <c r="I38">
        <v>0.30799999999999983</v>
      </c>
      <c r="J38">
        <f t="shared" si="1"/>
        <v>601363.6363636367</v>
      </c>
      <c r="K38">
        <f t="shared" si="3"/>
        <v>96.645541187702747</v>
      </c>
    </row>
    <row r="39" spans="1:11" x14ac:dyDescent="0.25">
      <c r="A39" t="s">
        <v>13</v>
      </c>
      <c r="B39" t="s">
        <v>13</v>
      </c>
      <c r="C39" t="s">
        <v>19</v>
      </c>
      <c r="D39" t="s">
        <v>12</v>
      </c>
      <c r="E39">
        <v>336</v>
      </c>
      <c r="F39">
        <v>18</v>
      </c>
      <c r="G39" s="6">
        <v>167891</v>
      </c>
      <c r="H39">
        <f t="shared" si="0"/>
        <v>839455</v>
      </c>
      <c r="I39">
        <v>0.17099999999999937</v>
      </c>
      <c r="J39">
        <f t="shared" si="1"/>
        <v>4909093.5672514802</v>
      </c>
      <c r="K39">
        <f t="shared" si="3"/>
        <v>72.616647929305628</v>
      </c>
    </row>
    <row r="40" spans="1:11" x14ac:dyDescent="0.25">
      <c r="A40" t="s">
        <v>13</v>
      </c>
      <c r="B40" t="s">
        <v>13</v>
      </c>
      <c r="C40" t="s">
        <v>19</v>
      </c>
      <c r="D40" t="s">
        <v>12</v>
      </c>
      <c r="E40">
        <v>336</v>
      </c>
      <c r="F40">
        <v>19</v>
      </c>
      <c r="G40" s="6">
        <v>38392</v>
      </c>
      <c r="H40">
        <f t="shared" si="0"/>
        <v>191960</v>
      </c>
      <c r="I40">
        <v>0.13900000000000023</v>
      </c>
      <c r="J40">
        <f t="shared" si="1"/>
        <v>1381007.194244602</v>
      </c>
      <c r="K40">
        <f t="shared" si="3"/>
        <v>92.296621424281668</v>
      </c>
    </row>
    <row r="41" spans="1:11" x14ac:dyDescent="0.25">
      <c r="A41" t="s">
        <v>13</v>
      </c>
      <c r="B41" t="s">
        <v>13</v>
      </c>
      <c r="C41" t="s">
        <v>19</v>
      </c>
      <c r="D41" t="s">
        <v>12</v>
      </c>
      <c r="E41">
        <v>336</v>
      </c>
      <c r="F41">
        <v>20</v>
      </c>
      <c r="G41" s="6">
        <v>47985</v>
      </c>
      <c r="H41">
        <f t="shared" si="0"/>
        <v>239925</v>
      </c>
      <c r="I41">
        <v>7.0000000000000284E-2</v>
      </c>
      <c r="J41">
        <f t="shared" si="1"/>
        <v>3427499.999999986</v>
      </c>
      <c r="K41">
        <f t="shared" si="3"/>
        <v>80.881106066419278</v>
      </c>
    </row>
    <row r="42" spans="1:11" x14ac:dyDescent="0.25">
      <c r="A42" t="s">
        <v>14</v>
      </c>
      <c r="B42" t="s">
        <v>14</v>
      </c>
      <c r="C42" t="s">
        <v>19</v>
      </c>
      <c r="D42" t="s">
        <v>12</v>
      </c>
      <c r="E42">
        <v>12</v>
      </c>
      <c r="F42">
        <v>1</v>
      </c>
      <c r="G42">
        <v>897.24900000000002</v>
      </c>
      <c r="H42">
        <f>(G42*5000/1000)</f>
        <v>4486.2449999999999</v>
      </c>
      <c r="I42">
        <v>0.81200000000000028</v>
      </c>
      <c r="J42">
        <f>H42/I42</f>
        <v>5524.9322660098505</v>
      </c>
      <c r="K42">
        <f>(5369.785118-J42)/5369.785118*100</f>
        <v>-2.8892617600243189</v>
      </c>
    </row>
    <row r="43" spans="1:11" x14ac:dyDescent="0.25">
      <c r="A43" t="s">
        <v>14</v>
      </c>
      <c r="B43" t="s">
        <v>14</v>
      </c>
      <c r="C43" t="s">
        <v>19</v>
      </c>
      <c r="D43" t="s">
        <v>12</v>
      </c>
      <c r="E43">
        <v>12</v>
      </c>
      <c r="F43">
        <v>2</v>
      </c>
      <c r="G43">
        <v>825.72500000000002</v>
      </c>
      <c r="H43">
        <f t="shared" si="0"/>
        <v>4128.625</v>
      </c>
      <c r="I43">
        <v>0.7110000000000003</v>
      </c>
      <c r="J43">
        <f t="shared" si="1"/>
        <v>5806.7862165963406</v>
      </c>
      <c r="K43">
        <f t="shared" ref="K43:K61" si="4">(5369.785118-J43)/5369.785118*100</f>
        <v>-8.1381487153270626</v>
      </c>
    </row>
    <row r="44" spans="1:11" x14ac:dyDescent="0.25">
      <c r="A44" t="s">
        <v>14</v>
      </c>
      <c r="B44" t="s">
        <v>14</v>
      </c>
      <c r="C44" t="s">
        <v>19</v>
      </c>
      <c r="D44" t="s">
        <v>12</v>
      </c>
      <c r="E44">
        <v>12</v>
      </c>
      <c r="F44">
        <v>3</v>
      </c>
      <c r="G44">
        <v>689.06500000000005</v>
      </c>
      <c r="H44">
        <f t="shared" si="0"/>
        <v>3445.3250000000003</v>
      </c>
      <c r="I44">
        <v>0.70800000000000018</v>
      </c>
      <c r="J44">
        <f t="shared" si="1"/>
        <v>4866.2782485875696</v>
      </c>
      <c r="K44">
        <f t="shared" si="4"/>
        <v>9.3766670052518517</v>
      </c>
    </row>
    <row r="45" spans="1:11" x14ac:dyDescent="0.25">
      <c r="A45" t="s">
        <v>14</v>
      </c>
      <c r="B45" t="s">
        <v>14</v>
      </c>
      <c r="C45" t="s">
        <v>19</v>
      </c>
      <c r="D45" t="s">
        <v>12</v>
      </c>
      <c r="E45">
        <v>12</v>
      </c>
      <c r="F45">
        <v>4</v>
      </c>
      <c r="G45">
        <v>683.38</v>
      </c>
      <c r="H45">
        <f t="shared" si="0"/>
        <v>3416.9</v>
      </c>
      <c r="I45">
        <v>0.64700000000000024</v>
      </c>
      <c r="J45">
        <f t="shared" si="1"/>
        <v>5281.1437403400287</v>
      </c>
      <c r="K45">
        <f t="shared" si="4"/>
        <v>1.6507434787816238</v>
      </c>
    </row>
    <row r="46" spans="1:11" x14ac:dyDescent="0.25">
      <c r="A46" t="s">
        <v>14</v>
      </c>
      <c r="B46" t="s">
        <v>14</v>
      </c>
      <c r="C46" t="s">
        <v>19</v>
      </c>
      <c r="D46" t="s">
        <v>12</v>
      </c>
      <c r="E46">
        <v>24</v>
      </c>
      <c r="F46">
        <v>5</v>
      </c>
      <c r="G46" s="4">
        <v>628.59</v>
      </c>
      <c r="H46">
        <f t="shared" si="0"/>
        <v>3142.95</v>
      </c>
      <c r="I46">
        <v>0.88100000000000023</v>
      </c>
      <c r="J46">
        <f t="shared" si="1"/>
        <v>3567.4801362088524</v>
      </c>
      <c r="K46">
        <f t="shared" si="4"/>
        <v>33.56381944874591</v>
      </c>
    </row>
    <row r="47" spans="1:11" x14ac:dyDescent="0.25">
      <c r="A47" t="s">
        <v>14</v>
      </c>
      <c r="B47" t="s">
        <v>14</v>
      </c>
      <c r="C47" t="s">
        <v>19</v>
      </c>
      <c r="D47" t="s">
        <v>12</v>
      </c>
      <c r="E47">
        <v>24</v>
      </c>
      <c r="F47">
        <v>6</v>
      </c>
      <c r="G47" s="3">
        <v>1306.231</v>
      </c>
      <c r="H47">
        <f t="shared" si="0"/>
        <v>6531.1549999999997</v>
      </c>
      <c r="I47">
        <v>1.46</v>
      </c>
      <c r="J47">
        <f t="shared" si="1"/>
        <v>4473.3938356164381</v>
      </c>
      <c r="K47">
        <f t="shared" si="4"/>
        <v>16.693243075570717</v>
      </c>
    </row>
    <row r="48" spans="1:11" x14ac:dyDescent="0.25">
      <c r="A48" t="s">
        <v>14</v>
      </c>
      <c r="B48" t="s">
        <v>14</v>
      </c>
      <c r="C48" t="s">
        <v>19</v>
      </c>
      <c r="D48" t="s">
        <v>12</v>
      </c>
      <c r="E48">
        <v>24</v>
      </c>
      <c r="F48">
        <v>7</v>
      </c>
      <c r="G48">
        <v>738.93</v>
      </c>
      <c r="H48">
        <f t="shared" si="0"/>
        <v>3694.6499999999996</v>
      </c>
      <c r="I48">
        <v>0.64799999999999969</v>
      </c>
      <c r="J48">
        <f t="shared" si="1"/>
        <v>5701.6203703703723</v>
      </c>
      <c r="K48">
        <f t="shared" si="4"/>
        <v>-6.1796746997944307</v>
      </c>
    </row>
    <row r="49" spans="1:11" x14ac:dyDescent="0.25">
      <c r="A49" t="s">
        <v>14</v>
      </c>
      <c r="B49" t="s">
        <v>14</v>
      </c>
      <c r="C49" t="s">
        <v>19</v>
      </c>
      <c r="D49" t="s">
        <v>12</v>
      </c>
      <c r="E49">
        <v>24</v>
      </c>
      <c r="F49">
        <v>8</v>
      </c>
      <c r="G49" s="2">
        <v>179.85</v>
      </c>
      <c r="H49">
        <f t="shared" si="0"/>
        <v>899.25</v>
      </c>
      <c r="I49">
        <v>0.56400000000000006</v>
      </c>
      <c r="J49">
        <f t="shared" si="1"/>
        <v>1594.4148936170211</v>
      </c>
      <c r="K49">
        <f t="shared" si="4"/>
        <v>70.307659271645704</v>
      </c>
    </row>
    <row r="50" spans="1:11" x14ac:dyDescent="0.25">
      <c r="A50" t="s">
        <v>14</v>
      </c>
      <c r="B50" t="s">
        <v>14</v>
      </c>
      <c r="C50" t="s">
        <v>19</v>
      </c>
      <c r="D50" t="s">
        <v>12</v>
      </c>
      <c r="E50">
        <v>72</v>
      </c>
      <c r="F50">
        <v>9</v>
      </c>
      <c r="G50">
        <v>47.561</v>
      </c>
      <c r="H50">
        <f t="shared" si="0"/>
        <v>237.80500000000001</v>
      </c>
      <c r="I50">
        <v>0.51600000000000001</v>
      </c>
      <c r="J50">
        <f t="shared" si="1"/>
        <v>460.86240310077517</v>
      </c>
      <c r="K50">
        <f t="shared" si="4"/>
        <v>91.417488912993505</v>
      </c>
    </row>
    <row r="51" spans="1:11" x14ac:dyDescent="0.25">
      <c r="A51" t="s">
        <v>14</v>
      </c>
      <c r="B51" t="s">
        <v>14</v>
      </c>
      <c r="C51" t="s">
        <v>19</v>
      </c>
      <c r="D51" t="s">
        <v>12</v>
      </c>
      <c r="E51">
        <v>72</v>
      </c>
      <c r="F51">
        <v>10</v>
      </c>
      <c r="G51">
        <v>62.34</v>
      </c>
      <c r="H51">
        <f t="shared" si="0"/>
        <v>311.7</v>
      </c>
      <c r="I51">
        <v>1.4459999999999997</v>
      </c>
      <c r="J51">
        <f t="shared" si="1"/>
        <v>215.56016597510376</v>
      </c>
      <c r="K51">
        <f t="shared" si="4"/>
        <v>95.985683575074049</v>
      </c>
    </row>
    <row r="52" spans="1:11" x14ac:dyDescent="0.25">
      <c r="A52" t="s">
        <v>14</v>
      </c>
      <c r="B52" t="s">
        <v>14</v>
      </c>
      <c r="C52" t="s">
        <v>19</v>
      </c>
      <c r="D52" t="s">
        <v>12</v>
      </c>
      <c r="E52">
        <v>72</v>
      </c>
      <c r="F52">
        <v>11</v>
      </c>
      <c r="G52">
        <v>92.180999999999997</v>
      </c>
      <c r="H52">
        <f t="shared" si="0"/>
        <v>460.90499999999997</v>
      </c>
      <c r="I52">
        <v>7.8010000000000002</v>
      </c>
      <c r="J52">
        <f t="shared" si="1"/>
        <v>59.082809896167156</v>
      </c>
      <c r="K52">
        <f t="shared" si="4"/>
        <v>98.899717426343244</v>
      </c>
    </row>
    <row r="53" spans="1:11" x14ac:dyDescent="0.25">
      <c r="A53" t="s">
        <v>14</v>
      </c>
      <c r="B53" t="s">
        <v>14</v>
      </c>
      <c r="C53" t="s">
        <v>19</v>
      </c>
      <c r="D53" t="s">
        <v>12</v>
      </c>
      <c r="E53">
        <v>72</v>
      </c>
      <c r="F53">
        <v>12</v>
      </c>
      <c r="G53" s="1">
        <v>400.738</v>
      </c>
      <c r="H53">
        <f t="shared" si="0"/>
        <v>2003.69</v>
      </c>
      <c r="I53">
        <v>1.1550000000000002</v>
      </c>
      <c r="J53">
        <f t="shared" si="1"/>
        <v>1734.7965367965364</v>
      </c>
      <c r="K53">
        <f t="shared" si="4"/>
        <v>67.693371360776737</v>
      </c>
    </row>
    <row r="54" spans="1:11" x14ac:dyDescent="0.25">
      <c r="A54" t="s">
        <v>14</v>
      </c>
      <c r="B54" t="s">
        <v>14</v>
      </c>
      <c r="C54" t="s">
        <v>19</v>
      </c>
      <c r="D54" t="s">
        <v>12</v>
      </c>
      <c r="E54">
        <v>168</v>
      </c>
      <c r="F54">
        <v>13</v>
      </c>
      <c r="G54">
        <v>31.181000000000001</v>
      </c>
      <c r="H54">
        <f t="shared" si="0"/>
        <v>155.905</v>
      </c>
      <c r="I54">
        <v>1.4000000000000004</v>
      </c>
      <c r="J54">
        <f t="shared" si="1"/>
        <v>111.36071428571425</v>
      </c>
      <c r="K54">
        <f t="shared" si="4"/>
        <v>97.926160696590571</v>
      </c>
    </row>
    <row r="55" spans="1:11" x14ac:dyDescent="0.25">
      <c r="A55" t="s">
        <v>14</v>
      </c>
      <c r="B55" t="s">
        <v>14</v>
      </c>
      <c r="C55" t="s">
        <v>19</v>
      </c>
      <c r="D55" t="s">
        <v>12</v>
      </c>
      <c r="E55">
        <v>168</v>
      </c>
      <c r="F55">
        <v>14</v>
      </c>
      <c r="G55">
        <v>18.452999999999999</v>
      </c>
      <c r="H55">
        <f t="shared" si="0"/>
        <v>92.265000000000001</v>
      </c>
      <c r="I55">
        <v>1.2949999999999999</v>
      </c>
      <c r="J55">
        <f t="shared" si="1"/>
        <v>71.247104247104247</v>
      </c>
      <c r="K55">
        <f t="shared" si="4"/>
        <v>98.673185189323917</v>
      </c>
    </row>
    <row r="56" spans="1:11" x14ac:dyDescent="0.25">
      <c r="A56" t="s">
        <v>14</v>
      </c>
      <c r="B56" t="s">
        <v>14</v>
      </c>
      <c r="C56" t="s">
        <v>19</v>
      </c>
      <c r="D56" t="s">
        <v>12</v>
      </c>
      <c r="E56">
        <v>168</v>
      </c>
      <c r="F56">
        <v>15</v>
      </c>
      <c r="G56" s="1">
        <v>92.757000000000005</v>
      </c>
      <c r="H56">
        <f t="shared" si="0"/>
        <v>463.78500000000003</v>
      </c>
      <c r="I56">
        <v>0.78399999999999981</v>
      </c>
      <c r="J56">
        <f t="shared" si="1"/>
        <v>591.56250000000023</v>
      </c>
      <c r="K56">
        <f t="shared" si="4"/>
        <v>88.983497719172604</v>
      </c>
    </row>
    <row r="57" spans="1:11" x14ac:dyDescent="0.25">
      <c r="A57" t="s">
        <v>14</v>
      </c>
      <c r="B57" t="s">
        <v>14</v>
      </c>
      <c r="C57" t="s">
        <v>19</v>
      </c>
      <c r="D57" t="s">
        <v>12</v>
      </c>
      <c r="E57">
        <v>168</v>
      </c>
      <c r="F57">
        <v>16</v>
      </c>
      <c r="G57">
        <v>18.451000000000001</v>
      </c>
      <c r="H57">
        <f t="shared" si="0"/>
        <v>92.254999999999995</v>
      </c>
      <c r="I57">
        <v>2.1210000000000004</v>
      </c>
      <c r="J57">
        <f t="shared" si="1"/>
        <v>43.495992456388485</v>
      </c>
      <c r="K57">
        <f t="shared" si="4"/>
        <v>99.189986349535928</v>
      </c>
    </row>
    <row r="58" spans="1:11" x14ac:dyDescent="0.25">
      <c r="A58" t="s">
        <v>14</v>
      </c>
      <c r="B58" t="s">
        <v>14</v>
      </c>
      <c r="C58" t="s">
        <v>19</v>
      </c>
      <c r="D58" t="s">
        <v>12</v>
      </c>
      <c r="E58">
        <v>336</v>
      </c>
      <c r="F58">
        <v>17</v>
      </c>
      <c r="G58">
        <v>8.2579999999999991</v>
      </c>
      <c r="H58">
        <f t="shared" si="0"/>
        <v>41.289999999999992</v>
      </c>
      <c r="I58">
        <v>4.5999999999999375E-2</v>
      </c>
      <c r="J58">
        <f t="shared" si="1"/>
        <v>897.60869565218593</v>
      </c>
      <c r="K58">
        <f t="shared" si="4"/>
        <v>83.284085379071854</v>
      </c>
    </row>
    <row r="59" spans="1:11" x14ac:dyDescent="0.25">
      <c r="A59" t="s">
        <v>14</v>
      </c>
      <c r="B59" t="s">
        <v>14</v>
      </c>
      <c r="C59" t="s">
        <v>19</v>
      </c>
      <c r="D59" t="s">
        <v>12</v>
      </c>
      <c r="E59">
        <v>336</v>
      </c>
      <c r="F59">
        <v>18</v>
      </c>
      <c r="G59">
        <v>8.0429999999999993</v>
      </c>
      <c r="H59">
        <f t="shared" si="0"/>
        <v>40.214999999999989</v>
      </c>
      <c r="I59">
        <v>0.13499999999999979</v>
      </c>
      <c r="J59">
        <f t="shared" si="1"/>
        <v>297.88888888888926</v>
      </c>
      <c r="K59">
        <f t="shared" si="4"/>
        <v>94.452498892547126</v>
      </c>
    </row>
    <row r="60" spans="1:11" x14ac:dyDescent="0.25">
      <c r="A60" t="s">
        <v>14</v>
      </c>
      <c r="B60" t="s">
        <v>14</v>
      </c>
      <c r="C60" t="s">
        <v>19</v>
      </c>
      <c r="D60" t="s">
        <v>12</v>
      </c>
      <c r="E60">
        <v>336</v>
      </c>
      <c r="F60">
        <v>19</v>
      </c>
      <c r="G60" s="1">
        <v>36.177</v>
      </c>
      <c r="H60">
        <f t="shared" si="0"/>
        <v>180.88499999999999</v>
      </c>
      <c r="I60">
        <v>2.3000000000000576E-2</v>
      </c>
      <c r="J60">
        <f t="shared" si="1"/>
        <v>7864.5652173911076</v>
      </c>
      <c r="K60">
        <f t="shared" si="4"/>
        <v>-46.459589063040561</v>
      </c>
    </row>
    <row r="61" spans="1:11" x14ac:dyDescent="0.25">
      <c r="A61" t="s">
        <v>14</v>
      </c>
      <c r="B61" t="s">
        <v>14</v>
      </c>
      <c r="C61" t="s">
        <v>19</v>
      </c>
      <c r="D61" t="s">
        <v>12</v>
      </c>
      <c r="E61">
        <v>336</v>
      </c>
      <c r="F61">
        <v>20</v>
      </c>
      <c r="G61">
        <v>6.609</v>
      </c>
      <c r="H61">
        <f t="shared" si="0"/>
        <v>33.045000000000002</v>
      </c>
      <c r="I61">
        <v>4.9000000000000377E-2</v>
      </c>
      <c r="J61">
        <f t="shared" si="1"/>
        <v>674.38775510203561</v>
      </c>
      <c r="K61">
        <f t="shared" si="4"/>
        <v>87.441066257168686</v>
      </c>
    </row>
    <row r="62" spans="1:11" x14ac:dyDescent="0.25">
      <c r="A62" t="s">
        <v>15</v>
      </c>
      <c r="B62" t="s">
        <v>16</v>
      </c>
      <c r="C62" t="s">
        <v>19</v>
      </c>
      <c r="D62" t="s">
        <v>12</v>
      </c>
      <c r="E62">
        <v>12</v>
      </c>
      <c r="F62">
        <v>1</v>
      </c>
      <c r="G62" s="5">
        <v>534.75800000000004</v>
      </c>
      <c r="H62">
        <f t="shared" si="0"/>
        <v>2673.79</v>
      </c>
      <c r="I62">
        <v>0.91599999999999948</v>
      </c>
      <c r="J62">
        <f t="shared" si="1"/>
        <v>2918.984716157207</v>
      </c>
      <c r="K62">
        <f>(5228.220964-J62)/5228.220964*100</f>
        <v>44.168681158342736</v>
      </c>
    </row>
    <row r="63" spans="1:11" x14ac:dyDescent="0.25">
      <c r="A63" t="s">
        <v>15</v>
      </c>
      <c r="B63" t="s">
        <v>16</v>
      </c>
      <c r="C63" t="s">
        <v>19</v>
      </c>
      <c r="D63" t="s">
        <v>12</v>
      </c>
      <c r="E63">
        <v>12</v>
      </c>
      <c r="F63">
        <v>2</v>
      </c>
      <c r="G63" s="4">
        <v>1006.811</v>
      </c>
      <c r="H63">
        <f t="shared" si="0"/>
        <v>5034.0550000000003</v>
      </c>
      <c r="I63">
        <v>1.1429999999999998</v>
      </c>
      <c r="J63">
        <f t="shared" si="1"/>
        <v>4404.2475940507447</v>
      </c>
      <c r="K63">
        <f t="shared" ref="K63:K81" si="5">(5228.220964-J63)/5228.220964*100</f>
        <v>15.760109903978714</v>
      </c>
    </row>
    <row r="64" spans="1:11" x14ac:dyDescent="0.25">
      <c r="A64" t="s">
        <v>15</v>
      </c>
      <c r="B64" t="s">
        <v>16</v>
      </c>
      <c r="C64" t="s">
        <v>19</v>
      </c>
      <c r="D64" t="s">
        <v>12</v>
      </c>
      <c r="E64">
        <v>12</v>
      </c>
      <c r="F64">
        <v>3</v>
      </c>
      <c r="G64" s="3">
        <v>2241.96</v>
      </c>
      <c r="H64">
        <f t="shared" si="0"/>
        <v>11209.8</v>
      </c>
      <c r="I64">
        <v>1.5039999999999996</v>
      </c>
      <c r="J64">
        <f t="shared" si="1"/>
        <v>7453.3244680851085</v>
      </c>
      <c r="K64">
        <f t="shared" si="5"/>
        <v>-42.559477103330565</v>
      </c>
    </row>
    <row r="65" spans="1:11" x14ac:dyDescent="0.25">
      <c r="A65" t="s">
        <v>15</v>
      </c>
      <c r="B65" t="s">
        <v>16</v>
      </c>
      <c r="C65" t="s">
        <v>19</v>
      </c>
      <c r="D65" t="s">
        <v>12</v>
      </c>
      <c r="E65">
        <v>12</v>
      </c>
      <c r="F65">
        <v>4</v>
      </c>
      <c r="G65" s="4">
        <v>1373.31</v>
      </c>
      <c r="H65">
        <f t="shared" si="0"/>
        <v>6866.55</v>
      </c>
      <c r="I65">
        <v>1.1189999999999998</v>
      </c>
      <c r="J65">
        <f t="shared" si="1"/>
        <v>6136.3270777479911</v>
      </c>
      <c r="K65">
        <f t="shared" si="5"/>
        <v>-17.369313959776068</v>
      </c>
    </row>
    <row r="66" spans="1:11" x14ac:dyDescent="0.25">
      <c r="A66" t="s">
        <v>15</v>
      </c>
      <c r="B66" t="s">
        <v>16</v>
      </c>
      <c r="C66" t="s">
        <v>19</v>
      </c>
      <c r="D66" t="s">
        <v>12</v>
      </c>
      <c r="E66">
        <v>24</v>
      </c>
      <c r="F66">
        <v>5</v>
      </c>
      <c r="G66">
        <v>262.90199999999999</v>
      </c>
      <c r="H66">
        <f t="shared" si="0"/>
        <v>1314.51</v>
      </c>
      <c r="I66">
        <v>1.0650000000000004</v>
      </c>
      <c r="J66">
        <f t="shared" si="1"/>
        <v>1234.2816901408446</v>
      </c>
      <c r="K66">
        <f t="shared" si="5"/>
        <v>76.391937168689935</v>
      </c>
    </row>
    <row r="67" spans="1:11" x14ac:dyDescent="0.25">
      <c r="A67" t="s">
        <v>15</v>
      </c>
      <c r="B67" t="s">
        <v>16</v>
      </c>
      <c r="C67" t="s">
        <v>19</v>
      </c>
      <c r="D67" t="s">
        <v>12</v>
      </c>
      <c r="E67">
        <v>24</v>
      </c>
      <c r="F67">
        <v>6</v>
      </c>
      <c r="G67">
        <v>340.89100000000002</v>
      </c>
      <c r="H67">
        <f t="shared" ref="H67:H101" si="6">(G67*5000/1000)</f>
        <v>1704.4549999999999</v>
      </c>
      <c r="I67">
        <v>1.0299999999999994</v>
      </c>
      <c r="J67">
        <f t="shared" ref="J67:J101" si="7">H67/I67</f>
        <v>1654.8106796116515</v>
      </c>
      <c r="K67">
        <f t="shared" si="5"/>
        <v>68.348493856587282</v>
      </c>
    </row>
    <row r="68" spans="1:11" x14ac:dyDescent="0.25">
      <c r="A68" t="s">
        <v>15</v>
      </c>
      <c r="B68" t="s">
        <v>16</v>
      </c>
      <c r="C68" t="s">
        <v>19</v>
      </c>
      <c r="D68" t="s">
        <v>12</v>
      </c>
      <c r="E68">
        <v>24</v>
      </c>
      <c r="F68">
        <v>7</v>
      </c>
      <c r="G68" s="1">
        <v>47.838000000000001</v>
      </c>
      <c r="H68">
        <f t="shared" si="6"/>
        <v>239.19</v>
      </c>
      <c r="I68">
        <v>0.51600000000000001</v>
      </c>
      <c r="J68">
        <f t="shared" si="7"/>
        <v>463.54651162790697</v>
      </c>
      <c r="K68">
        <f t="shared" si="5"/>
        <v>91.133762042198441</v>
      </c>
    </row>
    <row r="69" spans="1:11" x14ac:dyDescent="0.25">
      <c r="A69" t="s">
        <v>15</v>
      </c>
      <c r="B69" t="s">
        <v>16</v>
      </c>
      <c r="C69" t="s">
        <v>19</v>
      </c>
      <c r="D69" t="s">
        <v>12</v>
      </c>
      <c r="E69">
        <v>24</v>
      </c>
      <c r="F69">
        <v>8</v>
      </c>
      <c r="G69">
        <v>338.94400000000002</v>
      </c>
      <c r="H69">
        <f t="shared" si="6"/>
        <v>1694.72</v>
      </c>
      <c r="I69">
        <v>0.98899999999999988</v>
      </c>
      <c r="J69">
        <f t="shared" si="7"/>
        <v>1713.5692618806877</v>
      </c>
      <c r="K69">
        <f t="shared" si="5"/>
        <v>67.224620503229986</v>
      </c>
    </row>
    <row r="70" spans="1:11" x14ac:dyDescent="0.25">
      <c r="A70" t="s">
        <v>15</v>
      </c>
      <c r="B70" t="s">
        <v>16</v>
      </c>
      <c r="C70" t="s">
        <v>19</v>
      </c>
      <c r="D70" t="s">
        <v>12</v>
      </c>
      <c r="E70">
        <v>72</v>
      </c>
      <c r="F70">
        <v>9</v>
      </c>
      <c r="G70">
        <v>11.273</v>
      </c>
      <c r="H70">
        <f t="shared" si="6"/>
        <v>56.365000000000002</v>
      </c>
      <c r="I70">
        <v>0.92600000000000016</v>
      </c>
      <c r="J70">
        <f t="shared" si="7"/>
        <v>60.869330453563705</v>
      </c>
      <c r="K70">
        <f t="shared" si="5"/>
        <v>98.835754439747433</v>
      </c>
    </row>
    <row r="71" spans="1:11" x14ac:dyDescent="0.25">
      <c r="A71" t="s">
        <v>15</v>
      </c>
      <c r="B71" t="s">
        <v>16</v>
      </c>
      <c r="C71" t="s">
        <v>19</v>
      </c>
      <c r="D71" t="s">
        <v>12</v>
      </c>
      <c r="E71">
        <v>72</v>
      </c>
      <c r="F71">
        <v>10</v>
      </c>
      <c r="G71" s="1">
        <v>1.5289999999999999</v>
      </c>
      <c r="H71">
        <f t="shared" si="6"/>
        <v>7.6449999999999996</v>
      </c>
      <c r="I71">
        <v>0.39599999999999991</v>
      </c>
      <c r="J71">
        <f t="shared" si="7"/>
        <v>19.305555555555561</v>
      </c>
      <c r="K71">
        <f t="shared" si="5"/>
        <v>99.630743312333422</v>
      </c>
    </row>
    <row r="72" spans="1:11" x14ac:dyDescent="0.25">
      <c r="A72" t="s">
        <v>15</v>
      </c>
      <c r="B72" t="s">
        <v>16</v>
      </c>
      <c r="C72" t="s">
        <v>19</v>
      </c>
      <c r="D72" t="s">
        <v>12</v>
      </c>
      <c r="E72">
        <v>72</v>
      </c>
      <c r="F72">
        <v>11</v>
      </c>
      <c r="G72">
        <v>58.920999999999999</v>
      </c>
      <c r="H72">
        <f t="shared" si="6"/>
        <v>294.60500000000002</v>
      </c>
      <c r="I72">
        <v>2.3110000000000008</v>
      </c>
      <c r="J72">
        <f t="shared" si="7"/>
        <v>127.47944612721761</v>
      </c>
      <c r="K72">
        <f t="shared" si="5"/>
        <v>97.561705080848654</v>
      </c>
    </row>
    <row r="73" spans="1:11" x14ac:dyDescent="0.25">
      <c r="A73" t="s">
        <v>15</v>
      </c>
      <c r="B73" t="s">
        <v>16</v>
      </c>
      <c r="C73" t="s">
        <v>19</v>
      </c>
      <c r="D73" t="s">
        <v>12</v>
      </c>
      <c r="E73">
        <v>72</v>
      </c>
      <c r="F73">
        <v>12</v>
      </c>
      <c r="G73">
        <v>39.158000000000001</v>
      </c>
      <c r="H73">
        <f t="shared" si="6"/>
        <v>195.79</v>
      </c>
      <c r="I73">
        <v>1.1479999999999997</v>
      </c>
      <c r="J73">
        <f t="shared" si="7"/>
        <v>170.54878048780492</v>
      </c>
      <c r="K73">
        <f t="shared" si="5"/>
        <v>96.737919424941026</v>
      </c>
    </row>
    <row r="74" spans="1:11" x14ac:dyDescent="0.25">
      <c r="A74" t="s">
        <v>15</v>
      </c>
      <c r="B74" t="s">
        <v>16</v>
      </c>
      <c r="C74" t="s">
        <v>19</v>
      </c>
      <c r="D74" t="s">
        <v>12</v>
      </c>
      <c r="E74">
        <v>168</v>
      </c>
      <c r="F74">
        <v>13</v>
      </c>
      <c r="G74">
        <v>6.4749999999999996</v>
      </c>
      <c r="H74">
        <f t="shared" si="6"/>
        <v>32.375</v>
      </c>
      <c r="I74">
        <v>1.3330000000000002</v>
      </c>
      <c r="J74">
        <f t="shared" si="7"/>
        <v>24.287321830457611</v>
      </c>
      <c r="K74">
        <f t="shared" si="5"/>
        <v>99.535457242574623</v>
      </c>
    </row>
    <row r="75" spans="1:11" x14ac:dyDescent="0.25">
      <c r="A75" t="s">
        <v>15</v>
      </c>
      <c r="B75" t="s">
        <v>16</v>
      </c>
      <c r="C75" t="s">
        <v>19</v>
      </c>
      <c r="D75" t="s">
        <v>12</v>
      </c>
      <c r="E75">
        <v>168</v>
      </c>
      <c r="F75">
        <v>14</v>
      </c>
      <c r="G75">
        <v>6.1909999999999998</v>
      </c>
      <c r="H75">
        <f t="shared" si="6"/>
        <v>30.954999999999998</v>
      </c>
      <c r="I75">
        <v>1.4450000000000003</v>
      </c>
      <c r="J75">
        <f t="shared" si="7"/>
        <v>21.422145328719719</v>
      </c>
      <c r="K75">
        <f t="shared" si="5"/>
        <v>99.590259373576089</v>
      </c>
    </row>
    <row r="76" spans="1:11" x14ac:dyDescent="0.25">
      <c r="A76" t="s">
        <v>15</v>
      </c>
      <c r="B76" t="s">
        <v>16</v>
      </c>
      <c r="C76" t="s">
        <v>19</v>
      </c>
      <c r="D76" t="s">
        <v>12</v>
      </c>
      <c r="E76">
        <v>168</v>
      </c>
      <c r="F76">
        <v>15</v>
      </c>
      <c r="G76">
        <v>9.1470000000000002</v>
      </c>
      <c r="H76">
        <f t="shared" si="6"/>
        <v>45.734999999999999</v>
      </c>
      <c r="I76">
        <v>1.367</v>
      </c>
      <c r="J76">
        <f t="shared" si="7"/>
        <v>33.456474030724216</v>
      </c>
      <c r="K76">
        <f t="shared" si="5"/>
        <v>99.360079188291863</v>
      </c>
    </row>
    <row r="77" spans="1:11" x14ac:dyDescent="0.25">
      <c r="A77" t="s">
        <v>15</v>
      </c>
      <c r="B77" t="s">
        <v>16</v>
      </c>
      <c r="C77" t="s">
        <v>19</v>
      </c>
      <c r="D77" t="s">
        <v>12</v>
      </c>
      <c r="E77">
        <v>168</v>
      </c>
      <c r="F77">
        <v>16</v>
      </c>
      <c r="G77" s="2">
        <v>19.303000000000001</v>
      </c>
      <c r="H77">
        <f t="shared" si="6"/>
        <v>96.515000000000001</v>
      </c>
      <c r="I77">
        <v>2.633</v>
      </c>
      <c r="J77">
        <f t="shared" si="7"/>
        <v>36.655905810862137</v>
      </c>
      <c r="K77">
        <f t="shared" si="5"/>
        <v>99.298883768240401</v>
      </c>
    </row>
    <row r="78" spans="1:11" x14ac:dyDescent="0.25">
      <c r="A78" t="s">
        <v>15</v>
      </c>
      <c r="B78" t="s">
        <v>16</v>
      </c>
      <c r="C78" t="s">
        <v>19</v>
      </c>
      <c r="D78" t="s">
        <v>12</v>
      </c>
      <c r="E78">
        <v>336</v>
      </c>
      <c r="F78">
        <v>17</v>
      </c>
      <c r="G78">
        <v>5.6790000000000003</v>
      </c>
      <c r="H78">
        <f t="shared" si="6"/>
        <v>28.395</v>
      </c>
      <c r="I78">
        <v>0.15700000000000003</v>
      </c>
      <c r="J78">
        <f t="shared" si="7"/>
        <v>180.85987261146494</v>
      </c>
      <c r="K78">
        <f t="shared" si="5"/>
        <v>96.540699525578333</v>
      </c>
    </row>
    <row r="79" spans="1:11" x14ac:dyDescent="0.25">
      <c r="A79" t="s">
        <v>15</v>
      </c>
      <c r="B79" t="s">
        <v>16</v>
      </c>
      <c r="C79" t="s">
        <v>19</v>
      </c>
      <c r="D79" t="s">
        <v>12</v>
      </c>
      <c r="E79">
        <v>336</v>
      </c>
      <c r="F79">
        <v>18</v>
      </c>
      <c r="G79">
        <v>1.7230000000000001</v>
      </c>
      <c r="H79">
        <f t="shared" si="6"/>
        <v>8.6150000000000002</v>
      </c>
      <c r="I79">
        <v>0.62099999999999955</v>
      </c>
      <c r="J79">
        <f t="shared" si="7"/>
        <v>13.872785829307579</v>
      </c>
      <c r="K79">
        <f t="shared" si="5"/>
        <v>99.73465570937357</v>
      </c>
    </row>
    <row r="80" spans="1:11" x14ac:dyDescent="0.25">
      <c r="A80" t="s">
        <v>15</v>
      </c>
      <c r="B80" t="s">
        <v>16</v>
      </c>
      <c r="C80" t="s">
        <v>19</v>
      </c>
      <c r="D80" t="s">
        <v>12</v>
      </c>
      <c r="E80">
        <v>336</v>
      </c>
      <c r="F80">
        <v>19</v>
      </c>
      <c r="G80">
        <v>1.962</v>
      </c>
      <c r="H80">
        <f t="shared" si="6"/>
        <v>9.81</v>
      </c>
      <c r="I80">
        <v>0.33699999999999974</v>
      </c>
      <c r="J80">
        <f t="shared" si="7"/>
        <v>29.109792284866494</v>
      </c>
      <c r="K80">
        <f t="shared" si="5"/>
        <v>99.443218018417582</v>
      </c>
    </row>
    <row r="81" spans="1:11" x14ac:dyDescent="0.25">
      <c r="A81" t="s">
        <v>15</v>
      </c>
      <c r="B81" t="s">
        <v>16</v>
      </c>
      <c r="C81" t="s">
        <v>19</v>
      </c>
      <c r="D81" t="s">
        <v>12</v>
      </c>
      <c r="E81">
        <v>336</v>
      </c>
      <c r="F81">
        <v>20</v>
      </c>
      <c r="G81">
        <v>0.57499999999999996</v>
      </c>
      <c r="H81">
        <f t="shared" si="6"/>
        <v>2.875</v>
      </c>
      <c r="I81">
        <v>0.46199999999999974</v>
      </c>
      <c r="J81">
        <f t="shared" si="7"/>
        <v>6.2229437229437261</v>
      </c>
      <c r="K81">
        <f t="shared" si="5"/>
        <v>99.880973972489059</v>
      </c>
    </row>
    <row r="82" spans="1:11" x14ac:dyDescent="0.25">
      <c r="A82" t="s">
        <v>17</v>
      </c>
      <c r="B82" t="s">
        <v>16</v>
      </c>
      <c r="C82" t="s">
        <v>19</v>
      </c>
      <c r="D82" t="s">
        <v>18</v>
      </c>
      <c r="E82">
        <v>12</v>
      </c>
      <c r="F82">
        <v>1</v>
      </c>
      <c r="G82" s="6">
        <v>1582255</v>
      </c>
      <c r="H82">
        <f t="shared" si="6"/>
        <v>7911275</v>
      </c>
      <c r="I82">
        <v>0.67600000000000016</v>
      </c>
      <c r="J82">
        <f t="shared" si="7"/>
        <v>11703069.526627216</v>
      </c>
      <c r="K82">
        <f>(8559956.847-J82)/8559956.847*100</f>
        <v>-36.718791178588496</v>
      </c>
    </row>
    <row r="83" spans="1:11" x14ac:dyDescent="0.25">
      <c r="A83" t="s">
        <v>17</v>
      </c>
      <c r="B83" t="s">
        <v>16</v>
      </c>
      <c r="C83" t="s">
        <v>19</v>
      </c>
      <c r="D83" t="s">
        <v>18</v>
      </c>
      <c r="E83">
        <v>12</v>
      </c>
      <c r="F83">
        <v>2</v>
      </c>
      <c r="G83" s="6">
        <v>1077223</v>
      </c>
      <c r="H83">
        <f t="shared" si="6"/>
        <v>5386115</v>
      </c>
      <c r="I83">
        <v>0.4659999999999993</v>
      </c>
      <c r="J83">
        <f t="shared" si="7"/>
        <v>11558186.695278987</v>
      </c>
      <c r="K83">
        <f t="shared" ref="K83:K101" si="8">(8559956.847-J83)/8559956.847*100</f>
        <v>-35.0262262049811</v>
      </c>
    </row>
    <row r="84" spans="1:11" x14ac:dyDescent="0.25">
      <c r="A84" t="s">
        <v>17</v>
      </c>
      <c r="B84" t="s">
        <v>16</v>
      </c>
      <c r="C84" t="s">
        <v>19</v>
      </c>
      <c r="D84" t="s">
        <v>18</v>
      </c>
      <c r="E84">
        <v>12</v>
      </c>
      <c r="F84">
        <v>3</v>
      </c>
      <c r="G84" s="6">
        <v>381105</v>
      </c>
      <c r="H84">
        <f t="shared" si="6"/>
        <v>1905525</v>
      </c>
      <c r="I84">
        <v>0.39100000000000001</v>
      </c>
      <c r="J84">
        <f t="shared" si="7"/>
        <v>4873465.4731457802</v>
      </c>
      <c r="K84">
        <f t="shared" si="8"/>
        <v>43.066705121839725</v>
      </c>
    </row>
    <row r="85" spans="1:11" x14ac:dyDescent="0.25">
      <c r="A85" t="s">
        <v>17</v>
      </c>
      <c r="B85" t="s">
        <v>16</v>
      </c>
      <c r="C85" t="s">
        <v>19</v>
      </c>
      <c r="D85" t="s">
        <v>18</v>
      </c>
      <c r="E85">
        <v>12</v>
      </c>
      <c r="F85">
        <v>4</v>
      </c>
      <c r="G85" s="6">
        <v>750928</v>
      </c>
      <c r="H85">
        <f t="shared" si="6"/>
        <v>3754640</v>
      </c>
      <c r="I85">
        <v>0.61500000000000021</v>
      </c>
      <c r="J85">
        <f t="shared" si="7"/>
        <v>6105105.6910569081</v>
      </c>
      <c r="K85">
        <f t="shared" si="8"/>
        <v>28.678312283822326</v>
      </c>
    </row>
    <row r="86" spans="1:11" x14ac:dyDescent="0.25">
      <c r="A86" t="s">
        <v>17</v>
      </c>
      <c r="B86" t="s">
        <v>16</v>
      </c>
      <c r="C86" t="s">
        <v>19</v>
      </c>
      <c r="D86" t="s">
        <v>18</v>
      </c>
      <c r="E86">
        <v>24</v>
      </c>
      <c r="F86">
        <v>5</v>
      </c>
      <c r="G86" s="6">
        <v>640078</v>
      </c>
      <c r="H86">
        <f t="shared" si="6"/>
        <v>3200390</v>
      </c>
      <c r="I86">
        <v>0.6800000000000006</v>
      </c>
      <c r="J86">
        <f t="shared" si="7"/>
        <v>4706455.882352937</v>
      </c>
      <c r="K86">
        <f t="shared" si="8"/>
        <v>45.017761578992015</v>
      </c>
    </row>
    <row r="87" spans="1:11" x14ac:dyDescent="0.25">
      <c r="A87" t="s">
        <v>17</v>
      </c>
      <c r="B87" t="s">
        <v>16</v>
      </c>
      <c r="C87" t="s">
        <v>19</v>
      </c>
      <c r="D87" t="s">
        <v>18</v>
      </c>
      <c r="E87">
        <v>24</v>
      </c>
      <c r="F87">
        <v>6</v>
      </c>
      <c r="G87" s="6">
        <v>475642</v>
      </c>
      <c r="H87">
        <f t="shared" si="6"/>
        <v>2378210</v>
      </c>
      <c r="I87">
        <v>0.59700000000000042</v>
      </c>
      <c r="J87">
        <f t="shared" si="7"/>
        <v>3983601.3400334981</v>
      </c>
      <c r="K87">
        <f t="shared" si="8"/>
        <v>53.462366560532047</v>
      </c>
    </row>
    <row r="88" spans="1:11" x14ac:dyDescent="0.25">
      <c r="A88" t="s">
        <v>17</v>
      </c>
      <c r="B88" t="s">
        <v>16</v>
      </c>
      <c r="C88" t="s">
        <v>19</v>
      </c>
      <c r="D88" t="s">
        <v>18</v>
      </c>
      <c r="E88">
        <v>24</v>
      </c>
      <c r="F88">
        <v>7</v>
      </c>
      <c r="G88" s="6">
        <v>414191</v>
      </c>
      <c r="H88">
        <f t="shared" si="6"/>
        <v>2070955</v>
      </c>
      <c r="I88">
        <v>0.54800000000000004</v>
      </c>
      <c r="J88">
        <f t="shared" si="7"/>
        <v>3779114.9635036495</v>
      </c>
      <c r="K88">
        <f t="shared" si="8"/>
        <v>55.851238142303103</v>
      </c>
    </row>
    <row r="89" spans="1:11" x14ac:dyDescent="0.25">
      <c r="A89" t="s">
        <v>17</v>
      </c>
      <c r="B89" t="s">
        <v>16</v>
      </c>
      <c r="C89" t="s">
        <v>19</v>
      </c>
      <c r="D89" t="s">
        <v>18</v>
      </c>
      <c r="E89">
        <v>24</v>
      </c>
      <c r="F89">
        <v>8</v>
      </c>
      <c r="G89" s="6">
        <v>256781</v>
      </c>
      <c r="H89">
        <f t="shared" si="6"/>
        <v>1283905</v>
      </c>
      <c r="I89">
        <v>0.74699999999999989</v>
      </c>
      <c r="J89">
        <f t="shared" si="7"/>
        <v>1718748.3266398932</v>
      </c>
      <c r="K89">
        <f t="shared" si="8"/>
        <v>79.921063185706814</v>
      </c>
    </row>
    <row r="90" spans="1:11" x14ac:dyDescent="0.25">
      <c r="A90" t="s">
        <v>17</v>
      </c>
      <c r="B90" t="s">
        <v>16</v>
      </c>
      <c r="C90" t="s">
        <v>19</v>
      </c>
      <c r="D90" t="s">
        <v>18</v>
      </c>
      <c r="E90">
        <v>72</v>
      </c>
      <c r="F90">
        <v>9</v>
      </c>
      <c r="G90" s="6">
        <v>1751291</v>
      </c>
      <c r="H90">
        <f t="shared" si="6"/>
        <v>8756455</v>
      </c>
      <c r="I90">
        <v>2.4279999999999999</v>
      </c>
      <c r="J90">
        <f t="shared" si="7"/>
        <v>3606447.6935749589</v>
      </c>
      <c r="K90">
        <f t="shared" si="8"/>
        <v>57.868389315082723</v>
      </c>
    </row>
    <row r="91" spans="1:11" x14ac:dyDescent="0.25">
      <c r="A91" t="s">
        <v>17</v>
      </c>
      <c r="B91" t="s">
        <v>16</v>
      </c>
      <c r="C91" t="s">
        <v>19</v>
      </c>
      <c r="D91" t="s">
        <v>18</v>
      </c>
      <c r="E91">
        <v>72</v>
      </c>
      <c r="F91">
        <v>10</v>
      </c>
      <c r="G91" s="6">
        <v>230272</v>
      </c>
      <c r="H91">
        <f t="shared" si="6"/>
        <v>1151360</v>
      </c>
      <c r="I91">
        <v>1.1270000000000007</v>
      </c>
      <c r="J91">
        <f t="shared" si="7"/>
        <v>1021614.9068322976</v>
      </c>
      <c r="K91">
        <f t="shared" si="8"/>
        <v>88.065186249270141</v>
      </c>
    </row>
    <row r="92" spans="1:11" x14ac:dyDescent="0.25">
      <c r="A92" t="s">
        <v>17</v>
      </c>
      <c r="B92" t="s">
        <v>16</v>
      </c>
      <c r="C92" t="s">
        <v>19</v>
      </c>
      <c r="D92" t="s">
        <v>18</v>
      </c>
      <c r="E92">
        <v>72</v>
      </c>
      <c r="F92">
        <v>11</v>
      </c>
      <c r="G92" s="6">
        <v>165914</v>
      </c>
      <c r="H92">
        <f t="shared" si="6"/>
        <v>829570</v>
      </c>
      <c r="I92">
        <v>1.38</v>
      </c>
      <c r="J92">
        <f t="shared" si="7"/>
        <v>601137.68115942029</v>
      </c>
      <c r="K92">
        <f t="shared" si="8"/>
        <v>92.977328134894748</v>
      </c>
    </row>
    <row r="93" spans="1:11" x14ac:dyDescent="0.25">
      <c r="A93" t="s">
        <v>17</v>
      </c>
      <c r="B93" t="s">
        <v>16</v>
      </c>
      <c r="C93" t="s">
        <v>19</v>
      </c>
      <c r="D93" t="s">
        <v>18</v>
      </c>
      <c r="E93">
        <v>72</v>
      </c>
      <c r="F93">
        <v>12</v>
      </c>
      <c r="G93" s="6">
        <v>116753</v>
      </c>
      <c r="H93">
        <f t="shared" si="6"/>
        <v>583765</v>
      </c>
      <c r="I93">
        <v>1.1269999999999998</v>
      </c>
      <c r="J93">
        <f t="shared" si="7"/>
        <v>517981.3664596274</v>
      </c>
      <c r="K93">
        <f t="shared" si="8"/>
        <v>93.948785306772137</v>
      </c>
    </row>
    <row r="94" spans="1:11" x14ac:dyDescent="0.25">
      <c r="A94" t="s">
        <v>17</v>
      </c>
      <c r="B94" t="s">
        <v>16</v>
      </c>
      <c r="C94" t="s">
        <v>19</v>
      </c>
      <c r="D94" t="s">
        <v>18</v>
      </c>
      <c r="E94">
        <v>168</v>
      </c>
      <c r="F94">
        <v>13</v>
      </c>
      <c r="G94" s="6">
        <v>47811</v>
      </c>
      <c r="H94">
        <f t="shared" si="6"/>
        <v>239055</v>
      </c>
      <c r="I94">
        <v>1.0429999999999993</v>
      </c>
      <c r="J94">
        <f t="shared" si="7"/>
        <v>229199.42473633765</v>
      </c>
      <c r="K94">
        <f t="shared" si="8"/>
        <v>97.322423128608818</v>
      </c>
    </row>
    <row r="95" spans="1:11" x14ac:dyDescent="0.25">
      <c r="A95" t="s">
        <v>17</v>
      </c>
      <c r="B95" t="s">
        <v>16</v>
      </c>
      <c r="C95" t="s">
        <v>19</v>
      </c>
      <c r="D95" t="s">
        <v>18</v>
      </c>
      <c r="E95">
        <v>168</v>
      </c>
      <c r="F95">
        <v>14</v>
      </c>
      <c r="G95" s="6">
        <v>45501</v>
      </c>
      <c r="H95">
        <f t="shared" si="6"/>
        <v>227505</v>
      </c>
      <c r="I95">
        <v>0.89200000000000035</v>
      </c>
      <c r="J95">
        <f t="shared" si="7"/>
        <v>255050.44843049318</v>
      </c>
      <c r="K95">
        <f t="shared" si="8"/>
        <v>97.020423665805268</v>
      </c>
    </row>
    <row r="96" spans="1:11" x14ac:dyDescent="0.25">
      <c r="A96" t="s">
        <v>17</v>
      </c>
      <c r="B96" t="s">
        <v>16</v>
      </c>
      <c r="C96" t="s">
        <v>19</v>
      </c>
      <c r="D96" t="s">
        <v>18</v>
      </c>
      <c r="E96">
        <v>168</v>
      </c>
      <c r="F96">
        <v>15</v>
      </c>
      <c r="G96" s="6">
        <v>45921</v>
      </c>
      <c r="H96">
        <f t="shared" si="6"/>
        <v>229605</v>
      </c>
      <c r="I96">
        <v>1.2199999999999998</v>
      </c>
      <c r="J96">
        <f t="shared" si="7"/>
        <v>188200.81967213118</v>
      </c>
      <c r="K96">
        <f t="shared" si="8"/>
        <v>97.801381209788588</v>
      </c>
    </row>
    <row r="97" spans="1:11" x14ac:dyDescent="0.25">
      <c r="A97" t="s">
        <v>17</v>
      </c>
      <c r="B97" t="s">
        <v>16</v>
      </c>
      <c r="C97" t="s">
        <v>19</v>
      </c>
      <c r="D97" t="s">
        <v>18</v>
      </c>
      <c r="E97">
        <v>168</v>
      </c>
      <c r="F97">
        <v>16</v>
      </c>
      <c r="G97" s="6">
        <v>93398</v>
      </c>
      <c r="H97">
        <f t="shared" si="6"/>
        <v>466990</v>
      </c>
      <c r="I97">
        <v>0.60200000000000031</v>
      </c>
      <c r="J97">
        <f t="shared" si="7"/>
        <v>775730.89700996643</v>
      </c>
      <c r="K97">
        <f t="shared" si="8"/>
        <v>90.937677480443881</v>
      </c>
    </row>
    <row r="98" spans="1:11" x14ac:dyDescent="0.25">
      <c r="A98" t="s">
        <v>17</v>
      </c>
      <c r="B98" t="s">
        <v>16</v>
      </c>
      <c r="C98" t="s">
        <v>19</v>
      </c>
      <c r="D98" t="s">
        <v>18</v>
      </c>
      <c r="E98">
        <v>336</v>
      </c>
      <c r="F98">
        <v>17</v>
      </c>
      <c r="G98" s="6">
        <v>20815</v>
      </c>
      <c r="H98">
        <f t="shared" si="6"/>
        <v>104075</v>
      </c>
      <c r="I98">
        <v>9.8999999999999311E-2</v>
      </c>
      <c r="J98">
        <f t="shared" si="7"/>
        <v>1051262.6262626336</v>
      </c>
      <c r="K98">
        <f t="shared" si="8"/>
        <v>87.718832640715135</v>
      </c>
    </row>
    <row r="99" spans="1:11" x14ac:dyDescent="0.25">
      <c r="A99" t="s">
        <v>17</v>
      </c>
      <c r="B99" t="s">
        <v>16</v>
      </c>
      <c r="C99" t="s">
        <v>19</v>
      </c>
      <c r="D99" t="s">
        <v>18</v>
      </c>
      <c r="E99">
        <v>336</v>
      </c>
      <c r="F99">
        <v>18</v>
      </c>
      <c r="G99" s="6">
        <v>15245</v>
      </c>
      <c r="H99">
        <f t="shared" si="6"/>
        <v>76225</v>
      </c>
      <c r="I99">
        <v>9.1999999999999638E-2</v>
      </c>
      <c r="J99">
        <f t="shared" si="7"/>
        <v>828532.60869565548</v>
      </c>
      <c r="K99">
        <f t="shared" si="8"/>
        <v>90.320831944543855</v>
      </c>
    </row>
    <row r="100" spans="1:11" x14ac:dyDescent="0.25">
      <c r="A100" t="s">
        <v>17</v>
      </c>
      <c r="B100" t="s">
        <v>16</v>
      </c>
      <c r="C100" t="s">
        <v>19</v>
      </c>
      <c r="D100" t="s">
        <v>18</v>
      </c>
      <c r="E100">
        <v>336</v>
      </c>
      <c r="F100">
        <v>19</v>
      </c>
      <c r="G100" s="6">
        <v>19511</v>
      </c>
      <c r="H100">
        <f t="shared" si="6"/>
        <v>97555</v>
      </c>
      <c r="I100">
        <v>0.14900000000000002</v>
      </c>
      <c r="J100">
        <f t="shared" si="7"/>
        <v>654731.54362416093</v>
      </c>
      <c r="K100">
        <f t="shared" si="8"/>
        <v>92.351228454456233</v>
      </c>
    </row>
    <row r="101" spans="1:11" x14ac:dyDescent="0.25">
      <c r="A101" t="s">
        <v>17</v>
      </c>
      <c r="B101" t="s">
        <v>16</v>
      </c>
      <c r="C101" t="s">
        <v>19</v>
      </c>
      <c r="D101" t="s">
        <v>18</v>
      </c>
      <c r="E101">
        <v>336</v>
      </c>
      <c r="F101">
        <v>20</v>
      </c>
      <c r="G101" s="6">
        <v>6871</v>
      </c>
      <c r="H101">
        <f t="shared" si="6"/>
        <v>34355</v>
      </c>
      <c r="I101">
        <v>0.15000000000000036</v>
      </c>
      <c r="J101">
        <f t="shared" si="7"/>
        <v>229033.33333333279</v>
      </c>
      <c r="K101">
        <f t="shared" si="8"/>
        <v>97.324363458519045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 - Lincoln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MO_PC</dc:creator>
  <cp:lastModifiedBy>MO_PC</cp:lastModifiedBy>
  <dcterms:created xsi:type="dcterms:W3CDTF">2016-12-05T22:28:54Z</dcterms:created>
  <dcterms:modified xsi:type="dcterms:W3CDTF">2017-01-10T20:11:03Z</dcterms:modified>
</cp:coreProperties>
</file>