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기획\원신\02. Excel\"/>
    </mc:Choice>
  </mc:AlternateContent>
  <xr:revisionPtr revIDLastSave="0" documentId="13_ncr:1_{B66DE1D3-298A-4B4C-8DDA-8D7CA0AB6AE3}" xr6:coauthVersionLast="46" xr6:coauthVersionMax="46" xr10:uidLastSave="{00000000-0000-0000-0000-000000000000}"/>
  <bookViews>
    <workbookView xWindow="-120" yWindow="-120" windowWidth="29040" windowHeight="15840" xr2:uid="{2B169848-6571-4D9B-BBC6-ED93062C8F75}"/>
  </bookViews>
  <sheets>
    <sheet name="정리" sheetId="13" r:id="rId1"/>
    <sheet name="업적" sheetId="1" r:id="rId2"/>
    <sheet name="마신임무" sheetId="2" r:id="rId3"/>
    <sheet name="전설임무" sheetId="3" r:id="rId4"/>
    <sheet name="월드임무" sheetId="4" r:id="rId5"/>
    <sheet name="모험등급" sheetId="5" r:id="rId6"/>
    <sheet name="월드레벨 해금퀘스트" sheetId="6" r:id="rId7"/>
    <sheet name="캐릭터 돌파 보상" sheetId="7" r:id="rId8"/>
    <sheet name="튜토리얼" sheetId="8" r:id="rId9"/>
    <sheet name="일회성비경" sheetId="9" r:id="rId10"/>
    <sheet name="견문" sheetId="10" r:id="rId11"/>
    <sheet name="일곱신상" sheetId="11" r:id="rId12"/>
    <sheet name="인동의 나무" sheetId="12" r:id="rId13"/>
    <sheet name="지령감실" sheetId="14" r:id="rId14"/>
    <sheet name="보물상자" sheetId="15" r:id="rId15"/>
    <sheet name="워프포인트 해방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3" l="1"/>
  <c r="C39" i="13"/>
  <c r="C38" i="13"/>
  <c r="C37" i="13"/>
  <c r="C36" i="13"/>
  <c r="D40" i="13"/>
  <c r="D39" i="13"/>
  <c r="D38" i="13"/>
  <c r="D37" i="13"/>
  <c r="D36" i="13"/>
  <c r="C20" i="13"/>
  <c r="C19" i="13"/>
  <c r="C18" i="13"/>
  <c r="C17" i="13"/>
  <c r="C16" i="13"/>
  <c r="D20" i="13"/>
  <c r="D19" i="13"/>
  <c r="D18" i="13"/>
  <c r="D17" i="13"/>
  <c r="D16" i="13"/>
  <c r="E36" i="13"/>
  <c r="E37" i="13"/>
  <c r="E38" i="13"/>
  <c r="E39" i="13"/>
  <c r="E40" i="13"/>
  <c r="E16" i="13"/>
  <c r="E17" i="13"/>
  <c r="E18" i="13"/>
  <c r="E19" i="13"/>
  <c r="E20" i="13"/>
  <c r="B37" i="13"/>
  <c r="C33" i="13"/>
  <c r="B33" i="13"/>
  <c r="C31" i="13"/>
  <c r="C30" i="13"/>
  <c r="C25" i="13"/>
  <c r="D25" i="13" s="1"/>
  <c r="B2" i="13"/>
  <c r="C3" i="15"/>
  <c r="C4" i="15"/>
  <c r="C5" i="15"/>
  <c r="D24" i="13"/>
  <c r="C24" i="13"/>
  <c r="B24" i="13"/>
  <c r="B17" i="13"/>
  <c r="C4" i="16"/>
  <c r="C5" i="16" s="1"/>
  <c r="C3" i="16"/>
  <c r="G9" i="13"/>
  <c r="H8" i="13"/>
  <c r="H7" i="13"/>
  <c r="H9" i="13" s="1"/>
  <c r="C9" i="13"/>
  <c r="C8" i="13"/>
  <c r="B6" i="15"/>
  <c r="B9" i="13"/>
  <c r="B8" i="13"/>
  <c r="B11" i="9"/>
  <c r="C11" i="10"/>
  <c r="B11" i="10"/>
  <c r="B4" i="7"/>
  <c r="C6" i="6"/>
  <c r="B6" i="6"/>
  <c r="C62" i="5"/>
  <c r="B62" i="5"/>
  <c r="B6" i="4"/>
  <c r="B19" i="3"/>
  <c r="B6" i="2"/>
  <c r="C174" i="1"/>
  <c r="C6" i="15" l="1"/>
  <c r="B7" i="13"/>
  <c r="A2" i="13"/>
  <c r="C7" i="13" l="1"/>
  <c r="C10" i="13" s="1"/>
</calcChain>
</file>

<file path=xl/sharedStrings.xml><?xml version="1.0" encoding="utf-8"?>
<sst xmlns="http://schemas.openxmlformats.org/spreadsheetml/2006/main" count="304" uniqueCount="258">
  <si>
    <t>운래에서 명성을 떨치다</t>
    <phoneticPr fontId="1" type="noConversion"/>
  </si>
  <si>
    <t>업적 명</t>
    <phoneticPr fontId="1" type="noConversion"/>
  </si>
  <si>
    <t>원석</t>
    <phoneticPr fontId="1" type="noConversion"/>
  </si>
  <si>
    <t>카테고리</t>
    <phoneticPr fontId="1" type="noConversion"/>
  </si>
  <si>
    <t>천지 만물</t>
    <phoneticPr fontId="1" type="noConversion"/>
  </si>
  <si>
    <t>QUEST CLEAR</t>
    <phoneticPr fontId="1" type="noConversion"/>
  </si>
  <si>
    <t>어이쿠! 해적</t>
    <phoneticPr fontId="1" type="noConversion"/>
  </si>
  <si>
    <t>지천명…</t>
    <phoneticPr fontId="1" type="noConversion"/>
  </si>
  <si>
    <t>지나친 생각</t>
    <phoneticPr fontId="1" type="noConversion"/>
  </si>
  <si>
    <t>풍경 감상</t>
    <phoneticPr fontId="1" type="noConversion"/>
  </si>
  <si>
    <t>열풍의 유골</t>
    <phoneticPr fontId="1" type="noConversion"/>
  </si>
  <si>
    <t>바람은 이야기의 씨앗을 가져오고</t>
    <phoneticPr fontId="1" type="noConversion"/>
  </si>
  <si>
    <t>점프 엔진 가동!</t>
    <phoneticPr fontId="1" type="noConversion"/>
  </si>
  <si>
    <t>바람신의 총아</t>
    <phoneticPr fontId="1" type="noConversion"/>
  </si>
  <si>
    <t>검무덤에서 가장 좋은 검</t>
    <phoneticPr fontId="1" type="noConversion"/>
  </si>
  <si>
    <t>화청귀장 밀궁</t>
    <phoneticPr fontId="1" type="noConversion"/>
  </si>
  <si>
    <t>세실리아의 모발</t>
    <phoneticPr fontId="1" type="noConversion"/>
  </si>
  <si>
    <t>무망 인구 밀궁</t>
    <phoneticPr fontId="1" type="noConversion"/>
  </si>
  <si>
    <t>최선을 다한다면</t>
    <phoneticPr fontId="1" type="noConversion"/>
  </si>
  <si>
    <t>골든 비행 허가증</t>
    <phoneticPr fontId="1" type="noConversion"/>
  </si>
  <si>
    <t>공중에서 비행하는 정도의 능력</t>
    <phoneticPr fontId="1" type="noConversion"/>
  </si>
  <si>
    <t>전광석화</t>
    <phoneticPr fontId="1" type="noConversion"/>
  </si>
  <si>
    <t>바람의 땅에서 위세를 떨치다</t>
    <phoneticPr fontId="1" type="noConversion"/>
  </si>
  <si>
    <t>견습 용사</t>
    <phoneticPr fontId="1" type="noConversion"/>
  </si>
  <si>
    <t>QUEST FAILED</t>
    <phoneticPr fontId="1" type="noConversion"/>
  </si>
  <si>
    <t>엄동설한</t>
    <phoneticPr fontId="1" type="noConversion"/>
  </si>
  <si>
    <t>사제, 공주와 기록자</t>
    <phoneticPr fontId="1" type="noConversion"/>
  </si>
  <si>
    <t>천 년동안 묻혀있던 이야기</t>
    <phoneticPr fontId="1" type="noConversion"/>
  </si>
  <si>
    <t>차가운 강철</t>
    <phoneticPr fontId="1" type="noConversion"/>
  </si>
  <si>
    <t>말하지 못한 이야기</t>
    <phoneticPr fontId="1" type="noConversion"/>
  </si>
  <si>
    <t>정상에서 본 광경</t>
    <phoneticPr fontId="1" type="noConversion"/>
  </si>
  <si>
    <t>겨울 동화</t>
    <phoneticPr fontId="1" type="noConversion"/>
  </si>
  <si>
    <t>한입에 몇십만 모라</t>
    <phoneticPr fontId="1" type="noConversion"/>
  </si>
  <si>
    <t>신성한 벼락의 판결</t>
    <phoneticPr fontId="1" type="noConversion"/>
  </si>
  <si>
    <t>하늘과 가까운 곳</t>
    <phoneticPr fontId="1" type="noConversion"/>
  </si>
  <si>
    <t>핵소 변환</t>
    <phoneticPr fontId="1" type="noConversion"/>
  </si>
  <si>
    <t>다 부순다</t>
    <phoneticPr fontId="1" type="noConversion"/>
  </si>
  <si>
    <t>프리즘 프로젝트</t>
    <phoneticPr fontId="1" type="noConversion"/>
  </si>
  <si>
    <t>이 바람수정 나비 좀 큰데</t>
    <phoneticPr fontId="1" type="noConversion"/>
  </si>
  <si>
    <t>…와 거상</t>
    <phoneticPr fontId="1" type="noConversion"/>
  </si>
  <si>
    <t>패스</t>
    <phoneticPr fontId="1" type="noConversion"/>
  </si>
  <si>
    <t>한번의 …의 공격</t>
    <phoneticPr fontId="1" type="noConversion"/>
  </si>
  <si>
    <t>황금 츄츄왕</t>
    <phoneticPr fontId="1" type="noConversion"/>
  </si>
  <si>
    <t>식은 죽 먹기</t>
    <phoneticPr fontId="1" type="noConversion"/>
  </si>
  <si>
    <t>뭐야, 서리꽃보다 약하잖아</t>
    <phoneticPr fontId="1" type="noConversion"/>
  </si>
  <si>
    <t>불보다 더 뜨거운 불이 있기 마련</t>
    <phoneticPr fontId="1" type="noConversion"/>
  </si>
  <si>
    <t>이방인과 이방인</t>
    <phoneticPr fontId="1" type="noConversion"/>
  </si>
  <si>
    <t>죽음과 채무만은 피할 수 없지</t>
    <phoneticPr fontId="1" type="noConversion"/>
  </si>
  <si>
    <t>반사!</t>
    <phoneticPr fontId="1" type="noConversion"/>
  </si>
  <si>
    <t>전부 돌려주마</t>
    <phoneticPr fontId="1" type="noConversion"/>
  </si>
  <si>
    <t>기나긴 여행의 시작</t>
    <phoneticPr fontId="1" type="noConversion"/>
  </si>
  <si>
    <t>바람 잡는 이방인</t>
    <phoneticPr fontId="1" type="noConversion"/>
  </si>
  <si>
    <t>눈물 없는 내일을 위해</t>
    <phoneticPr fontId="1" type="noConversion"/>
  </si>
  <si>
    <t>드래곤과 자유의 노래</t>
    <phoneticPr fontId="1" type="noConversion"/>
  </si>
  <si>
    <t>바람의 인도</t>
    <phoneticPr fontId="1" type="noConversion"/>
  </si>
  <si>
    <t>아니면 새로운 폭풍일까</t>
    <phoneticPr fontId="1" type="noConversion"/>
  </si>
  <si>
    <t>기사도 정신</t>
    <phoneticPr fontId="1" type="noConversion"/>
  </si>
  <si>
    <t>기사단의 골칫거리</t>
    <phoneticPr fontId="1" type="noConversion"/>
  </si>
  <si>
    <t>바람의 방향은 항상 바뀌는 거니까</t>
    <phoneticPr fontId="1" type="noConversion"/>
  </si>
  <si>
    <t>신비로운 천 가지 바위의 땅</t>
    <phoneticPr fontId="1" type="noConversion"/>
  </si>
  <si>
    <t>오래된 몸과의 이별</t>
    <phoneticPr fontId="1" type="noConversion"/>
  </si>
  <si>
    <t>낯선 땅의 이방인</t>
    <phoneticPr fontId="1" type="noConversion"/>
  </si>
  <si>
    <t>다섯 츄츄가 왜?</t>
    <phoneticPr fontId="1" type="noConversion"/>
  </si>
  <si>
    <t>춘향요의 부업</t>
    <phoneticPr fontId="1" type="noConversion"/>
  </si>
  <si>
    <t>페이몬도 못들어가겠지?</t>
    <phoneticPr fontId="1" type="noConversion"/>
  </si>
  <si>
    <t>용감한 모험가님</t>
    <phoneticPr fontId="1" type="noConversion"/>
  </si>
  <si>
    <t>유물 보전</t>
    <phoneticPr fontId="1" type="noConversion"/>
  </si>
  <si>
    <t>기나긴 송별</t>
    <phoneticPr fontId="1" type="noConversion"/>
  </si>
  <si>
    <t>슬라임, 설탕은 적당히</t>
    <phoneticPr fontId="1" type="noConversion"/>
  </si>
  <si>
    <t>일보등천</t>
    <phoneticPr fontId="1" type="noConversion"/>
  </si>
  <si>
    <t>필하모니의 꽃</t>
    <phoneticPr fontId="1" type="noConversion"/>
  </si>
  <si>
    <t>심판의 순간은 …아직이야</t>
    <phoneticPr fontId="1" type="noConversion"/>
  </si>
  <si>
    <t>투척 궤도</t>
    <phoneticPr fontId="1" type="noConversion"/>
  </si>
  <si>
    <t>이별의 시간</t>
    <phoneticPr fontId="1" type="noConversion"/>
  </si>
  <si>
    <t>다가오는 객성</t>
    <phoneticPr fontId="1" type="noConversion"/>
  </si>
  <si>
    <t>요리사와 어부</t>
    <phoneticPr fontId="1" type="noConversion"/>
  </si>
  <si>
    <t>더 높은 층으로</t>
    <phoneticPr fontId="1" type="noConversion"/>
  </si>
  <si>
    <t>대충 쓸만해</t>
    <phoneticPr fontId="1" type="noConversion"/>
  </si>
  <si>
    <t>학자와 학자</t>
    <phoneticPr fontId="1" type="noConversion"/>
  </si>
  <si>
    <t>시간만 잃었다</t>
    <phoneticPr fontId="1" type="noConversion"/>
  </si>
  <si>
    <t>옛 신령과의 대화</t>
    <phoneticPr fontId="1" type="noConversion"/>
  </si>
  <si>
    <t>와호장이</t>
    <phoneticPr fontId="1" type="noConversion"/>
  </si>
  <si>
    <t>끝나지 않은 전란</t>
    <phoneticPr fontId="1" type="noConversion"/>
  </si>
  <si>
    <t>녹화 연못의 그림자</t>
    <phoneticPr fontId="1" type="noConversion"/>
  </si>
  <si>
    <t>플레이어 Zero</t>
    <phoneticPr fontId="1" type="noConversion"/>
  </si>
  <si>
    <t>우거진 나무가 가족을 보호하네</t>
    <phoneticPr fontId="1" type="noConversion"/>
  </si>
  <si>
    <t>운명의 시작</t>
    <phoneticPr fontId="1" type="noConversion"/>
  </si>
  <si>
    <t>속세 순유 제 1집</t>
    <phoneticPr fontId="1" type="noConversion"/>
  </si>
  <si>
    <t>흐르는 물의 당부</t>
    <phoneticPr fontId="1" type="noConversion"/>
  </si>
  <si>
    <t>하늘 높이 솟은 신국</t>
    <phoneticPr fontId="1" type="noConversion"/>
  </si>
  <si>
    <t>샘물, 백마, 그리고 달빛</t>
    <phoneticPr fontId="1" type="noConversion"/>
  </si>
  <si>
    <t>바람과 이방인</t>
    <phoneticPr fontId="1" type="noConversion"/>
  </si>
  <si>
    <t>높은 산맥</t>
    <phoneticPr fontId="1" type="noConversion"/>
  </si>
  <si>
    <t>취객과 늑대의 만남</t>
    <phoneticPr fontId="1" type="noConversion"/>
  </si>
  <si>
    <t>모험 솜씨</t>
    <phoneticPr fontId="1" type="noConversion"/>
  </si>
  <si>
    <t>특급 주방장</t>
    <phoneticPr fontId="1" type="noConversion"/>
  </si>
  <si>
    <t>장인의 주조</t>
    <phoneticPr fontId="1" type="noConversion"/>
  </si>
  <si>
    <t>생존 전문가</t>
    <phoneticPr fontId="1" type="noConversion"/>
  </si>
  <si>
    <t>영웅의 여정</t>
    <phoneticPr fontId="1" type="noConversion"/>
  </si>
  <si>
    <t>당신이 모르는 일</t>
    <phoneticPr fontId="1" type="noConversion"/>
  </si>
  <si>
    <t>대지의 선물</t>
    <phoneticPr fontId="1" type="noConversion"/>
  </si>
  <si>
    <t>왕성한 여행</t>
    <phoneticPr fontId="1" type="noConversion"/>
  </si>
  <si>
    <t>천추백련</t>
    <phoneticPr fontId="1" type="noConversion"/>
  </si>
  <si>
    <t>영웅의 선물</t>
    <phoneticPr fontId="1" type="noConversion"/>
  </si>
  <si>
    <t>노래의 메아리</t>
    <phoneticPr fontId="1" type="noConversion"/>
  </si>
  <si>
    <t>숨겨진 신화</t>
    <phoneticPr fontId="1" type="noConversion"/>
  </si>
  <si>
    <t>축성의 장</t>
    <phoneticPr fontId="1" type="noConversion"/>
  </si>
  <si>
    <t>몬드 바람과 목가의 도시</t>
    <phoneticPr fontId="1" type="noConversion"/>
  </si>
  <si>
    <t>바람 쫒는 트레저헌터</t>
    <phoneticPr fontId="1" type="noConversion"/>
  </si>
  <si>
    <t>바람 쫒는 모험가</t>
    <phoneticPr fontId="1" type="noConversion"/>
  </si>
  <si>
    <t>대지 탐사 몬드</t>
    <phoneticPr fontId="1" type="noConversion"/>
  </si>
  <si>
    <t>불어오는 천풍</t>
    <phoneticPr fontId="1" type="noConversion"/>
  </si>
  <si>
    <t>바람의 노래를 들어라</t>
    <phoneticPr fontId="1" type="noConversion"/>
  </si>
  <si>
    <t>감실 순례 몬드</t>
    <phoneticPr fontId="1" type="noConversion"/>
  </si>
  <si>
    <t>바람 속 길잡이</t>
    <phoneticPr fontId="1" type="noConversion"/>
  </si>
  <si>
    <t>리월 바위와 계약의 항구</t>
    <phoneticPr fontId="1" type="noConversion"/>
  </si>
  <si>
    <t>반암의 트레저헌터</t>
    <phoneticPr fontId="1" type="noConversion"/>
  </si>
  <si>
    <t>대지 탐사 리월</t>
    <phoneticPr fontId="1" type="noConversion"/>
  </si>
  <si>
    <t>바위 감상</t>
    <phoneticPr fontId="1" type="noConversion"/>
  </si>
  <si>
    <t>변하지 않는 위상</t>
    <phoneticPr fontId="1" type="noConversion"/>
  </si>
  <si>
    <t>감실 순례 리월</t>
    <phoneticPr fontId="1" type="noConversion"/>
  </si>
  <si>
    <t>바위 속 길잡이</t>
    <phoneticPr fontId="1" type="noConversion"/>
  </si>
  <si>
    <t>반암의 모험가</t>
    <phoneticPr fontId="1" type="noConversion"/>
  </si>
  <si>
    <t>원소 전문가</t>
    <phoneticPr fontId="1" type="noConversion"/>
  </si>
  <si>
    <t>얌전히 있어</t>
    <phoneticPr fontId="1" type="noConversion"/>
  </si>
  <si>
    <t>바람과 함께 사라져라</t>
    <phoneticPr fontId="1" type="noConversion"/>
  </si>
  <si>
    <t>저온 환경으로 인한 사용 가능 전기량 감소</t>
    <phoneticPr fontId="1" type="noConversion"/>
  </si>
  <si>
    <t xml:space="preserve">예술은 바로 </t>
    <phoneticPr fontId="1" type="noConversion"/>
  </si>
  <si>
    <t>파멸시키고 말겠어</t>
    <phoneticPr fontId="1" type="noConversion"/>
  </si>
  <si>
    <t>갑자기 빠져든 사랑보다 살짝 더 크달까</t>
    <phoneticPr fontId="1" type="noConversion"/>
  </si>
  <si>
    <t>백색의 계절</t>
    <phoneticPr fontId="1" type="noConversion"/>
  </si>
  <si>
    <t>명사수</t>
    <phoneticPr fontId="1" type="noConversion"/>
  </si>
  <si>
    <t>딴건 없어, 단지 익숙할 뿐</t>
    <phoneticPr fontId="1" type="noConversion"/>
  </si>
  <si>
    <t>마탄의 사수</t>
    <phoneticPr fontId="1" type="noConversion"/>
  </si>
  <si>
    <t>백보천양</t>
    <phoneticPr fontId="1" type="noConversion"/>
  </si>
  <si>
    <t>도전자 제 1집</t>
    <phoneticPr fontId="1" type="noConversion"/>
  </si>
  <si>
    <t>무슨 쉴드라고?</t>
    <phoneticPr fontId="1" type="noConversion"/>
  </si>
  <si>
    <t>테슬라 코일이 아직도 유행해?</t>
    <phoneticPr fontId="1" type="noConversion"/>
  </si>
  <si>
    <t>누구의 리듬 천국?</t>
    <phoneticPr fontId="1" type="noConversion"/>
  </si>
  <si>
    <t>불타는 타타우파</t>
    <phoneticPr fontId="1" type="noConversion"/>
  </si>
  <si>
    <t>비경과 나선비경 제 1집</t>
    <phoneticPr fontId="1" type="noConversion"/>
  </si>
  <si>
    <t>비경에서 온 그대</t>
    <phoneticPr fontId="1" type="noConversion"/>
  </si>
  <si>
    <t>마이 프레셔스</t>
    <phoneticPr fontId="1" type="noConversion"/>
  </si>
  <si>
    <t>심연의 탐구자</t>
    <phoneticPr fontId="1" type="noConversion"/>
  </si>
  <si>
    <t>심연의 별 수집가</t>
    <phoneticPr fontId="1" type="noConversion"/>
  </si>
  <si>
    <t>Olah 제 1집</t>
    <phoneticPr fontId="1" type="noConversion"/>
  </si>
  <si>
    <t>Odomu?</t>
    <phoneticPr fontId="1" type="noConversion"/>
  </si>
  <si>
    <t>Yo dala</t>
    <phoneticPr fontId="1" type="noConversion"/>
  </si>
  <si>
    <t>눈물을 믿지 않는 스네즈나야 제 1집</t>
    <phoneticPr fontId="1" type="noConversion"/>
  </si>
  <si>
    <t>완벽주의</t>
    <phoneticPr fontId="1" type="noConversion"/>
  </si>
  <si>
    <t>있는대로 말하기</t>
    <phoneticPr fontId="1" type="noConversion"/>
  </si>
  <si>
    <t>바위 항구의 과거</t>
    <phoneticPr fontId="1" type="noConversion"/>
  </si>
  <si>
    <t>제군의 이야기</t>
    <phoneticPr fontId="1" type="noConversion"/>
  </si>
  <si>
    <t>여행자 기다려</t>
    <phoneticPr fontId="1" type="noConversion"/>
  </si>
  <si>
    <t>내 말 한번 들어봐</t>
    <phoneticPr fontId="1" type="noConversion"/>
  </si>
  <si>
    <t>왔노라, 보았노라, 정복했노라</t>
    <phoneticPr fontId="1" type="noConversion"/>
  </si>
  <si>
    <t>탱커 힐러 딜러 자리 있어요</t>
    <phoneticPr fontId="1" type="noConversion"/>
  </si>
  <si>
    <t>너희 집 바람수정 나비 좀 큰데</t>
    <phoneticPr fontId="1" type="noConversion"/>
  </si>
  <si>
    <t>웃으면 됐지</t>
    <phoneticPr fontId="1" type="noConversion"/>
  </si>
  <si>
    <t>저 기둥 부술 수 있었다니</t>
    <phoneticPr fontId="1" type="noConversion"/>
  </si>
  <si>
    <t>얼음나무 맑은하늘 남풍</t>
    <phoneticPr fontId="1" type="noConversion"/>
  </si>
  <si>
    <t>This is fine</t>
    <phoneticPr fontId="1" type="noConversion"/>
  </si>
  <si>
    <t>로데이아라는 물고기 한 마리</t>
    <phoneticPr fontId="1" type="noConversion"/>
  </si>
  <si>
    <t>늑대족의 맹약</t>
    <phoneticPr fontId="1" type="noConversion"/>
  </si>
  <si>
    <t>도전자 제 2집</t>
    <phoneticPr fontId="1" type="noConversion"/>
  </si>
  <si>
    <t>기적이?</t>
    <phoneticPr fontId="1" type="noConversion"/>
  </si>
  <si>
    <t>제3 영구기관</t>
    <phoneticPr fontId="1" type="noConversion"/>
  </si>
  <si>
    <t>샘물 사냥꾼</t>
    <phoneticPr fontId="1" type="noConversion"/>
  </si>
  <si>
    <t>물고문 이야기</t>
    <phoneticPr fontId="1" type="noConversion"/>
  </si>
  <si>
    <t>티바트의 정원사는 추위를 두려워하지 않는다</t>
    <phoneticPr fontId="1" type="noConversion"/>
  </si>
  <si>
    <t>티바트의 정원사는 더위를 두려워하지 않는다</t>
    <phoneticPr fontId="1" type="noConversion"/>
  </si>
  <si>
    <t>하늘에서 정의가 빗발친다</t>
    <phoneticPr fontId="1" type="noConversion"/>
  </si>
  <si>
    <t>대충 천하무적</t>
    <phoneticPr fontId="1" type="noConversion"/>
  </si>
  <si>
    <t>도전자 제 3집</t>
    <phoneticPr fontId="1" type="noConversion"/>
  </si>
  <si>
    <t>골리앗</t>
    <phoneticPr fontId="1" type="noConversion"/>
  </si>
  <si>
    <t>인터셉트</t>
    <phoneticPr fontId="1" type="noConversion"/>
  </si>
  <si>
    <t>벽을 허물어버리자</t>
    <phoneticPr fontId="1" type="noConversion"/>
  </si>
  <si>
    <t>얼음은 적게 시럽은 없이</t>
    <phoneticPr fontId="1" type="noConversion"/>
  </si>
  <si>
    <t>더 세게 떨어질수록</t>
    <phoneticPr fontId="1" type="noConversion"/>
  </si>
  <si>
    <t>이 츄츄족은 차갑지 않아</t>
    <phoneticPr fontId="1" type="noConversion"/>
  </si>
  <si>
    <t>장미의 꽃봉오리</t>
    <phoneticPr fontId="1" type="noConversion"/>
  </si>
  <si>
    <t>킹 슬레이어</t>
    <phoneticPr fontId="1" type="noConversion"/>
  </si>
  <si>
    <t>설산 위의 손님</t>
    <phoneticPr fontId="1" type="noConversion"/>
  </si>
  <si>
    <t>설산의 트레저헌터</t>
    <phoneticPr fontId="1" type="noConversion"/>
  </si>
  <si>
    <t>대지 탐사 드래곤 스파인</t>
    <phoneticPr fontId="1" type="noConversion"/>
  </si>
  <si>
    <t>설산 정복자</t>
    <phoneticPr fontId="1" type="noConversion"/>
  </si>
  <si>
    <t>설원 속 길잡이</t>
    <phoneticPr fontId="1" type="noConversion"/>
  </si>
  <si>
    <t>진홍의 새싹</t>
    <phoneticPr fontId="1" type="noConversion"/>
  </si>
  <si>
    <t>한천의 못</t>
    <phoneticPr fontId="1" type="noConversion"/>
  </si>
  <si>
    <t>드래곤과 창</t>
    <phoneticPr fontId="1" type="noConversion"/>
  </si>
  <si>
    <t>이 세계에서의 만남 제 1집</t>
    <phoneticPr fontId="1" type="noConversion"/>
  </si>
  <si>
    <t>프롤로그</t>
    <phoneticPr fontId="1" type="noConversion"/>
  </si>
  <si>
    <t>1장</t>
    <phoneticPr fontId="1" type="noConversion"/>
  </si>
  <si>
    <t>데인슬레이프</t>
    <phoneticPr fontId="1" type="noConversion"/>
  </si>
  <si>
    <t>캐릭터</t>
    <phoneticPr fontId="1" type="noConversion"/>
  </si>
  <si>
    <t>엠버</t>
    <phoneticPr fontId="1" type="noConversion"/>
  </si>
  <si>
    <t>케이아</t>
    <phoneticPr fontId="1" type="noConversion"/>
  </si>
  <si>
    <t>리사</t>
    <phoneticPr fontId="1" type="noConversion"/>
  </si>
  <si>
    <t>향릉</t>
    <phoneticPr fontId="1" type="noConversion"/>
  </si>
  <si>
    <t>다이루크</t>
    <phoneticPr fontId="1" type="noConversion"/>
  </si>
  <si>
    <t>레이저</t>
    <phoneticPr fontId="1" type="noConversion"/>
  </si>
  <si>
    <t>행추</t>
    <phoneticPr fontId="1" type="noConversion"/>
  </si>
  <si>
    <t>클레</t>
    <phoneticPr fontId="1" type="noConversion"/>
  </si>
  <si>
    <t>진</t>
    <phoneticPr fontId="1" type="noConversion"/>
  </si>
  <si>
    <t>벤티</t>
    <phoneticPr fontId="1" type="noConversion"/>
  </si>
  <si>
    <t>모나</t>
    <phoneticPr fontId="1" type="noConversion"/>
  </si>
  <si>
    <t>알베도</t>
    <phoneticPr fontId="1" type="noConversion"/>
  </si>
  <si>
    <t>타르탈리아</t>
    <phoneticPr fontId="1" type="noConversion"/>
  </si>
  <si>
    <t>종려</t>
    <phoneticPr fontId="1" type="noConversion"/>
  </si>
  <si>
    <t>감우</t>
    <phoneticPr fontId="1" type="noConversion"/>
  </si>
  <si>
    <t>소</t>
    <phoneticPr fontId="1" type="noConversion"/>
  </si>
  <si>
    <t>몬드</t>
    <phoneticPr fontId="1" type="noConversion"/>
  </si>
  <si>
    <t>리월</t>
    <phoneticPr fontId="1" type="noConversion"/>
  </si>
  <si>
    <t>드래곤스파인</t>
    <phoneticPr fontId="1" type="noConversion"/>
  </si>
  <si>
    <t>모험등급</t>
    <phoneticPr fontId="1" type="noConversion"/>
  </si>
  <si>
    <t>만남의 인연</t>
    <phoneticPr fontId="1" type="noConversion"/>
  </si>
  <si>
    <t>1개 캐릭터당 3개의 만남의 인연</t>
    <phoneticPr fontId="1" type="noConversion"/>
  </si>
  <si>
    <t>총 28캐릭터</t>
    <phoneticPr fontId="1" type="noConversion"/>
  </si>
  <si>
    <t>비경</t>
    <phoneticPr fontId="1" type="noConversion"/>
  </si>
  <si>
    <t>서풍 매의 사당</t>
    <phoneticPr fontId="1" type="noConversion"/>
  </si>
  <si>
    <t>북풍 늑대의 사당</t>
    <phoneticPr fontId="1" type="noConversion"/>
  </si>
  <si>
    <t>남풍 사자의 사당</t>
    <phoneticPr fontId="1" type="noConversion"/>
  </si>
  <si>
    <t>매의 문</t>
    <phoneticPr fontId="1" type="noConversion"/>
  </si>
  <si>
    <t>버림받은 폐허</t>
    <phoneticPr fontId="1" type="noConversion"/>
  </si>
  <si>
    <t>도원체류기</t>
    <phoneticPr fontId="1" type="noConversion"/>
  </si>
  <si>
    <t>화정귀장 밀궁</t>
    <phoneticPr fontId="1" type="noConversion"/>
  </si>
  <si>
    <t>나선비경</t>
    <phoneticPr fontId="1" type="noConversion"/>
  </si>
  <si>
    <t>만남</t>
    <phoneticPr fontId="1" type="noConversion"/>
  </si>
  <si>
    <t>뒤얽힌</t>
    <phoneticPr fontId="1" type="noConversion"/>
  </si>
  <si>
    <t>총 합</t>
    <phoneticPr fontId="1" type="noConversion"/>
  </si>
  <si>
    <t>뒤얽힌 인연</t>
    <phoneticPr fontId="1" type="noConversion"/>
  </si>
  <si>
    <t>창세의 결정</t>
    <phoneticPr fontId="1" type="noConversion"/>
  </si>
  <si>
    <t>일회성 보상</t>
    <phoneticPr fontId="1" type="noConversion"/>
  </si>
  <si>
    <t>반복성 보상</t>
    <phoneticPr fontId="1" type="noConversion"/>
  </si>
  <si>
    <t>일일 임무</t>
    <phoneticPr fontId="1" type="noConversion"/>
  </si>
  <si>
    <t>연월 나선</t>
    <phoneticPr fontId="1" type="noConversion"/>
  </si>
  <si>
    <t>평범한</t>
    <phoneticPr fontId="1" type="noConversion"/>
  </si>
  <si>
    <t>정교한</t>
    <phoneticPr fontId="1" type="noConversion"/>
  </si>
  <si>
    <t>진귀한</t>
    <phoneticPr fontId="1" type="noConversion"/>
  </si>
  <si>
    <t>화려한</t>
    <phoneticPr fontId="1" type="noConversion"/>
  </si>
  <si>
    <t>1차 PLC</t>
    <phoneticPr fontId="1" type="noConversion"/>
  </si>
  <si>
    <t>2차 PLC</t>
    <phoneticPr fontId="1" type="noConversion"/>
  </si>
  <si>
    <t>3차 PLC</t>
    <phoneticPr fontId="1" type="noConversion"/>
  </si>
  <si>
    <t>4차 PLC</t>
  </si>
  <si>
    <t>5차 PLC</t>
  </si>
  <si>
    <t>5성 전캐릭 셋트</t>
    <phoneticPr fontId="1" type="noConversion"/>
  </si>
  <si>
    <t xml:space="preserve">포인트 1당 </t>
    <phoneticPr fontId="1" type="noConversion"/>
  </si>
  <si>
    <t>워프포인트</t>
    <phoneticPr fontId="1" type="noConversion"/>
  </si>
  <si>
    <t>일곱신상</t>
    <phoneticPr fontId="1" type="noConversion"/>
  </si>
  <si>
    <t>4성 돌파 보너스 모두 사용</t>
    <phoneticPr fontId="1" type="noConversion"/>
  </si>
  <si>
    <t>캐릭무기 셋트</t>
    <phoneticPr fontId="1" type="noConversion"/>
  </si>
  <si>
    <t>2캐릭무기 셋트</t>
    <phoneticPr fontId="1" type="noConversion"/>
  </si>
  <si>
    <t>1덱 세트</t>
    <phoneticPr fontId="1" type="noConversion"/>
  </si>
  <si>
    <t>2덱 세트</t>
    <phoneticPr fontId="1" type="noConversion"/>
  </si>
  <si>
    <t>5성 돌파 보너스 제외 모든 만남의 인연 사용</t>
    <phoneticPr fontId="1" type="noConversion"/>
  </si>
  <si>
    <t>공월 축복</t>
    <phoneticPr fontId="1" type="noConversion"/>
  </si>
  <si>
    <t>월 정액 PLC</t>
    <phoneticPr fontId="1" type="noConversion"/>
  </si>
  <si>
    <t>무 과금 PLC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</si>
</sst>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7E9A-99C6-4DB6-9FC5-EDD9F79DAAC3}">
  <dimension ref="A1:J40"/>
  <sheetViews>
    <sheetView tabSelected="1" topLeftCell="A13" workbookViewId="0">
      <selection activeCell="L37" sqref="L37"/>
    </sheetView>
  </sheetViews>
  <sheetFormatPr defaultRowHeight="16.5" x14ac:dyDescent="0.3"/>
  <cols>
    <col min="1" max="1" width="12.625" customWidth="1"/>
    <col min="2" max="3" width="10.625" customWidth="1"/>
    <col min="5" max="5" width="10.625" bestFit="1" customWidth="1"/>
    <col min="6" max="7" width="10.625" customWidth="1"/>
  </cols>
  <sheetData>
    <row r="1" spans="1:8" x14ac:dyDescent="0.3">
      <c r="A1" s="2" t="s">
        <v>2</v>
      </c>
      <c r="B1" s="2" t="s">
        <v>215</v>
      </c>
      <c r="C1" s="2" t="s">
        <v>230</v>
      </c>
      <c r="G1" s="2" t="s">
        <v>231</v>
      </c>
      <c r="H1" s="2">
        <v>19</v>
      </c>
    </row>
    <row r="2" spans="1:8" x14ac:dyDescent="0.3">
      <c r="A2" s="2">
        <f>SUM(업적!$C$174,마신임무!$B$6,전설임무!$B$19,월드임무!$B$6,모험등급!$B$62,'월드레벨 해금퀘스트'!$B$6,튜토리얼!$A$2,일회성비경!$B$11,견문!$B$11,일곱신상!$A$1,지령감실!$A$1,보물상자!$C$6,'워프포인트 해방'!$C$5)</f>
        <v>16052</v>
      </c>
      <c r="B2" s="2">
        <f>SUM(모험등급!$C$62,'월드레벨 해금퀘스트'!$C$6,'캐릭터 돌파 보상'!$B$4,견문!$C$11,'인동의 나무'!$B$2,마신임무!$C$6)</f>
        <v>118</v>
      </c>
      <c r="C2" s="2">
        <v>2</v>
      </c>
    </row>
    <row r="6" spans="1:8" x14ac:dyDescent="0.3">
      <c r="A6" s="6" t="s">
        <v>232</v>
      </c>
      <c r="B6" s="6"/>
      <c r="C6" s="6"/>
      <c r="F6" s="6" t="s">
        <v>233</v>
      </c>
      <c r="G6" s="6"/>
      <c r="H6" s="6"/>
    </row>
    <row r="7" spans="1:8" x14ac:dyDescent="0.3">
      <c r="A7" s="2" t="s">
        <v>2</v>
      </c>
      <c r="B7" s="2">
        <f>SUM(업적!$C$174,마신임무!$B$6,전설임무!$B$19,월드임무!$B$6,모험등급!$B$62,'월드레벨 해금퀘스트'!$B$6,튜토리얼!$A$2,일회성비경!$B$11,견문!$B$11,일곱신상!$A$1,지령감실!$A$1,보물상자!$C$6,'워프포인트 해방'!$C$5)</f>
        <v>16052</v>
      </c>
      <c r="C7" s="3">
        <f>B7*$H$1</f>
        <v>304988</v>
      </c>
      <c r="F7" s="2" t="s">
        <v>234</v>
      </c>
      <c r="G7" s="2">
        <v>1800</v>
      </c>
      <c r="H7" s="3">
        <f>G7*$H$1</f>
        <v>34200</v>
      </c>
    </row>
    <row r="8" spans="1:8" x14ac:dyDescent="0.3">
      <c r="A8" s="2" t="s">
        <v>215</v>
      </c>
      <c r="B8" s="2">
        <f>SUM(모험등급!$C$62,'월드레벨 해금퀘스트'!$C$6,'캐릭터 돌파 보상'!$B$4,견문!$C$11,'인동의 나무'!$B$2)</f>
        <v>117</v>
      </c>
      <c r="C8" s="3">
        <f>B8*160*$H$1</f>
        <v>355680</v>
      </c>
      <c r="F8" s="2" t="s">
        <v>235</v>
      </c>
      <c r="G8" s="2">
        <v>1200</v>
      </c>
      <c r="H8" s="3">
        <f>G8*$H$1</f>
        <v>22800</v>
      </c>
    </row>
    <row r="9" spans="1:8" x14ac:dyDescent="0.3">
      <c r="A9" s="2" t="s">
        <v>230</v>
      </c>
      <c r="B9" s="2">
        <f>SUM('인동의 나무'!$C$2)</f>
        <v>2</v>
      </c>
      <c r="C9" s="3">
        <f>B9*160*$H$1</f>
        <v>6080</v>
      </c>
      <c r="F9" s="2" t="s">
        <v>229</v>
      </c>
      <c r="G9" s="4">
        <f>SUM(G7:G8)</f>
        <v>3000</v>
      </c>
      <c r="H9" s="3">
        <f>SUM(H7:H8)</f>
        <v>57000</v>
      </c>
    </row>
    <row r="10" spans="1:8" x14ac:dyDescent="0.3">
      <c r="A10" s="2" t="s">
        <v>229</v>
      </c>
      <c r="B10" s="3"/>
      <c r="C10" s="3">
        <f>SUM(C7:C9)</f>
        <v>666748</v>
      </c>
    </row>
    <row r="15" spans="1:8" x14ac:dyDescent="0.3">
      <c r="A15" s="6" t="s">
        <v>257</v>
      </c>
      <c r="B15" s="6"/>
      <c r="C15" s="6"/>
      <c r="D15" s="11"/>
      <c r="E15" s="11"/>
      <c r="F15" s="11"/>
      <c r="G15" s="11"/>
      <c r="H15" s="12"/>
    </row>
    <row r="16" spans="1:8" x14ac:dyDescent="0.3">
      <c r="A16" s="2" t="s">
        <v>240</v>
      </c>
      <c r="B16" s="2">
        <v>28800</v>
      </c>
      <c r="C16" s="2">
        <f>ROUNDUP(D16,0)</f>
        <v>5</v>
      </c>
      <c r="D16" s="13">
        <f>($B$16-$B$7)/$G$9</f>
        <v>4.2493333333333334</v>
      </c>
      <c r="E16" s="3">
        <f>B16*$H$1</f>
        <v>547200</v>
      </c>
      <c r="F16" s="2" t="s">
        <v>250</v>
      </c>
      <c r="G16" s="2"/>
      <c r="H16" s="2"/>
    </row>
    <row r="17" spans="1:8" x14ac:dyDescent="0.3">
      <c r="A17" s="2" t="s">
        <v>241</v>
      </c>
      <c r="B17" s="2">
        <f>$B$16*2</f>
        <v>57600</v>
      </c>
      <c r="C17" s="2">
        <f>ROUNDUP(D17,0)</f>
        <v>20</v>
      </c>
      <c r="D17" s="13">
        <f>$B$17/$G$9</f>
        <v>19.2</v>
      </c>
      <c r="E17" s="3">
        <f t="shared" ref="E17:E20" si="0">B17*$H$1</f>
        <v>1094400</v>
      </c>
      <c r="F17" s="2" t="s">
        <v>251</v>
      </c>
      <c r="G17" s="2"/>
      <c r="H17" s="2"/>
    </row>
    <row r="18" spans="1:8" x14ac:dyDescent="0.3">
      <c r="A18" s="2" t="s">
        <v>242</v>
      </c>
      <c r="B18" s="2">
        <v>115200</v>
      </c>
      <c r="C18" s="2">
        <f>ROUNDUP(D18,0)</f>
        <v>39</v>
      </c>
      <c r="D18" s="13">
        <f>$B$18/$G$9</f>
        <v>38.4</v>
      </c>
      <c r="E18" s="3">
        <f t="shared" si="0"/>
        <v>2188800</v>
      </c>
      <c r="F18" s="2" t="s">
        <v>252</v>
      </c>
      <c r="G18" s="2"/>
      <c r="H18" s="2"/>
    </row>
    <row r="19" spans="1:8" x14ac:dyDescent="0.3">
      <c r="A19" s="2" t="s">
        <v>243</v>
      </c>
      <c r="B19" s="2">
        <v>230400</v>
      </c>
      <c r="C19" s="2">
        <f>ROUNDUP(D19,0)</f>
        <v>77</v>
      </c>
      <c r="D19" s="13">
        <f>$B$19/$G$9</f>
        <v>76.8</v>
      </c>
      <c r="E19" s="3">
        <f t="shared" si="0"/>
        <v>4377600</v>
      </c>
      <c r="F19" s="2" t="s">
        <v>253</v>
      </c>
      <c r="G19" s="2"/>
      <c r="H19" s="2"/>
    </row>
    <row r="20" spans="1:8" x14ac:dyDescent="0.3">
      <c r="A20" s="2" t="s">
        <v>244</v>
      </c>
      <c r="B20" s="2">
        <v>345600</v>
      </c>
      <c r="C20" s="2">
        <f>ROUNDUP(D20,0)</f>
        <v>116</v>
      </c>
      <c r="D20" s="13">
        <f>$B$20/$G$9</f>
        <v>115.2</v>
      </c>
      <c r="E20" s="3">
        <f t="shared" si="0"/>
        <v>6566400</v>
      </c>
      <c r="F20" s="2" t="s">
        <v>245</v>
      </c>
      <c r="G20" s="2"/>
      <c r="H20" s="2"/>
    </row>
    <row r="24" spans="1:8" x14ac:dyDescent="0.3">
      <c r="A24" s="2" t="s">
        <v>241</v>
      </c>
      <c r="B24" s="2">
        <f>$B$16*2</f>
        <v>57600</v>
      </c>
      <c r="C24" s="2">
        <f>($B$17-7680)/$G$9</f>
        <v>16.64</v>
      </c>
      <c r="D24" s="2">
        <f>ROUNDUP(C24,0)</f>
        <v>17</v>
      </c>
      <c r="E24" s="2"/>
      <c r="F24" s="2" t="s">
        <v>251</v>
      </c>
      <c r="G24" t="s">
        <v>249</v>
      </c>
    </row>
    <row r="25" spans="1:8" x14ac:dyDescent="0.3">
      <c r="A25" s="2" t="s">
        <v>242</v>
      </c>
      <c r="B25" s="2">
        <v>115200</v>
      </c>
      <c r="C25" s="2">
        <f>(B25-5440)/$G$9</f>
        <v>36.586666666666666</v>
      </c>
      <c r="D25" s="2">
        <f>ROUNDUP(C25,0)</f>
        <v>37</v>
      </c>
      <c r="E25" s="2"/>
      <c r="F25" s="2" t="s">
        <v>252</v>
      </c>
      <c r="G25" t="s">
        <v>254</v>
      </c>
    </row>
    <row r="29" spans="1:8" x14ac:dyDescent="0.3">
      <c r="A29" s="6" t="s">
        <v>233</v>
      </c>
      <c r="B29" s="6"/>
      <c r="C29" s="6"/>
    </row>
    <row r="30" spans="1:8" x14ac:dyDescent="0.3">
      <c r="A30" s="2" t="s">
        <v>234</v>
      </c>
      <c r="B30" s="2">
        <v>1800</v>
      </c>
      <c r="C30" s="3">
        <f>B30*$H$1</f>
        <v>34200</v>
      </c>
    </row>
    <row r="31" spans="1:8" x14ac:dyDescent="0.3">
      <c r="A31" s="2" t="s">
        <v>235</v>
      </c>
      <c r="B31" s="2">
        <v>1200</v>
      </c>
      <c r="C31" s="3">
        <f>B31*$H$1</f>
        <v>22800</v>
      </c>
    </row>
    <row r="32" spans="1:8" x14ac:dyDescent="0.3">
      <c r="A32" s="2" t="s">
        <v>255</v>
      </c>
      <c r="B32" s="2">
        <v>3000</v>
      </c>
      <c r="C32" s="3">
        <v>5900</v>
      </c>
    </row>
    <row r="33" spans="1:10" x14ac:dyDescent="0.3">
      <c r="A33" s="2" t="s">
        <v>229</v>
      </c>
      <c r="B33" s="4">
        <f>SUM(B30:B32)</f>
        <v>6000</v>
      </c>
      <c r="C33" s="3">
        <f>SUM(C30:C32)</f>
        <v>62900</v>
      </c>
    </row>
    <row r="35" spans="1:10" x14ac:dyDescent="0.3">
      <c r="A35" s="8" t="s">
        <v>256</v>
      </c>
      <c r="B35" s="9"/>
      <c r="C35" s="10"/>
      <c r="D35" s="7"/>
      <c r="E35" s="7"/>
      <c r="F35" s="7"/>
      <c r="G35" s="7"/>
      <c r="H35" s="7"/>
    </row>
    <row r="36" spans="1:10" x14ac:dyDescent="0.3">
      <c r="A36" s="2" t="s">
        <v>240</v>
      </c>
      <c r="B36" s="2">
        <v>28800</v>
      </c>
      <c r="C36" s="2">
        <f>ROUNDUP(D36,0)</f>
        <v>3</v>
      </c>
      <c r="D36" s="2">
        <f>($B$36-$B$7)/$B$33</f>
        <v>2.1246666666666667</v>
      </c>
      <c r="E36" s="3">
        <f>B36*$H$1</f>
        <v>547200</v>
      </c>
      <c r="F36" s="2" t="s">
        <v>250</v>
      </c>
      <c r="G36" s="2"/>
      <c r="H36" s="2"/>
      <c r="J36" s="2"/>
    </row>
    <row r="37" spans="1:10" x14ac:dyDescent="0.3">
      <c r="A37" s="2" t="s">
        <v>241</v>
      </c>
      <c r="B37" s="2">
        <f>$B$16*2</f>
        <v>57600</v>
      </c>
      <c r="C37" s="2">
        <f>ROUNDUP(D37,0)</f>
        <v>9</v>
      </c>
      <c r="D37" s="2">
        <f>($B$37-7680)/$B$33</f>
        <v>8.32</v>
      </c>
      <c r="E37" s="3">
        <f t="shared" ref="E37:E40" si="1">B37*$H$1</f>
        <v>1094400</v>
      </c>
      <c r="F37" s="2" t="s">
        <v>251</v>
      </c>
      <c r="G37" s="2"/>
      <c r="H37" s="2"/>
      <c r="J37" s="2"/>
    </row>
    <row r="38" spans="1:10" x14ac:dyDescent="0.3">
      <c r="A38" s="2" t="s">
        <v>242</v>
      </c>
      <c r="B38" s="2">
        <v>115200</v>
      </c>
      <c r="C38" s="2">
        <f>ROUNDUP(D38,0)</f>
        <v>19</v>
      </c>
      <c r="D38" s="5">
        <f>($B$38-5440)/$B$33</f>
        <v>18.293333333333333</v>
      </c>
      <c r="E38" s="3">
        <f t="shared" si="1"/>
        <v>2188800</v>
      </c>
      <c r="F38" s="2" t="s">
        <v>252</v>
      </c>
      <c r="G38" s="2"/>
      <c r="H38" s="2"/>
      <c r="J38" s="5"/>
    </row>
    <row r="39" spans="1:10" x14ac:dyDescent="0.3">
      <c r="A39" s="2" t="s">
        <v>243</v>
      </c>
      <c r="B39" s="2">
        <v>230400</v>
      </c>
      <c r="C39" s="2">
        <f>ROUNDUP(D39,0)</f>
        <v>39</v>
      </c>
      <c r="D39" s="2">
        <f>$B$39/$B$33</f>
        <v>38.4</v>
      </c>
      <c r="E39" s="3">
        <f t="shared" si="1"/>
        <v>4377600</v>
      </c>
      <c r="F39" s="2" t="s">
        <v>253</v>
      </c>
      <c r="G39" s="2"/>
      <c r="H39" s="2"/>
      <c r="J39" s="2"/>
    </row>
    <row r="40" spans="1:10" x14ac:dyDescent="0.3">
      <c r="A40" s="2" t="s">
        <v>244</v>
      </c>
      <c r="B40" s="2">
        <v>345600</v>
      </c>
      <c r="C40" s="2">
        <f>ROUNDUP(D40,0)</f>
        <v>58</v>
      </c>
      <c r="D40" s="2">
        <f>$B$40/$B$33</f>
        <v>57.6</v>
      </c>
      <c r="E40" s="3">
        <f t="shared" si="1"/>
        <v>6566400</v>
      </c>
      <c r="F40" s="2" t="s">
        <v>245</v>
      </c>
      <c r="G40" s="2"/>
      <c r="H40" s="2"/>
      <c r="J40" s="2"/>
    </row>
  </sheetData>
  <mergeCells count="5">
    <mergeCell ref="A6:C6"/>
    <mergeCell ref="F6:H6"/>
    <mergeCell ref="A29:C29"/>
    <mergeCell ref="A15:C15"/>
    <mergeCell ref="A35:C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7D19-4207-4D18-A9B2-3E685AD05BC0}">
  <dimension ref="A1:B11"/>
  <sheetViews>
    <sheetView workbookViewId="0">
      <selection activeCell="H30" sqref="H30"/>
    </sheetView>
  </sheetViews>
  <sheetFormatPr defaultRowHeight="16.5" x14ac:dyDescent="0.3"/>
  <cols>
    <col min="1" max="1" width="15.625" customWidth="1"/>
  </cols>
  <sheetData>
    <row r="1" spans="1:2" x14ac:dyDescent="0.3">
      <c r="A1" s="2" t="s">
        <v>218</v>
      </c>
      <c r="B1" s="2" t="s">
        <v>2</v>
      </c>
    </row>
    <row r="2" spans="1:2" x14ac:dyDescent="0.3">
      <c r="A2" s="2" t="s">
        <v>219</v>
      </c>
      <c r="B2" s="2">
        <v>40</v>
      </c>
    </row>
    <row r="3" spans="1:2" x14ac:dyDescent="0.3">
      <c r="A3" s="2" t="s">
        <v>220</v>
      </c>
      <c r="B3" s="2">
        <v>40</v>
      </c>
    </row>
    <row r="4" spans="1:2" x14ac:dyDescent="0.3">
      <c r="A4" s="2" t="s">
        <v>221</v>
      </c>
      <c r="B4" s="2">
        <v>40</v>
      </c>
    </row>
    <row r="5" spans="1:2" x14ac:dyDescent="0.3">
      <c r="A5" s="2" t="s">
        <v>222</v>
      </c>
      <c r="B5" s="2">
        <v>40</v>
      </c>
    </row>
    <row r="6" spans="1:2" x14ac:dyDescent="0.3">
      <c r="A6" s="2" t="s">
        <v>223</v>
      </c>
      <c r="B6" s="2">
        <v>40</v>
      </c>
    </row>
    <row r="7" spans="1:2" x14ac:dyDescent="0.3">
      <c r="A7" s="2" t="s">
        <v>224</v>
      </c>
      <c r="B7" s="2">
        <v>40</v>
      </c>
    </row>
    <row r="8" spans="1:2" x14ac:dyDescent="0.3">
      <c r="A8" s="2" t="s">
        <v>225</v>
      </c>
      <c r="B8" s="2">
        <v>80</v>
      </c>
    </row>
    <row r="9" spans="1:2" x14ac:dyDescent="0.3">
      <c r="A9" s="2" t="s">
        <v>226</v>
      </c>
      <c r="B9" s="2">
        <v>2400</v>
      </c>
    </row>
    <row r="11" spans="1:2" x14ac:dyDescent="0.3">
      <c r="A11" s="2" t="s">
        <v>229</v>
      </c>
      <c r="B11" s="2">
        <f>SUM(B2:B9)</f>
        <v>2720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5D32-0DB8-461F-895A-5CBD60AA20FC}">
  <dimension ref="A1:C11"/>
  <sheetViews>
    <sheetView workbookViewId="0">
      <selection activeCell="A12" sqref="A12"/>
    </sheetView>
  </sheetViews>
  <sheetFormatPr defaultRowHeight="16.5" x14ac:dyDescent="0.3"/>
  <cols>
    <col min="3" max="3" width="10.625" customWidth="1"/>
  </cols>
  <sheetData>
    <row r="1" spans="1:3" x14ac:dyDescent="0.3">
      <c r="A1" s="2"/>
      <c r="B1" s="2" t="s">
        <v>2</v>
      </c>
      <c r="C1" s="2" t="s">
        <v>215</v>
      </c>
    </row>
    <row r="2" spans="1:3" x14ac:dyDescent="0.3">
      <c r="A2" s="2">
        <v>1</v>
      </c>
      <c r="B2" s="2">
        <v>50</v>
      </c>
      <c r="C2" s="2"/>
    </row>
    <row r="3" spans="1:3" x14ac:dyDescent="0.3">
      <c r="A3" s="2">
        <v>2</v>
      </c>
      <c r="B3" s="2">
        <v>50</v>
      </c>
      <c r="C3" s="2"/>
    </row>
    <row r="4" spans="1:3" x14ac:dyDescent="0.3">
      <c r="A4" s="2">
        <v>3</v>
      </c>
      <c r="B4" s="2">
        <v>50</v>
      </c>
      <c r="C4" s="2"/>
    </row>
    <row r="5" spans="1:3" x14ac:dyDescent="0.3">
      <c r="A5" s="2">
        <v>4</v>
      </c>
      <c r="B5" s="2">
        <v>100</v>
      </c>
      <c r="C5" s="2"/>
    </row>
    <row r="6" spans="1:3" x14ac:dyDescent="0.3">
      <c r="A6" s="2">
        <v>5</v>
      </c>
      <c r="B6" s="2">
        <v>100</v>
      </c>
      <c r="C6" s="2"/>
    </row>
    <row r="7" spans="1:3" x14ac:dyDescent="0.3">
      <c r="A7" s="2">
        <v>6</v>
      </c>
      <c r="B7" s="2">
        <v>100</v>
      </c>
      <c r="C7" s="2"/>
    </row>
    <row r="8" spans="1:3" x14ac:dyDescent="0.3">
      <c r="A8" s="2">
        <v>7</v>
      </c>
      <c r="B8" s="2">
        <v>150</v>
      </c>
      <c r="C8" s="2"/>
    </row>
    <row r="9" spans="1:3" x14ac:dyDescent="0.3">
      <c r="A9" s="2">
        <v>8</v>
      </c>
      <c r="B9" s="2">
        <v>150</v>
      </c>
      <c r="C9" s="2">
        <v>1</v>
      </c>
    </row>
    <row r="10" spans="1:3" x14ac:dyDescent="0.3">
      <c r="A10" s="2">
        <v>9</v>
      </c>
      <c r="B10" s="2">
        <v>150</v>
      </c>
      <c r="C10" s="2">
        <v>1</v>
      </c>
    </row>
    <row r="11" spans="1:3" x14ac:dyDescent="0.3">
      <c r="A11" s="2" t="s">
        <v>229</v>
      </c>
      <c r="B11" s="2">
        <f>SUM(B2:B10)</f>
        <v>900</v>
      </c>
      <c r="C11" s="2">
        <f>SUM(C2:C10)</f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4895-4952-4F29-B442-6700C96E3583}">
  <dimension ref="A1"/>
  <sheetViews>
    <sheetView workbookViewId="0"/>
  </sheetViews>
  <sheetFormatPr defaultRowHeight="16.5" x14ac:dyDescent="0.3"/>
  <sheetData>
    <row r="1" spans="1:1" x14ac:dyDescent="0.3">
      <c r="A1">
        <v>180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390A-E938-42E8-B94F-581E8D129FEF}">
  <dimension ref="A1:C2"/>
  <sheetViews>
    <sheetView workbookViewId="0">
      <selection activeCell="C5" sqref="C5"/>
    </sheetView>
  </sheetViews>
  <sheetFormatPr defaultRowHeight="16.5" x14ac:dyDescent="0.3"/>
  <sheetData>
    <row r="1" spans="1:3" x14ac:dyDescent="0.3">
      <c r="A1" s="2"/>
      <c r="B1" s="2" t="s">
        <v>227</v>
      </c>
      <c r="C1" s="2" t="s">
        <v>228</v>
      </c>
    </row>
    <row r="2" spans="1:3" x14ac:dyDescent="0.3">
      <c r="A2" s="2"/>
      <c r="B2" s="2">
        <v>4</v>
      </c>
      <c r="C2" s="2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3826-904E-4061-AA2F-3E3D297BC662}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>
        <v>800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A5D4-C9BA-4AB0-AF86-919EE55E55BE}">
  <dimension ref="A1:C6"/>
  <sheetViews>
    <sheetView workbookViewId="0">
      <selection activeCell="C5" sqref="C5"/>
    </sheetView>
  </sheetViews>
  <sheetFormatPr defaultRowHeight="16.5" x14ac:dyDescent="0.3"/>
  <sheetData>
    <row r="1" spans="1:3" x14ac:dyDescent="0.3">
      <c r="A1" s="2"/>
      <c r="B1" s="2"/>
      <c r="C1" s="2"/>
    </row>
    <row r="2" spans="1:3" x14ac:dyDescent="0.3">
      <c r="A2" s="2" t="s">
        <v>236</v>
      </c>
      <c r="B2" s="6">
        <v>1232</v>
      </c>
      <c r="C2" s="2"/>
    </row>
    <row r="3" spans="1:3" x14ac:dyDescent="0.3">
      <c r="A3" s="2" t="s">
        <v>237</v>
      </c>
      <c r="B3" s="6"/>
      <c r="C3" s="2">
        <f>B2*2.5</f>
        <v>3080</v>
      </c>
    </row>
    <row r="4" spans="1:3" x14ac:dyDescent="0.3">
      <c r="A4" s="2" t="s">
        <v>238</v>
      </c>
      <c r="B4" s="2">
        <v>258</v>
      </c>
      <c r="C4" s="2">
        <f>B4*5</f>
        <v>1290</v>
      </c>
    </row>
    <row r="5" spans="1:3" x14ac:dyDescent="0.3">
      <c r="A5" s="2" t="s">
        <v>239</v>
      </c>
      <c r="B5" s="2">
        <v>50</v>
      </c>
      <c r="C5" s="2">
        <f>B5*10</f>
        <v>500</v>
      </c>
    </row>
    <row r="6" spans="1:3" x14ac:dyDescent="0.3">
      <c r="A6" s="2" t="s">
        <v>229</v>
      </c>
      <c r="B6" s="2">
        <f>SUM(B2:B5)</f>
        <v>1540</v>
      </c>
      <c r="C6" s="2">
        <f>SUM(C3:C5)</f>
        <v>4870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BCF-91E5-445F-9944-968709C4D86D}">
  <dimension ref="A1:C5"/>
  <sheetViews>
    <sheetView zoomScaleNormal="100" workbookViewId="0">
      <selection activeCell="H23" sqref="H23"/>
    </sheetView>
  </sheetViews>
  <sheetFormatPr defaultRowHeight="16.5" x14ac:dyDescent="0.3"/>
  <sheetData>
    <row r="1" spans="1:3" x14ac:dyDescent="0.3">
      <c r="A1" t="s">
        <v>246</v>
      </c>
      <c r="B1">
        <v>5</v>
      </c>
    </row>
    <row r="3" spans="1:3" x14ac:dyDescent="0.3">
      <c r="A3" t="s">
        <v>247</v>
      </c>
      <c r="B3">
        <v>73</v>
      </c>
      <c r="C3">
        <f>B3*B1</f>
        <v>365</v>
      </c>
    </row>
    <row r="4" spans="1:3" x14ac:dyDescent="0.3">
      <c r="A4" t="s">
        <v>248</v>
      </c>
      <c r="B4">
        <v>9</v>
      </c>
      <c r="C4">
        <f>B4*B1</f>
        <v>45</v>
      </c>
    </row>
    <row r="5" spans="1:3" x14ac:dyDescent="0.3">
      <c r="C5">
        <f>SUM(C3:C4)</f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4F43-4719-4767-91A5-DDCB9C65B1F0}">
  <dimension ref="A1:C174"/>
  <sheetViews>
    <sheetView topLeftCell="A136" workbookViewId="0">
      <selection activeCell="C174" sqref="C174"/>
    </sheetView>
  </sheetViews>
  <sheetFormatPr defaultRowHeight="16.5" x14ac:dyDescent="0.3"/>
  <cols>
    <col min="1" max="1" width="30.625" customWidth="1"/>
    <col min="2" max="2" width="50.625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2" t="s">
        <v>4</v>
      </c>
      <c r="B2" s="2" t="s">
        <v>0</v>
      </c>
      <c r="C2" s="2">
        <v>20</v>
      </c>
    </row>
    <row r="3" spans="1:3" x14ac:dyDescent="0.3">
      <c r="A3" s="2"/>
      <c r="B3" s="2" t="s">
        <v>5</v>
      </c>
      <c r="C3" s="2">
        <v>10</v>
      </c>
    </row>
    <row r="4" spans="1:3" x14ac:dyDescent="0.3">
      <c r="A4" s="2"/>
      <c r="B4" s="2" t="s">
        <v>6</v>
      </c>
      <c r="C4" s="2">
        <v>5</v>
      </c>
    </row>
    <row r="5" spans="1:3" x14ac:dyDescent="0.3">
      <c r="A5" s="2"/>
      <c r="B5" s="2" t="s">
        <v>7</v>
      </c>
      <c r="C5" s="2">
        <v>5</v>
      </c>
    </row>
    <row r="6" spans="1:3" x14ac:dyDescent="0.3">
      <c r="A6" s="2"/>
      <c r="B6" s="2" t="s">
        <v>8</v>
      </c>
      <c r="C6" s="2">
        <v>5</v>
      </c>
    </row>
    <row r="7" spans="1:3" x14ac:dyDescent="0.3">
      <c r="A7" s="2"/>
      <c r="B7" s="2" t="s">
        <v>9</v>
      </c>
      <c r="C7" s="2">
        <v>5</v>
      </c>
    </row>
    <row r="8" spans="1:3" x14ac:dyDescent="0.3">
      <c r="A8" s="2"/>
      <c r="B8" s="2" t="s">
        <v>10</v>
      </c>
      <c r="C8" s="2">
        <v>5</v>
      </c>
    </row>
    <row r="9" spans="1:3" x14ac:dyDescent="0.3">
      <c r="A9" s="2"/>
      <c r="B9" s="2" t="s">
        <v>11</v>
      </c>
      <c r="C9" s="2">
        <v>5</v>
      </c>
    </row>
    <row r="10" spans="1:3" x14ac:dyDescent="0.3">
      <c r="A10" s="2"/>
      <c r="B10" s="2" t="s">
        <v>12</v>
      </c>
      <c r="C10" s="2">
        <v>5</v>
      </c>
    </row>
    <row r="11" spans="1:3" x14ac:dyDescent="0.3">
      <c r="A11" s="2"/>
      <c r="B11" s="2" t="s">
        <v>13</v>
      </c>
      <c r="C11" s="2">
        <v>5</v>
      </c>
    </row>
    <row r="12" spans="1:3" x14ac:dyDescent="0.3">
      <c r="A12" s="2"/>
      <c r="B12" s="2" t="s">
        <v>14</v>
      </c>
      <c r="C12" s="2">
        <v>5</v>
      </c>
    </row>
    <row r="13" spans="1:3" x14ac:dyDescent="0.3">
      <c r="A13" s="2"/>
      <c r="B13" s="2" t="s">
        <v>15</v>
      </c>
      <c r="C13" s="2">
        <v>5</v>
      </c>
    </row>
    <row r="14" spans="1:3" x14ac:dyDescent="0.3">
      <c r="A14" s="2"/>
      <c r="B14" s="2" t="s">
        <v>16</v>
      </c>
      <c r="C14" s="2">
        <v>5</v>
      </c>
    </row>
    <row r="15" spans="1:3" x14ac:dyDescent="0.3">
      <c r="A15" s="2"/>
      <c r="B15" s="2" t="s">
        <v>17</v>
      </c>
      <c r="C15" s="2">
        <v>5</v>
      </c>
    </row>
    <row r="16" spans="1:3" x14ac:dyDescent="0.3">
      <c r="A16" s="2"/>
      <c r="B16" s="2" t="s">
        <v>18</v>
      </c>
      <c r="C16" s="2">
        <v>5</v>
      </c>
    </row>
    <row r="17" spans="1:3" x14ac:dyDescent="0.3">
      <c r="A17" s="2"/>
      <c r="B17" s="2" t="s">
        <v>19</v>
      </c>
      <c r="C17" s="2">
        <v>10</v>
      </c>
    </row>
    <row r="18" spans="1:3" x14ac:dyDescent="0.3">
      <c r="A18" s="2"/>
      <c r="B18" s="2" t="s">
        <v>20</v>
      </c>
      <c r="C18" s="2">
        <v>10</v>
      </c>
    </row>
    <row r="19" spans="1:3" x14ac:dyDescent="0.3">
      <c r="A19" s="2"/>
      <c r="B19" s="2" t="s">
        <v>21</v>
      </c>
      <c r="C19" s="2">
        <v>10</v>
      </c>
    </row>
    <row r="20" spans="1:3" x14ac:dyDescent="0.3">
      <c r="A20" s="2"/>
      <c r="B20" s="2" t="s">
        <v>22</v>
      </c>
      <c r="C20" s="2">
        <v>20</v>
      </c>
    </row>
    <row r="21" spans="1:3" x14ac:dyDescent="0.3">
      <c r="A21" s="2"/>
      <c r="B21" s="2" t="s">
        <v>23</v>
      </c>
      <c r="C21" s="2">
        <v>20</v>
      </c>
    </row>
    <row r="22" spans="1:3" x14ac:dyDescent="0.3">
      <c r="A22" s="2"/>
      <c r="B22" s="2" t="s">
        <v>24</v>
      </c>
      <c r="C22" s="2">
        <v>5</v>
      </c>
    </row>
    <row r="23" spans="1:3" x14ac:dyDescent="0.3">
      <c r="A23" s="2"/>
      <c r="B23" s="2" t="s">
        <v>25</v>
      </c>
      <c r="C23" s="2">
        <v>5</v>
      </c>
    </row>
    <row r="24" spans="1:3" x14ac:dyDescent="0.3">
      <c r="A24" s="2"/>
      <c r="B24" s="2" t="s">
        <v>26</v>
      </c>
      <c r="C24" s="2">
        <v>5</v>
      </c>
    </row>
    <row r="25" spans="1:3" x14ac:dyDescent="0.3">
      <c r="A25" s="2"/>
      <c r="B25" s="2" t="s">
        <v>27</v>
      </c>
      <c r="C25" s="2">
        <v>5</v>
      </c>
    </row>
    <row r="26" spans="1:3" x14ac:dyDescent="0.3">
      <c r="A26" s="2"/>
      <c r="B26" s="2" t="s">
        <v>28</v>
      </c>
      <c r="C26" s="2">
        <v>5</v>
      </c>
    </row>
    <row r="27" spans="1:3" x14ac:dyDescent="0.3">
      <c r="A27" s="2"/>
      <c r="B27" s="2" t="s">
        <v>29</v>
      </c>
      <c r="C27" s="2">
        <v>5</v>
      </c>
    </row>
    <row r="28" spans="1:3" x14ac:dyDescent="0.3">
      <c r="A28" s="2"/>
      <c r="B28" s="2" t="s">
        <v>30</v>
      </c>
      <c r="C28" s="2">
        <v>5</v>
      </c>
    </row>
    <row r="29" spans="1:3" x14ac:dyDescent="0.3">
      <c r="A29" s="2"/>
      <c r="B29" s="2" t="s">
        <v>31</v>
      </c>
      <c r="C29" s="2">
        <v>5</v>
      </c>
    </row>
    <row r="30" spans="1:3" x14ac:dyDescent="0.3">
      <c r="A30" s="2"/>
      <c r="B30" s="2" t="s">
        <v>32</v>
      </c>
      <c r="C30" s="2">
        <v>5</v>
      </c>
    </row>
    <row r="31" spans="1:3" x14ac:dyDescent="0.3">
      <c r="A31" s="2"/>
      <c r="B31" s="2" t="s">
        <v>33</v>
      </c>
      <c r="C31" s="2">
        <v>5</v>
      </c>
    </row>
    <row r="32" spans="1:3" x14ac:dyDescent="0.3">
      <c r="A32" s="2"/>
      <c r="B32" s="2" t="s">
        <v>34</v>
      </c>
      <c r="C32" s="2">
        <v>5</v>
      </c>
    </row>
    <row r="33" spans="1:3" x14ac:dyDescent="0.3">
      <c r="A33" s="2"/>
      <c r="B33" s="2" t="s">
        <v>35</v>
      </c>
      <c r="C33" s="2">
        <v>5</v>
      </c>
    </row>
    <row r="34" spans="1:3" x14ac:dyDescent="0.3">
      <c r="A34" s="2"/>
      <c r="B34" s="2" t="s">
        <v>36</v>
      </c>
      <c r="C34" s="2">
        <v>10</v>
      </c>
    </row>
    <row r="35" spans="1:3" x14ac:dyDescent="0.3">
      <c r="A35" s="2"/>
      <c r="B35" s="2" t="s">
        <v>37</v>
      </c>
      <c r="C35" s="2">
        <v>10</v>
      </c>
    </row>
    <row r="36" spans="1:3" x14ac:dyDescent="0.3">
      <c r="A36" s="2"/>
      <c r="B36" s="2" t="s">
        <v>38</v>
      </c>
      <c r="C36" s="2">
        <v>10</v>
      </c>
    </row>
    <row r="37" spans="1:3" x14ac:dyDescent="0.3">
      <c r="A37" s="2"/>
      <c r="B37" s="2" t="s">
        <v>39</v>
      </c>
      <c r="C37" s="2">
        <v>5</v>
      </c>
    </row>
    <row r="38" spans="1:3" x14ac:dyDescent="0.3">
      <c r="A38" s="2"/>
      <c r="B38" s="2" t="s">
        <v>40</v>
      </c>
      <c r="C38" s="2">
        <v>5</v>
      </c>
    </row>
    <row r="39" spans="1:3" x14ac:dyDescent="0.3">
      <c r="A39" s="2"/>
      <c r="B39" s="2" t="s">
        <v>41</v>
      </c>
      <c r="C39" s="2">
        <v>5</v>
      </c>
    </row>
    <row r="40" spans="1:3" x14ac:dyDescent="0.3">
      <c r="A40" s="2"/>
      <c r="B40" s="2" t="s">
        <v>42</v>
      </c>
      <c r="C40" s="2">
        <v>10</v>
      </c>
    </row>
    <row r="41" spans="1:3" x14ac:dyDescent="0.3">
      <c r="A41" s="2"/>
      <c r="B41" s="2" t="s">
        <v>43</v>
      </c>
      <c r="C41" s="2">
        <v>10</v>
      </c>
    </row>
    <row r="42" spans="1:3" x14ac:dyDescent="0.3">
      <c r="A42" s="2"/>
      <c r="B42" s="2" t="s">
        <v>44</v>
      </c>
      <c r="C42" s="2">
        <v>10</v>
      </c>
    </row>
    <row r="43" spans="1:3" x14ac:dyDescent="0.3">
      <c r="A43" s="2"/>
      <c r="B43" s="2" t="s">
        <v>45</v>
      </c>
      <c r="C43" s="2">
        <v>10</v>
      </c>
    </row>
    <row r="44" spans="1:3" x14ac:dyDescent="0.3">
      <c r="A44" s="2"/>
      <c r="B44" s="2" t="s">
        <v>46</v>
      </c>
      <c r="C44" s="2">
        <v>10</v>
      </c>
    </row>
    <row r="45" spans="1:3" x14ac:dyDescent="0.3">
      <c r="A45" s="2"/>
      <c r="B45" s="2" t="s">
        <v>47</v>
      </c>
      <c r="C45" s="2">
        <v>5</v>
      </c>
    </row>
    <row r="46" spans="1:3" x14ac:dyDescent="0.3">
      <c r="A46" s="2"/>
      <c r="B46" s="2" t="s">
        <v>48</v>
      </c>
      <c r="C46" s="2">
        <v>5</v>
      </c>
    </row>
    <row r="47" spans="1:3" x14ac:dyDescent="0.3">
      <c r="A47" s="2"/>
      <c r="B47" s="2" t="s">
        <v>49</v>
      </c>
      <c r="C47" s="2">
        <v>5</v>
      </c>
    </row>
    <row r="48" spans="1:3" x14ac:dyDescent="0.3">
      <c r="A48" s="2"/>
      <c r="B48" s="2" t="s">
        <v>50</v>
      </c>
      <c r="C48" s="2">
        <v>20</v>
      </c>
    </row>
    <row r="49" spans="1:3" x14ac:dyDescent="0.3">
      <c r="A49" s="2"/>
      <c r="B49" s="2" t="s">
        <v>51</v>
      </c>
      <c r="C49" s="2">
        <v>10</v>
      </c>
    </row>
    <row r="50" spans="1:3" x14ac:dyDescent="0.3">
      <c r="A50" s="2"/>
      <c r="B50" s="2" t="s">
        <v>52</v>
      </c>
      <c r="C50" s="2">
        <v>10</v>
      </c>
    </row>
    <row r="51" spans="1:3" x14ac:dyDescent="0.3">
      <c r="A51" s="2"/>
      <c r="B51" s="2" t="s">
        <v>53</v>
      </c>
      <c r="C51" s="2">
        <v>10</v>
      </c>
    </row>
    <row r="52" spans="1:3" x14ac:dyDescent="0.3">
      <c r="A52" s="2"/>
      <c r="B52" s="2" t="s">
        <v>54</v>
      </c>
      <c r="C52" s="2">
        <v>5</v>
      </c>
    </row>
    <row r="53" spans="1:3" x14ac:dyDescent="0.3">
      <c r="A53" s="2"/>
      <c r="B53" s="2" t="s">
        <v>55</v>
      </c>
      <c r="C53" s="2">
        <v>5</v>
      </c>
    </row>
    <row r="54" spans="1:3" x14ac:dyDescent="0.3">
      <c r="A54" s="2"/>
      <c r="B54" s="2" t="s">
        <v>56</v>
      </c>
      <c r="C54" s="2">
        <v>5</v>
      </c>
    </row>
    <row r="55" spans="1:3" x14ac:dyDescent="0.3">
      <c r="A55" s="2"/>
      <c r="B55" s="2" t="s">
        <v>57</v>
      </c>
      <c r="C55" s="2">
        <v>5</v>
      </c>
    </row>
    <row r="56" spans="1:3" x14ac:dyDescent="0.3">
      <c r="A56" s="2"/>
      <c r="B56" s="2" t="s">
        <v>58</v>
      </c>
      <c r="C56" s="2">
        <v>5</v>
      </c>
    </row>
    <row r="57" spans="1:3" x14ac:dyDescent="0.3">
      <c r="A57" s="2"/>
      <c r="B57" s="2" t="s">
        <v>59</v>
      </c>
      <c r="C57" s="2">
        <v>10</v>
      </c>
    </row>
    <row r="58" spans="1:3" x14ac:dyDescent="0.3">
      <c r="A58" s="2"/>
      <c r="B58" s="2" t="s">
        <v>60</v>
      </c>
      <c r="C58" s="2">
        <v>10</v>
      </c>
    </row>
    <row r="59" spans="1:3" x14ac:dyDescent="0.3">
      <c r="A59" s="2"/>
      <c r="B59" s="2" t="s">
        <v>61</v>
      </c>
      <c r="C59" s="2">
        <v>5</v>
      </c>
    </row>
    <row r="60" spans="1:3" x14ac:dyDescent="0.3">
      <c r="A60" s="2"/>
      <c r="B60" s="2" t="s">
        <v>62</v>
      </c>
      <c r="C60" s="2">
        <v>5</v>
      </c>
    </row>
    <row r="61" spans="1:3" x14ac:dyDescent="0.3">
      <c r="A61" s="2"/>
      <c r="B61" s="2" t="s">
        <v>63</v>
      </c>
      <c r="C61" s="2">
        <v>5</v>
      </c>
    </row>
    <row r="62" spans="1:3" x14ac:dyDescent="0.3">
      <c r="A62" s="2"/>
      <c r="B62" s="2" t="s">
        <v>64</v>
      </c>
      <c r="C62" s="2">
        <v>5</v>
      </c>
    </row>
    <row r="63" spans="1:3" x14ac:dyDescent="0.3">
      <c r="A63" s="2"/>
      <c r="B63" s="2" t="s">
        <v>65</v>
      </c>
      <c r="C63" s="2">
        <v>5</v>
      </c>
    </row>
    <row r="64" spans="1:3" x14ac:dyDescent="0.3">
      <c r="A64" s="2"/>
      <c r="B64" s="2" t="s">
        <v>66</v>
      </c>
      <c r="C64" s="2">
        <v>5</v>
      </c>
    </row>
    <row r="65" spans="1:3" x14ac:dyDescent="0.3">
      <c r="A65" s="2"/>
      <c r="B65" s="2" t="s">
        <v>67</v>
      </c>
      <c r="C65" s="2">
        <v>5</v>
      </c>
    </row>
    <row r="66" spans="1:3" x14ac:dyDescent="0.3">
      <c r="A66" s="2"/>
      <c r="B66" s="2" t="s">
        <v>68</v>
      </c>
      <c r="C66" s="2">
        <v>5</v>
      </c>
    </row>
    <row r="67" spans="1:3" x14ac:dyDescent="0.3">
      <c r="A67" s="2"/>
      <c r="B67" s="2" t="s">
        <v>69</v>
      </c>
      <c r="C67" s="2">
        <v>5</v>
      </c>
    </row>
    <row r="68" spans="1:3" x14ac:dyDescent="0.3">
      <c r="A68" s="2"/>
      <c r="B68" s="2" t="s">
        <v>70</v>
      </c>
      <c r="C68" s="2">
        <v>5</v>
      </c>
    </row>
    <row r="69" spans="1:3" x14ac:dyDescent="0.3">
      <c r="A69" s="2"/>
      <c r="B69" s="2" t="s">
        <v>71</v>
      </c>
      <c r="C69" s="2">
        <v>5</v>
      </c>
    </row>
    <row r="70" spans="1:3" x14ac:dyDescent="0.3">
      <c r="A70" s="2"/>
      <c r="B70" s="2" t="s">
        <v>72</v>
      </c>
      <c r="C70" s="2">
        <v>5</v>
      </c>
    </row>
    <row r="71" spans="1:3" x14ac:dyDescent="0.3">
      <c r="A71" s="2"/>
      <c r="B71" s="2" t="s">
        <v>73</v>
      </c>
      <c r="C71" s="2">
        <v>5</v>
      </c>
    </row>
    <row r="72" spans="1:3" x14ac:dyDescent="0.3">
      <c r="A72" s="2"/>
      <c r="B72" s="2" t="s">
        <v>74</v>
      </c>
      <c r="C72" s="2">
        <v>5</v>
      </c>
    </row>
    <row r="73" spans="1:3" x14ac:dyDescent="0.3">
      <c r="A73" s="2"/>
      <c r="B73" s="2" t="s">
        <v>75</v>
      </c>
      <c r="C73" s="2">
        <v>5</v>
      </c>
    </row>
    <row r="74" spans="1:3" x14ac:dyDescent="0.3">
      <c r="A74" s="2"/>
      <c r="B74" s="2" t="s">
        <v>76</v>
      </c>
      <c r="C74" s="2">
        <v>5</v>
      </c>
    </row>
    <row r="75" spans="1:3" x14ac:dyDescent="0.3">
      <c r="A75" s="2"/>
      <c r="B75" s="2" t="s">
        <v>77</v>
      </c>
      <c r="C75" s="2">
        <v>5</v>
      </c>
    </row>
    <row r="76" spans="1:3" x14ac:dyDescent="0.3">
      <c r="A76" s="2"/>
      <c r="B76" s="2" t="s">
        <v>78</v>
      </c>
      <c r="C76" s="2">
        <v>5</v>
      </c>
    </row>
    <row r="77" spans="1:3" x14ac:dyDescent="0.3">
      <c r="A77" s="2"/>
      <c r="B77" s="2" t="s">
        <v>79</v>
      </c>
      <c r="C77" s="2">
        <v>5</v>
      </c>
    </row>
    <row r="78" spans="1:3" x14ac:dyDescent="0.3">
      <c r="A78" s="2"/>
      <c r="B78" s="2" t="s">
        <v>80</v>
      </c>
      <c r="C78" s="2">
        <v>5</v>
      </c>
    </row>
    <row r="79" spans="1:3" x14ac:dyDescent="0.3">
      <c r="A79" s="2"/>
      <c r="B79" s="2" t="s">
        <v>81</v>
      </c>
      <c r="C79" s="2">
        <v>5</v>
      </c>
    </row>
    <row r="80" spans="1:3" x14ac:dyDescent="0.3">
      <c r="A80" s="2"/>
      <c r="B80" s="2" t="s">
        <v>82</v>
      </c>
      <c r="C80" s="2">
        <v>5</v>
      </c>
    </row>
    <row r="81" spans="1:3" x14ac:dyDescent="0.3">
      <c r="A81" s="2"/>
      <c r="B81" s="2" t="s">
        <v>83</v>
      </c>
      <c r="C81" s="2">
        <v>5</v>
      </c>
    </row>
    <row r="82" spans="1:3" x14ac:dyDescent="0.3">
      <c r="A82" s="2"/>
      <c r="B82" s="2" t="s">
        <v>84</v>
      </c>
      <c r="C82" s="2">
        <v>5</v>
      </c>
    </row>
    <row r="83" spans="1:3" x14ac:dyDescent="0.3">
      <c r="A83" s="2"/>
      <c r="B83" s="2" t="s">
        <v>85</v>
      </c>
      <c r="C83" s="2">
        <v>5</v>
      </c>
    </row>
    <row r="84" spans="1:3" x14ac:dyDescent="0.3">
      <c r="A84" s="2"/>
      <c r="B84" s="2" t="s">
        <v>86</v>
      </c>
      <c r="C84" s="2">
        <v>5</v>
      </c>
    </row>
    <row r="85" spans="1:3" x14ac:dyDescent="0.3">
      <c r="A85" s="2" t="s">
        <v>87</v>
      </c>
      <c r="B85" s="2" t="s">
        <v>88</v>
      </c>
      <c r="C85" s="2">
        <v>5</v>
      </c>
    </row>
    <row r="86" spans="1:3" x14ac:dyDescent="0.3">
      <c r="A86" s="2"/>
      <c r="B86" s="2" t="s">
        <v>89</v>
      </c>
      <c r="C86" s="2">
        <v>5</v>
      </c>
    </row>
    <row r="87" spans="1:3" x14ac:dyDescent="0.3">
      <c r="A87" s="2"/>
      <c r="B87" s="2" t="s">
        <v>90</v>
      </c>
      <c r="C87" s="2">
        <v>5</v>
      </c>
    </row>
    <row r="88" spans="1:3" x14ac:dyDescent="0.3">
      <c r="A88" s="2"/>
      <c r="B88" s="2" t="s">
        <v>91</v>
      </c>
      <c r="C88" s="2">
        <v>5</v>
      </c>
    </row>
    <row r="89" spans="1:3" x14ac:dyDescent="0.3">
      <c r="A89" s="2"/>
      <c r="B89" s="2" t="s">
        <v>92</v>
      </c>
      <c r="C89" s="2">
        <v>5</v>
      </c>
    </row>
    <row r="90" spans="1:3" x14ac:dyDescent="0.3">
      <c r="A90" s="2"/>
      <c r="B90" s="2" t="s">
        <v>93</v>
      </c>
      <c r="C90" s="2">
        <v>5</v>
      </c>
    </row>
    <row r="91" spans="1:3" x14ac:dyDescent="0.3">
      <c r="A91" s="2" t="s">
        <v>94</v>
      </c>
      <c r="B91" s="2" t="s">
        <v>95</v>
      </c>
      <c r="C91" s="2">
        <v>35</v>
      </c>
    </row>
    <row r="92" spans="1:3" x14ac:dyDescent="0.3">
      <c r="A92" s="2"/>
      <c r="B92" s="2" t="s">
        <v>96</v>
      </c>
      <c r="C92" s="2">
        <v>10</v>
      </c>
    </row>
    <row r="93" spans="1:3" x14ac:dyDescent="0.3">
      <c r="A93" s="2"/>
      <c r="B93" s="2" t="s">
        <v>97</v>
      </c>
      <c r="C93" s="2">
        <v>35</v>
      </c>
    </row>
    <row r="94" spans="1:3" x14ac:dyDescent="0.3">
      <c r="A94" s="2" t="s">
        <v>98</v>
      </c>
      <c r="B94" s="2" t="s">
        <v>99</v>
      </c>
      <c r="C94" s="2">
        <v>35</v>
      </c>
    </row>
    <row r="95" spans="1:3" x14ac:dyDescent="0.3">
      <c r="A95" s="2"/>
      <c r="B95" s="2" t="s">
        <v>100</v>
      </c>
      <c r="C95" s="2">
        <v>35</v>
      </c>
    </row>
    <row r="96" spans="1:3" x14ac:dyDescent="0.3">
      <c r="A96" s="2"/>
      <c r="B96" s="2" t="s">
        <v>101</v>
      </c>
      <c r="C96" s="2">
        <v>35</v>
      </c>
    </row>
    <row r="97" spans="1:3" x14ac:dyDescent="0.3">
      <c r="A97" s="2"/>
      <c r="B97" s="2" t="s">
        <v>102</v>
      </c>
      <c r="C97" s="2">
        <v>35</v>
      </c>
    </row>
    <row r="98" spans="1:3" x14ac:dyDescent="0.3">
      <c r="A98" s="2"/>
      <c r="B98" s="2" t="s">
        <v>103</v>
      </c>
      <c r="C98" s="2">
        <v>5</v>
      </c>
    </row>
    <row r="99" spans="1:3" x14ac:dyDescent="0.3">
      <c r="A99" s="2"/>
      <c r="B99" s="2" t="s">
        <v>104</v>
      </c>
      <c r="C99" s="2">
        <v>10</v>
      </c>
    </row>
    <row r="100" spans="1:3" x14ac:dyDescent="0.3">
      <c r="A100" s="2"/>
      <c r="B100" s="2" t="s">
        <v>105</v>
      </c>
      <c r="C100" s="2">
        <v>5</v>
      </c>
    </row>
    <row r="101" spans="1:3" x14ac:dyDescent="0.3">
      <c r="A101" s="2"/>
      <c r="B101" s="2" t="s">
        <v>106</v>
      </c>
      <c r="C101" s="2">
        <v>10</v>
      </c>
    </row>
    <row r="102" spans="1:3" x14ac:dyDescent="0.3">
      <c r="A102" s="2" t="s">
        <v>107</v>
      </c>
      <c r="B102" s="2" t="s">
        <v>108</v>
      </c>
      <c r="C102" s="2">
        <v>35</v>
      </c>
    </row>
    <row r="103" spans="1:3" x14ac:dyDescent="0.3">
      <c r="A103" s="2"/>
      <c r="B103" s="2" t="s">
        <v>109</v>
      </c>
      <c r="C103" s="2">
        <v>35</v>
      </c>
    </row>
    <row r="104" spans="1:3" x14ac:dyDescent="0.3">
      <c r="A104" s="2"/>
      <c r="B104" s="2" t="s">
        <v>110</v>
      </c>
      <c r="C104" s="2">
        <v>5</v>
      </c>
    </row>
    <row r="105" spans="1:3" x14ac:dyDescent="0.3">
      <c r="A105" s="2"/>
      <c r="B105" s="2" t="s">
        <v>111</v>
      </c>
      <c r="C105" s="2">
        <v>5</v>
      </c>
    </row>
    <row r="106" spans="1:3" x14ac:dyDescent="0.3">
      <c r="A106" s="2"/>
      <c r="B106" s="2" t="s">
        <v>112</v>
      </c>
      <c r="C106" s="2">
        <v>20</v>
      </c>
    </row>
    <row r="107" spans="1:3" x14ac:dyDescent="0.3">
      <c r="A107" s="2"/>
      <c r="B107" s="2" t="s">
        <v>113</v>
      </c>
      <c r="C107" s="2">
        <v>10</v>
      </c>
    </row>
    <row r="108" spans="1:3" x14ac:dyDescent="0.3">
      <c r="A108" s="2"/>
      <c r="B108" s="2" t="s">
        <v>114</v>
      </c>
      <c r="C108" s="2">
        <v>35</v>
      </c>
    </row>
    <row r="109" spans="1:3" x14ac:dyDescent="0.3">
      <c r="A109" s="2" t="s">
        <v>115</v>
      </c>
      <c r="B109" s="2" t="s">
        <v>116</v>
      </c>
      <c r="C109" s="2">
        <v>35</v>
      </c>
    </row>
    <row r="110" spans="1:3" x14ac:dyDescent="0.3">
      <c r="A110" s="2"/>
      <c r="B110" s="2" t="s">
        <v>117</v>
      </c>
      <c r="C110" s="2">
        <v>5</v>
      </c>
    </row>
    <row r="111" spans="1:3" x14ac:dyDescent="0.3">
      <c r="A111" s="2"/>
      <c r="B111" s="2" t="s">
        <v>118</v>
      </c>
      <c r="C111" s="2">
        <v>5</v>
      </c>
    </row>
    <row r="112" spans="1:3" x14ac:dyDescent="0.3">
      <c r="A112" s="2"/>
      <c r="B112" s="2" t="s">
        <v>119</v>
      </c>
      <c r="C112" s="2">
        <v>20</v>
      </c>
    </row>
    <row r="113" spans="1:3" x14ac:dyDescent="0.3">
      <c r="A113" s="2"/>
      <c r="B113" s="2" t="s">
        <v>120</v>
      </c>
      <c r="C113" s="2">
        <v>10</v>
      </c>
    </row>
    <row r="114" spans="1:3" x14ac:dyDescent="0.3">
      <c r="A114" s="2"/>
      <c r="B114" s="2" t="s">
        <v>121</v>
      </c>
      <c r="C114" s="2">
        <v>35</v>
      </c>
    </row>
    <row r="115" spans="1:3" x14ac:dyDescent="0.3">
      <c r="A115" s="2"/>
      <c r="B115" s="2" t="s">
        <v>122</v>
      </c>
      <c r="C115" s="2">
        <v>35</v>
      </c>
    </row>
    <row r="116" spans="1:3" x14ac:dyDescent="0.3">
      <c r="A116" s="2" t="s">
        <v>123</v>
      </c>
      <c r="B116" s="2" t="s">
        <v>124</v>
      </c>
      <c r="C116" s="2">
        <v>35</v>
      </c>
    </row>
    <row r="117" spans="1:3" x14ac:dyDescent="0.3">
      <c r="A117" s="2"/>
      <c r="B117" s="2" t="s">
        <v>125</v>
      </c>
      <c r="C117" s="2">
        <v>35</v>
      </c>
    </row>
    <row r="118" spans="1:3" x14ac:dyDescent="0.3">
      <c r="A118" s="2"/>
      <c r="B118" s="2" t="s">
        <v>126</v>
      </c>
      <c r="C118" s="2">
        <v>35</v>
      </c>
    </row>
    <row r="119" spans="1:3" x14ac:dyDescent="0.3">
      <c r="A119" s="2"/>
      <c r="B119" s="2" t="s">
        <v>127</v>
      </c>
      <c r="C119" s="2">
        <v>35</v>
      </c>
    </row>
    <row r="120" spans="1:3" x14ac:dyDescent="0.3">
      <c r="A120" s="2"/>
      <c r="B120" s="2" t="s">
        <v>128</v>
      </c>
      <c r="C120" s="2">
        <v>35</v>
      </c>
    </row>
    <row r="121" spans="1:3" x14ac:dyDescent="0.3">
      <c r="A121" s="2"/>
      <c r="B121" s="2" t="s">
        <v>129</v>
      </c>
      <c r="C121" s="2">
        <v>35</v>
      </c>
    </row>
    <row r="122" spans="1:3" x14ac:dyDescent="0.3">
      <c r="A122" s="2"/>
      <c r="B122" s="2" t="s">
        <v>130</v>
      </c>
      <c r="C122" s="2">
        <v>35</v>
      </c>
    </row>
    <row r="123" spans="1:3" x14ac:dyDescent="0.3">
      <c r="A123" s="2" t="s">
        <v>131</v>
      </c>
      <c r="B123" s="2" t="s">
        <v>132</v>
      </c>
      <c r="C123" s="2">
        <v>5</v>
      </c>
    </row>
    <row r="124" spans="1:3" x14ac:dyDescent="0.3">
      <c r="A124" s="2"/>
      <c r="B124" s="2" t="s">
        <v>133</v>
      </c>
      <c r="C124" s="2">
        <v>5</v>
      </c>
    </row>
    <row r="125" spans="1:3" x14ac:dyDescent="0.3">
      <c r="A125" s="2"/>
      <c r="B125" s="2" t="s">
        <v>134</v>
      </c>
      <c r="C125" s="2">
        <v>5</v>
      </c>
    </row>
    <row r="126" spans="1:3" x14ac:dyDescent="0.3">
      <c r="A126" s="2" t="s">
        <v>135</v>
      </c>
      <c r="B126" s="2" t="s">
        <v>136</v>
      </c>
      <c r="C126" s="2">
        <v>5</v>
      </c>
    </row>
    <row r="127" spans="1:3" x14ac:dyDescent="0.3">
      <c r="A127" s="2"/>
      <c r="B127" s="2" t="s">
        <v>137</v>
      </c>
      <c r="C127" s="2">
        <v>5</v>
      </c>
    </row>
    <row r="128" spans="1:3" x14ac:dyDescent="0.3">
      <c r="A128" s="2"/>
      <c r="B128" s="2" t="s">
        <v>138</v>
      </c>
      <c r="C128" s="2">
        <v>5</v>
      </c>
    </row>
    <row r="129" spans="1:3" x14ac:dyDescent="0.3">
      <c r="A129" s="2"/>
      <c r="B129" s="2" t="s">
        <v>139</v>
      </c>
      <c r="C129" s="2">
        <v>5</v>
      </c>
    </row>
    <row r="130" spans="1:3" x14ac:dyDescent="0.3">
      <c r="A130" s="2" t="s">
        <v>140</v>
      </c>
      <c r="B130" s="2" t="s">
        <v>141</v>
      </c>
      <c r="C130" s="2">
        <v>35</v>
      </c>
    </row>
    <row r="131" spans="1:3" x14ac:dyDescent="0.3">
      <c r="A131" s="2"/>
      <c r="B131" s="2" t="s">
        <v>142</v>
      </c>
      <c r="C131" s="2">
        <v>10</v>
      </c>
    </row>
    <row r="132" spans="1:3" x14ac:dyDescent="0.3">
      <c r="A132" s="2"/>
      <c r="B132" s="2" t="s">
        <v>143</v>
      </c>
      <c r="C132" s="2">
        <v>35</v>
      </c>
    </row>
    <row r="133" spans="1:3" x14ac:dyDescent="0.3">
      <c r="A133" s="2"/>
      <c r="B133" s="2" t="s">
        <v>144</v>
      </c>
      <c r="C133" s="2">
        <v>20</v>
      </c>
    </row>
    <row r="134" spans="1:3" x14ac:dyDescent="0.3">
      <c r="A134" s="2" t="s">
        <v>145</v>
      </c>
      <c r="B134" s="2" t="s">
        <v>146</v>
      </c>
      <c r="C134" s="2">
        <v>5</v>
      </c>
    </row>
    <row r="135" spans="1:3" x14ac:dyDescent="0.3">
      <c r="A135" s="2"/>
      <c r="B135" s="2" t="s">
        <v>147</v>
      </c>
      <c r="C135" s="2">
        <v>5</v>
      </c>
    </row>
    <row r="136" spans="1:3" x14ac:dyDescent="0.3">
      <c r="A136" s="2" t="s">
        <v>148</v>
      </c>
      <c r="B136" s="2" t="s">
        <v>149</v>
      </c>
      <c r="C136" s="2">
        <v>5</v>
      </c>
    </row>
    <row r="137" spans="1:3" x14ac:dyDescent="0.3">
      <c r="A137" s="2"/>
      <c r="B137" s="2" t="s">
        <v>150</v>
      </c>
      <c r="C137" s="2">
        <v>5</v>
      </c>
    </row>
    <row r="138" spans="1:3" x14ac:dyDescent="0.3">
      <c r="A138" s="2" t="s">
        <v>151</v>
      </c>
      <c r="B138" s="2" t="s">
        <v>152</v>
      </c>
      <c r="C138" s="2">
        <v>5</v>
      </c>
    </row>
    <row r="139" spans="1:3" x14ac:dyDescent="0.3">
      <c r="A139" s="2"/>
      <c r="B139" s="2" t="s">
        <v>153</v>
      </c>
      <c r="C139" s="2">
        <v>5</v>
      </c>
    </row>
    <row r="140" spans="1:3" x14ac:dyDescent="0.3">
      <c r="A140" s="2"/>
      <c r="B140" s="2" t="s">
        <v>154</v>
      </c>
      <c r="C140" s="2">
        <v>5</v>
      </c>
    </row>
    <row r="141" spans="1:3" x14ac:dyDescent="0.3">
      <c r="A141" s="2" t="s">
        <v>190</v>
      </c>
      <c r="B141" s="2" t="s">
        <v>155</v>
      </c>
      <c r="C141" s="2">
        <v>35</v>
      </c>
    </row>
    <row r="142" spans="1:3" x14ac:dyDescent="0.3">
      <c r="A142" s="2"/>
      <c r="B142" s="2" t="s">
        <v>156</v>
      </c>
      <c r="C142" s="2">
        <v>35</v>
      </c>
    </row>
    <row r="143" spans="1:3" x14ac:dyDescent="0.3">
      <c r="A143" s="2"/>
      <c r="B143" s="2" t="s">
        <v>157</v>
      </c>
      <c r="C143" s="2">
        <v>10</v>
      </c>
    </row>
    <row r="144" spans="1:3" x14ac:dyDescent="0.3">
      <c r="A144" s="2"/>
      <c r="B144" s="2" t="s">
        <v>158</v>
      </c>
      <c r="C144" s="2">
        <v>10</v>
      </c>
    </row>
    <row r="145" spans="1:3" x14ac:dyDescent="0.3">
      <c r="A145" s="2"/>
      <c r="B145" s="2" t="s">
        <v>159</v>
      </c>
      <c r="C145" s="2">
        <v>10</v>
      </c>
    </row>
    <row r="146" spans="1:3" x14ac:dyDescent="0.3">
      <c r="A146" s="2"/>
      <c r="B146" s="2" t="s">
        <v>160</v>
      </c>
      <c r="C146" s="2">
        <v>10</v>
      </c>
    </row>
    <row r="147" spans="1:3" x14ac:dyDescent="0.3">
      <c r="A147" s="2"/>
      <c r="B147" s="2" t="s">
        <v>161</v>
      </c>
      <c r="C147" s="2">
        <v>10</v>
      </c>
    </row>
    <row r="148" spans="1:3" x14ac:dyDescent="0.3">
      <c r="A148" s="2"/>
      <c r="B148" s="2" t="s">
        <v>162</v>
      </c>
      <c r="C148" s="2">
        <v>10</v>
      </c>
    </row>
    <row r="149" spans="1:3" x14ac:dyDescent="0.3">
      <c r="A149" s="2"/>
      <c r="B149" s="2" t="s">
        <v>163</v>
      </c>
      <c r="C149" s="2">
        <v>10</v>
      </c>
    </row>
    <row r="150" spans="1:3" x14ac:dyDescent="0.3">
      <c r="A150" s="2" t="s">
        <v>164</v>
      </c>
      <c r="B150" s="2" t="s">
        <v>165</v>
      </c>
      <c r="C150" s="2">
        <v>35</v>
      </c>
    </row>
    <row r="151" spans="1:3" x14ac:dyDescent="0.3">
      <c r="A151" s="2"/>
      <c r="B151" s="2" t="s">
        <v>166</v>
      </c>
      <c r="C151" s="2">
        <v>10</v>
      </c>
    </row>
    <row r="152" spans="1:3" x14ac:dyDescent="0.3">
      <c r="A152" s="2"/>
      <c r="B152" s="2" t="s">
        <v>167</v>
      </c>
      <c r="C152" s="2">
        <v>5</v>
      </c>
    </row>
    <row r="153" spans="1:3" x14ac:dyDescent="0.3">
      <c r="A153" s="2"/>
      <c r="B153" s="2" t="s">
        <v>168</v>
      </c>
      <c r="C153" s="2">
        <v>10</v>
      </c>
    </row>
    <row r="154" spans="1:3" x14ac:dyDescent="0.3">
      <c r="A154" s="2"/>
      <c r="B154" s="2" t="s">
        <v>169</v>
      </c>
      <c r="C154" s="2">
        <v>5</v>
      </c>
    </row>
    <row r="155" spans="1:3" x14ac:dyDescent="0.3">
      <c r="A155" s="2"/>
      <c r="B155" s="2" t="s">
        <v>170</v>
      </c>
      <c r="C155" s="2">
        <v>5</v>
      </c>
    </row>
    <row r="156" spans="1:3" x14ac:dyDescent="0.3">
      <c r="A156" s="2"/>
      <c r="B156" s="2" t="s">
        <v>171</v>
      </c>
      <c r="C156" s="2">
        <v>5</v>
      </c>
    </row>
    <row r="157" spans="1:3" x14ac:dyDescent="0.3">
      <c r="A157" s="2"/>
      <c r="B157" s="2" t="s">
        <v>172</v>
      </c>
      <c r="C157" s="2">
        <v>10</v>
      </c>
    </row>
    <row r="158" spans="1:3" x14ac:dyDescent="0.3">
      <c r="A158" s="2" t="s">
        <v>173</v>
      </c>
      <c r="B158" s="2" t="s">
        <v>174</v>
      </c>
      <c r="C158" s="2">
        <v>5</v>
      </c>
    </row>
    <row r="159" spans="1:3" x14ac:dyDescent="0.3">
      <c r="A159" s="2"/>
      <c r="B159" s="2" t="s">
        <v>175</v>
      </c>
      <c r="C159" s="2">
        <v>5</v>
      </c>
    </row>
    <row r="160" spans="1:3" x14ac:dyDescent="0.3">
      <c r="A160" s="2"/>
      <c r="B160" s="2" t="s">
        <v>176</v>
      </c>
      <c r="C160" s="2">
        <v>5</v>
      </c>
    </row>
    <row r="161" spans="1:3" x14ac:dyDescent="0.3">
      <c r="A161" s="2"/>
      <c r="B161" s="2" t="s">
        <v>177</v>
      </c>
      <c r="C161" s="2">
        <v>5</v>
      </c>
    </row>
    <row r="162" spans="1:3" x14ac:dyDescent="0.3">
      <c r="A162" s="2"/>
      <c r="B162" s="2" t="s">
        <v>178</v>
      </c>
      <c r="C162" s="2">
        <v>5</v>
      </c>
    </row>
    <row r="163" spans="1:3" x14ac:dyDescent="0.3">
      <c r="A163" s="2"/>
      <c r="B163" s="2" t="s">
        <v>179</v>
      </c>
      <c r="C163" s="2">
        <v>5</v>
      </c>
    </row>
    <row r="164" spans="1:3" x14ac:dyDescent="0.3">
      <c r="A164" s="2"/>
      <c r="B164" s="2" t="s">
        <v>180</v>
      </c>
      <c r="C164" s="2">
        <v>5</v>
      </c>
    </row>
    <row r="165" spans="1:3" x14ac:dyDescent="0.3">
      <c r="A165" s="2"/>
      <c r="B165" s="2" t="s">
        <v>181</v>
      </c>
      <c r="C165" s="2">
        <v>10</v>
      </c>
    </row>
    <row r="166" spans="1:3" x14ac:dyDescent="0.3">
      <c r="A166" s="2" t="s">
        <v>182</v>
      </c>
      <c r="B166" s="2" t="s">
        <v>183</v>
      </c>
      <c r="C166" s="2">
        <v>35</v>
      </c>
    </row>
    <row r="167" spans="1:3" x14ac:dyDescent="0.3">
      <c r="A167" s="2"/>
      <c r="B167" s="2" t="s">
        <v>184</v>
      </c>
      <c r="C167" s="2">
        <v>5</v>
      </c>
    </row>
    <row r="168" spans="1:3" x14ac:dyDescent="0.3">
      <c r="A168" s="2"/>
      <c r="B168" s="2" t="s">
        <v>185</v>
      </c>
      <c r="C168" s="2">
        <v>5</v>
      </c>
    </row>
    <row r="169" spans="1:3" x14ac:dyDescent="0.3">
      <c r="A169" s="2"/>
      <c r="B169" s="2" t="s">
        <v>186</v>
      </c>
      <c r="C169" s="2">
        <v>35</v>
      </c>
    </row>
    <row r="170" spans="1:3" x14ac:dyDescent="0.3">
      <c r="A170" s="2"/>
      <c r="B170" s="2" t="s">
        <v>187</v>
      </c>
      <c r="C170" s="2">
        <v>35</v>
      </c>
    </row>
    <row r="171" spans="1:3" x14ac:dyDescent="0.3">
      <c r="A171" s="2"/>
      <c r="B171" s="2" t="s">
        <v>188</v>
      </c>
      <c r="C171" s="2">
        <v>10</v>
      </c>
    </row>
    <row r="172" spans="1:3" x14ac:dyDescent="0.3">
      <c r="A172" s="2"/>
      <c r="B172" s="2" t="s">
        <v>189</v>
      </c>
      <c r="C172" s="2">
        <v>10</v>
      </c>
    </row>
    <row r="174" spans="1:3" x14ac:dyDescent="0.3">
      <c r="A174" s="2" t="s">
        <v>229</v>
      </c>
      <c r="B174" s="2"/>
      <c r="C174" s="2">
        <f>SUM(C2:C172)</f>
        <v>1950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FF76-D8CB-4F4E-850F-32EF59539E80}">
  <dimension ref="A1:C6"/>
  <sheetViews>
    <sheetView workbookViewId="0">
      <selection activeCell="C7" sqref="C7"/>
    </sheetView>
  </sheetViews>
  <sheetFormatPr defaultRowHeight="16.5" x14ac:dyDescent="0.3"/>
  <cols>
    <col min="1" max="1" width="12.5" customWidth="1"/>
  </cols>
  <sheetData>
    <row r="1" spans="1:3" x14ac:dyDescent="0.3">
      <c r="A1" s="2"/>
      <c r="B1" s="2" t="s">
        <v>2</v>
      </c>
      <c r="C1" t="s">
        <v>215</v>
      </c>
    </row>
    <row r="2" spans="1:3" x14ac:dyDescent="0.3">
      <c r="A2" s="2" t="s">
        <v>191</v>
      </c>
      <c r="B2" s="2">
        <v>300</v>
      </c>
      <c r="C2">
        <v>1</v>
      </c>
    </row>
    <row r="3" spans="1:3" x14ac:dyDescent="0.3">
      <c r="A3" s="2" t="s">
        <v>192</v>
      </c>
      <c r="B3" s="2">
        <v>300</v>
      </c>
    </row>
    <row r="4" spans="1:3" x14ac:dyDescent="0.3">
      <c r="A4" s="2" t="s">
        <v>193</v>
      </c>
      <c r="B4" s="2">
        <v>60</v>
      </c>
    </row>
    <row r="6" spans="1:3" x14ac:dyDescent="0.3">
      <c r="A6" s="2" t="s">
        <v>229</v>
      </c>
      <c r="B6" s="2">
        <f>SUM(B2:B4)</f>
        <v>660</v>
      </c>
      <c r="C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C18-3CA8-4995-8037-48F425B4B955}">
  <dimension ref="A1:B19"/>
  <sheetViews>
    <sheetView workbookViewId="0">
      <selection activeCell="B18" sqref="B18"/>
    </sheetView>
  </sheetViews>
  <sheetFormatPr defaultRowHeight="16.5" x14ac:dyDescent="0.3"/>
  <cols>
    <col min="1" max="1" width="10.625" customWidth="1"/>
  </cols>
  <sheetData>
    <row r="1" spans="1:2" x14ac:dyDescent="0.3">
      <c r="A1" s="2" t="s">
        <v>194</v>
      </c>
      <c r="B1" s="2" t="s">
        <v>2</v>
      </c>
    </row>
    <row r="2" spans="1:2" x14ac:dyDescent="0.3">
      <c r="A2" s="2" t="s">
        <v>195</v>
      </c>
      <c r="B2" s="2">
        <v>60</v>
      </c>
    </row>
    <row r="3" spans="1:2" x14ac:dyDescent="0.3">
      <c r="A3" s="2" t="s">
        <v>196</v>
      </c>
      <c r="B3" s="2">
        <v>60</v>
      </c>
    </row>
    <row r="4" spans="1:2" x14ac:dyDescent="0.3">
      <c r="A4" s="2" t="s">
        <v>197</v>
      </c>
      <c r="B4" s="2">
        <v>60</v>
      </c>
    </row>
    <row r="5" spans="1:2" x14ac:dyDescent="0.3">
      <c r="A5" s="2" t="s">
        <v>198</v>
      </c>
      <c r="B5" s="2">
        <v>60</v>
      </c>
    </row>
    <row r="6" spans="1:2" x14ac:dyDescent="0.3">
      <c r="A6" s="2" t="s">
        <v>199</v>
      </c>
      <c r="B6" s="2">
        <v>60</v>
      </c>
    </row>
    <row r="7" spans="1:2" x14ac:dyDescent="0.3">
      <c r="A7" s="2" t="s">
        <v>200</v>
      </c>
      <c r="B7" s="2">
        <v>60</v>
      </c>
    </row>
    <row r="8" spans="1:2" x14ac:dyDescent="0.3">
      <c r="A8" s="2" t="s">
        <v>201</v>
      </c>
      <c r="B8" s="2">
        <v>60</v>
      </c>
    </row>
    <row r="9" spans="1:2" x14ac:dyDescent="0.3">
      <c r="A9" s="2" t="s">
        <v>202</v>
      </c>
      <c r="B9" s="2">
        <v>60</v>
      </c>
    </row>
    <row r="10" spans="1:2" x14ac:dyDescent="0.3">
      <c r="A10" s="2" t="s">
        <v>203</v>
      </c>
      <c r="B10" s="2">
        <v>60</v>
      </c>
    </row>
    <row r="11" spans="1:2" x14ac:dyDescent="0.3">
      <c r="A11" s="2" t="s">
        <v>204</v>
      </c>
      <c r="B11" s="2">
        <v>60</v>
      </c>
    </row>
    <row r="12" spans="1:2" x14ac:dyDescent="0.3">
      <c r="A12" s="2" t="s">
        <v>205</v>
      </c>
      <c r="B12" s="2">
        <v>60</v>
      </c>
    </row>
    <row r="13" spans="1:2" x14ac:dyDescent="0.3">
      <c r="A13" s="2" t="s">
        <v>206</v>
      </c>
      <c r="B13" s="2">
        <v>60</v>
      </c>
    </row>
    <row r="14" spans="1:2" x14ac:dyDescent="0.3">
      <c r="A14" s="2" t="s">
        <v>207</v>
      </c>
      <c r="B14" s="2">
        <v>60</v>
      </c>
    </row>
    <row r="15" spans="1:2" x14ac:dyDescent="0.3">
      <c r="A15" s="2" t="s">
        <v>208</v>
      </c>
      <c r="B15" s="2">
        <v>60</v>
      </c>
    </row>
    <row r="16" spans="1:2" x14ac:dyDescent="0.3">
      <c r="A16" s="2" t="s">
        <v>209</v>
      </c>
      <c r="B16" s="2">
        <v>60</v>
      </c>
    </row>
    <row r="17" spans="1:2" x14ac:dyDescent="0.3">
      <c r="A17" s="2" t="s">
        <v>210</v>
      </c>
      <c r="B17" s="2">
        <v>60</v>
      </c>
    </row>
    <row r="19" spans="1:2" x14ac:dyDescent="0.3">
      <c r="A19" s="2" t="s">
        <v>229</v>
      </c>
      <c r="B19" s="2">
        <f>SUM(B2:B17)</f>
        <v>960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3FFA-6552-40CF-95CA-2AB786F7EA26}">
  <dimension ref="A1:B6"/>
  <sheetViews>
    <sheetView workbookViewId="0">
      <selection activeCell="C14" sqref="C14"/>
    </sheetView>
  </sheetViews>
  <sheetFormatPr defaultRowHeight="16.5" x14ac:dyDescent="0.3"/>
  <cols>
    <col min="1" max="1" width="15.625" customWidth="1"/>
  </cols>
  <sheetData>
    <row r="1" spans="1:2" x14ac:dyDescent="0.3">
      <c r="A1" s="2"/>
      <c r="B1" s="2" t="s">
        <v>2</v>
      </c>
    </row>
    <row r="2" spans="1:2" x14ac:dyDescent="0.3">
      <c r="A2" s="2" t="s">
        <v>211</v>
      </c>
      <c r="B2" s="2">
        <v>200</v>
      </c>
    </row>
    <row r="3" spans="1:2" x14ac:dyDescent="0.3">
      <c r="A3" s="2" t="s">
        <v>212</v>
      </c>
      <c r="B3" s="2">
        <v>530</v>
      </c>
    </row>
    <row r="4" spans="1:2" x14ac:dyDescent="0.3">
      <c r="A4" s="2" t="s">
        <v>213</v>
      </c>
      <c r="B4" s="2">
        <v>320</v>
      </c>
    </row>
    <row r="6" spans="1:2" x14ac:dyDescent="0.3">
      <c r="A6" s="2" t="s">
        <v>229</v>
      </c>
      <c r="B6" s="2">
        <f>SUM(B2:B4)</f>
        <v>1050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139A-B1A3-4CDE-BB95-934FA46CE15D}">
  <dimension ref="A1:C62"/>
  <sheetViews>
    <sheetView topLeftCell="A31" workbookViewId="0">
      <selection activeCell="D56" sqref="D56"/>
    </sheetView>
  </sheetViews>
  <sheetFormatPr defaultRowHeight="16.5" x14ac:dyDescent="0.3"/>
  <cols>
    <col min="3" max="3" width="10.625" customWidth="1"/>
  </cols>
  <sheetData>
    <row r="1" spans="1:3" x14ac:dyDescent="0.3">
      <c r="A1" s="2" t="s">
        <v>214</v>
      </c>
      <c r="B1" s="2" t="s">
        <v>2</v>
      </c>
      <c r="C1" s="2" t="s">
        <v>215</v>
      </c>
    </row>
    <row r="2" spans="1:3" x14ac:dyDescent="0.3">
      <c r="A2" s="2">
        <v>1</v>
      </c>
      <c r="B2" s="2"/>
      <c r="C2" s="2"/>
    </row>
    <row r="3" spans="1:3" x14ac:dyDescent="0.3">
      <c r="A3" s="2">
        <v>2</v>
      </c>
      <c r="B3" s="2"/>
      <c r="C3" s="2"/>
    </row>
    <row r="4" spans="1:3" x14ac:dyDescent="0.3">
      <c r="A4" s="2">
        <v>3</v>
      </c>
      <c r="B4" s="2"/>
      <c r="C4" s="2"/>
    </row>
    <row r="5" spans="1:3" x14ac:dyDescent="0.3">
      <c r="A5" s="2">
        <v>4</v>
      </c>
      <c r="B5" s="2">
        <v>50</v>
      </c>
      <c r="C5" s="2"/>
    </row>
    <row r="6" spans="1:3" x14ac:dyDescent="0.3">
      <c r="A6" s="2">
        <v>5</v>
      </c>
      <c r="B6" s="2"/>
      <c r="C6" s="2">
        <v>1</v>
      </c>
    </row>
    <row r="7" spans="1:3" x14ac:dyDescent="0.3">
      <c r="A7" s="2">
        <v>6</v>
      </c>
      <c r="B7" s="2"/>
      <c r="C7" s="2"/>
    </row>
    <row r="8" spans="1:3" x14ac:dyDescent="0.3">
      <c r="A8" s="2">
        <v>7</v>
      </c>
      <c r="B8" s="2"/>
      <c r="C8" s="2"/>
    </row>
    <row r="9" spans="1:3" x14ac:dyDescent="0.3">
      <c r="A9" s="2">
        <v>8</v>
      </c>
      <c r="B9" s="2"/>
      <c r="C9" s="2"/>
    </row>
    <row r="10" spans="1:3" x14ac:dyDescent="0.3">
      <c r="A10" s="2">
        <v>9</v>
      </c>
      <c r="B10" s="2"/>
      <c r="C10" s="2"/>
    </row>
    <row r="11" spans="1:3" x14ac:dyDescent="0.3">
      <c r="A11" s="2">
        <v>10</v>
      </c>
      <c r="B11" s="2"/>
      <c r="C11" s="2"/>
    </row>
    <row r="12" spans="1:3" x14ac:dyDescent="0.3">
      <c r="A12" s="2">
        <v>11</v>
      </c>
      <c r="B12" s="2"/>
      <c r="C12" s="2"/>
    </row>
    <row r="13" spans="1:3" x14ac:dyDescent="0.3">
      <c r="A13" s="2">
        <v>12</v>
      </c>
      <c r="B13" s="2">
        <v>50</v>
      </c>
      <c r="C13" s="2"/>
    </row>
    <row r="14" spans="1:3" x14ac:dyDescent="0.3">
      <c r="A14" s="2">
        <v>13</v>
      </c>
      <c r="B14" s="2"/>
      <c r="C14" s="2">
        <v>1</v>
      </c>
    </row>
    <row r="15" spans="1:3" x14ac:dyDescent="0.3">
      <c r="A15" s="2">
        <v>14</v>
      </c>
      <c r="B15" s="2"/>
      <c r="C15" s="2"/>
    </row>
    <row r="16" spans="1:3" x14ac:dyDescent="0.3">
      <c r="A16" s="2">
        <v>15</v>
      </c>
      <c r="B16" s="2"/>
      <c r="C16" s="2"/>
    </row>
    <row r="17" spans="1:3" x14ac:dyDescent="0.3">
      <c r="A17" s="2">
        <v>16</v>
      </c>
      <c r="B17" s="2"/>
      <c r="C17" s="2"/>
    </row>
    <row r="18" spans="1:3" x14ac:dyDescent="0.3">
      <c r="A18" s="2">
        <v>17</v>
      </c>
      <c r="B18" s="2"/>
      <c r="C18" s="2"/>
    </row>
    <row r="19" spans="1:3" x14ac:dyDescent="0.3">
      <c r="A19" s="2">
        <v>18</v>
      </c>
      <c r="B19" s="2"/>
      <c r="C19" s="2"/>
    </row>
    <row r="20" spans="1:3" x14ac:dyDescent="0.3">
      <c r="A20" s="2">
        <v>19</v>
      </c>
      <c r="B20" s="2"/>
      <c r="C20" s="2"/>
    </row>
    <row r="21" spans="1:3" x14ac:dyDescent="0.3">
      <c r="A21" s="2">
        <v>20</v>
      </c>
      <c r="B21" s="2">
        <v>75</v>
      </c>
      <c r="C21" s="2">
        <v>1</v>
      </c>
    </row>
    <row r="22" spans="1:3" x14ac:dyDescent="0.3">
      <c r="A22" s="2">
        <v>21</v>
      </c>
      <c r="B22" s="2"/>
      <c r="C22" s="2"/>
    </row>
    <row r="23" spans="1:3" x14ac:dyDescent="0.3">
      <c r="A23" s="2">
        <v>22</v>
      </c>
      <c r="B23" s="2"/>
      <c r="C23" s="2"/>
    </row>
    <row r="24" spans="1:3" x14ac:dyDescent="0.3">
      <c r="A24" s="2">
        <v>23</v>
      </c>
      <c r="B24" s="2"/>
      <c r="C24" s="2"/>
    </row>
    <row r="25" spans="1:3" x14ac:dyDescent="0.3">
      <c r="A25" s="2">
        <v>24</v>
      </c>
      <c r="B25" s="2"/>
      <c r="C25" s="2">
        <v>1</v>
      </c>
    </row>
    <row r="26" spans="1:3" x14ac:dyDescent="0.3">
      <c r="A26" s="2">
        <v>25</v>
      </c>
      <c r="B26" s="2"/>
      <c r="C26" s="2"/>
    </row>
    <row r="27" spans="1:3" x14ac:dyDescent="0.3">
      <c r="A27" s="2">
        <v>26</v>
      </c>
      <c r="B27" s="2"/>
      <c r="C27" s="2"/>
    </row>
    <row r="28" spans="1:3" x14ac:dyDescent="0.3">
      <c r="A28" s="2">
        <v>27</v>
      </c>
      <c r="B28" s="2"/>
      <c r="C28" s="2"/>
    </row>
    <row r="29" spans="1:3" x14ac:dyDescent="0.3">
      <c r="A29" s="2">
        <v>28</v>
      </c>
      <c r="B29" s="2">
        <v>75</v>
      </c>
      <c r="C29" s="2"/>
    </row>
    <row r="30" spans="1:3" x14ac:dyDescent="0.3">
      <c r="A30" s="2">
        <v>29</v>
      </c>
      <c r="B30" s="2"/>
      <c r="C30" s="2"/>
    </row>
    <row r="31" spans="1:3" x14ac:dyDescent="0.3">
      <c r="A31" s="2">
        <v>30</v>
      </c>
      <c r="B31" s="2"/>
      <c r="C31" s="2"/>
    </row>
    <row r="32" spans="1:3" x14ac:dyDescent="0.3">
      <c r="A32" s="2">
        <v>31</v>
      </c>
      <c r="B32" s="2"/>
      <c r="C32" s="2"/>
    </row>
    <row r="33" spans="1:3" x14ac:dyDescent="0.3">
      <c r="A33" s="2">
        <v>32</v>
      </c>
      <c r="B33" s="2">
        <v>100</v>
      </c>
      <c r="C33" s="2"/>
    </row>
    <row r="34" spans="1:3" x14ac:dyDescent="0.3">
      <c r="A34" s="2">
        <v>33</v>
      </c>
      <c r="B34" s="2"/>
      <c r="C34" s="2">
        <v>1</v>
      </c>
    </row>
    <row r="35" spans="1:3" x14ac:dyDescent="0.3">
      <c r="A35" s="2">
        <v>34</v>
      </c>
      <c r="B35" s="2"/>
      <c r="C35" s="2"/>
    </row>
    <row r="36" spans="1:3" x14ac:dyDescent="0.3">
      <c r="A36" s="2">
        <v>35</v>
      </c>
      <c r="B36" s="2"/>
      <c r="C36" s="2"/>
    </row>
    <row r="37" spans="1:3" x14ac:dyDescent="0.3">
      <c r="A37" s="2">
        <v>36</v>
      </c>
      <c r="B37" s="2">
        <v>100</v>
      </c>
      <c r="C37" s="2"/>
    </row>
    <row r="38" spans="1:3" x14ac:dyDescent="0.3">
      <c r="A38" s="2">
        <v>37</v>
      </c>
      <c r="B38" s="2"/>
      <c r="C38" s="2"/>
    </row>
    <row r="39" spans="1:3" x14ac:dyDescent="0.3">
      <c r="A39" s="2">
        <v>38</v>
      </c>
      <c r="B39" s="2"/>
      <c r="C39" s="2"/>
    </row>
    <row r="40" spans="1:3" x14ac:dyDescent="0.3">
      <c r="A40" s="2">
        <v>39</v>
      </c>
      <c r="B40" s="2"/>
      <c r="C40" s="2">
        <v>1</v>
      </c>
    </row>
    <row r="41" spans="1:3" x14ac:dyDescent="0.3">
      <c r="A41" s="2">
        <v>40</v>
      </c>
      <c r="B41" s="2">
        <v>100</v>
      </c>
      <c r="C41" s="2"/>
    </row>
    <row r="42" spans="1:3" x14ac:dyDescent="0.3">
      <c r="A42" s="2">
        <v>41</v>
      </c>
      <c r="B42" s="2"/>
      <c r="C42" s="2"/>
    </row>
    <row r="43" spans="1:3" x14ac:dyDescent="0.3">
      <c r="A43" s="2">
        <v>42</v>
      </c>
      <c r="B43" s="2"/>
      <c r="C43" s="2"/>
    </row>
    <row r="44" spans="1:3" x14ac:dyDescent="0.3">
      <c r="A44" s="2">
        <v>43</v>
      </c>
      <c r="B44" s="2"/>
      <c r="C44" s="2"/>
    </row>
    <row r="45" spans="1:3" x14ac:dyDescent="0.3">
      <c r="A45" s="2">
        <v>44</v>
      </c>
      <c r="B45" s="2"/>
      <c r="C45" s="2">
        <v>1</v>
      </c>
    </row>
    <row r="46" spans="1:3" x14ac:dyDescent="0.3">
      <c r="A46" s="2">
        <v>45</v>
      </c>
      <c r="B46" s="2">
        <v>125</v>
      </c>
      <c r="C46" s="2"/>
    </row>
    <row r="47" spans="1:3" x14ac:dyDescent="0.3">
      <c r="A47" s="2">
        <v>46</v>
      </c>
      <c r="B47" s="2"/>
      <c r="C47" s="2"/>
    </row>
    <row r="48" spans="1:3" x14ac:dyDescent="0.3">
      <c r="A48" s="2">
        <v>47</v>
      </c>
      <c r="B48" s="2"/>
      <c r="C48" s="2"/>
    </row>
    <row r="49" spans="1:3" x14ac:dyDescent="0.3">
      <c r="A49" s="2">
        <v>48</v>
      </c>
      <c r="B49" s="2"/>
      <c r="C49" s="2"/>
    </row>
    <row r="50" spans="1:3" x14ac:dyDescent="0.3">
      <c r="A50" s="2">
        <v>49</v>
      </c>
      <c r="B50" s="2"/>
      <c r="C50" s="2"/>
    </row>
    <row r="51" spans="1:3" x14ac:dyDescent="0.3">
      <c r="A51" s="2">
        <v>50</v>
      </c>
      <c r="B51" s="2">
        <v>125</v>
      </c>
      <c r="C51" s="2">
        <v>1</v>
      </c>
    </row>
    <row r="52" spans="1:3" x14ac:dyDescent="0.3">
      <c r="A52" s="2">
        <v>51</v>
      </c>
      <c r="B52" s="2"/>
      <c r="C52" s="2"/>
    </row>
    <row r="53" spans="1:3" x14ac:dyDescent="0.3">
      <c r="A53" s="2">
        <v>52</v>
      </c>
      <c r="B53" s="2"/>
      <c r="C53" s="2">
        <v>1</v>
      </c>
    </row>
    <row r="54" spans="1:3" x14ac:dyDescent="0.3">
      <c r="A54" s="2">
        <v>53</v>
      </c>
      <c r="B54" s="2"/>
      <c r="C54" s="2">
        <v>1</v>
      </c>
    </row>
    <row r="55" spans="1:3" x14ac:dyDescent="0.3">
      <c r="A55" s="2">
        <v>54</v>
      </c>
      <c r="B55" s="2"/>
      <c r="C55" s="2">
        <v>1</v>
      </c>
    </row>
    <row r="56" spans="1:3" x14ac:dyDescent="0.3">
      <c r="A56" s="2">
        <v>55</v>
      </c>
      <c r="B56" s="2">
        <v>125</v>
      </c>
      <c r="C56" s="2">
        <v>1</v>
      </c>
    </row>
    <row r="57" spans="1:3" x14ac:dyDescent="0.3">
      <c r="A57" s="2">
        <v>56</v>
      </c>
      <c r="B57" s="2"/>
      <c r="C57" s="2">
        <v>1</v>
      </c>
    </row>
    <row r="58" spans="1:3" x14ac:dyDescent="0.3">
      <c r="A58" s="2">
        <v>57</v>
      </c>
      <c r="B58" s="2"/>
      <c r="C58" s="2">
        <v>1</v>
      </c>
    </row>
    <row r="59" spans="1:3" x14ac:dyDescent="0.3">
      <c r="A59" s="2">
        <v>58</v>
      </c>
      <c r="B59" s="2"/>
      <c r="C59" s="2">
        <v>1</v>
      </c>
    </row>
    <row r="60" spans="1:3" x14ac:dyDescent="0.3">
      <c r="A60" s="2">
        <v>59</v>
      </c>
      <c r="B60" s="2"/>
      <c r="C60" s="2">
        <v>1</v>
      </c>
    </row>
    <row r="61" spans="1:3" x14ac:dyDescent="0.3">
      <c r="A61" s="2">
        <v>60</v>
      </c>
      <c r="B61" s="2">
        <v>150</v>
      </c>
      <c r="C61" s="2">
        <v>3</v>
      </c>
    </row>
    <row r="62" spans="1:3" x14ac:dyDescent="0.3">
      <c r="A62" s="2" t="s">
        <v>229</v>
      </c>
      <c r="B62" s="2">
        <f>SUM(B2:B61)</f>
        <v>1075</v>
      </c>
      <c r="C62" s="2">
        <f>SUM(C2:C61)</f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1C4-B15D-4701-96BF-90C39FD289A6}">
  <dimension ref="A1:C6"/>
  <sheetViews>
    <sheetView workbookViewId="0">
      <selection activeCell="E25" sqref="E25"/>
    </sheetView>
  </sheetViews>
  <sheetFormatPr defaultRowHeight="16.5" x14ac:dyDescent="0.3"/>
  <cols>
    <col min="3" max="3" width="10.625" customWidth="1"/>
  </cols>
  <sheetData>
    <row r="1" spans="1:3" x14ac:dyDescent="0.3">
      <c r="A1" s="2"/>
      <c r="B1" s="2" t="s">
        <v>2</v>
      </c>
      <c r="C1" s="2" t="s">
        <v>215</v>
      </c>
    </row>
    <row r="2" spans="1:3" x14ac:dyDescent="0.3">
      <c r="A2" s="2">
        <v>25</v>
      </c>
      <c r="B2" s="2">
        <v>100</v>
      </c>
      <c r="C2" s="2">
        <v>2</v>
      </c>
    </row>
    <row r="3" spans="1:3" x14ac:dyDescent="0.3">
      <c r="A3" s="2">
        <v>35</v>
      </c>
      <c r="B3" s="2">
        <v>100</v>
      </c>
      <c r="C3" s="2">
        <v>2</v>
      </c>
    </row>
    <row r="4" spans="1:3" x14ac:dyDescent="0.3">
      <c r="A4" s="2">
        <v>45</v>
      </c>
      <c r="B4" s="2">
        <v>100</v>
      </c>
      <c r="C4" s="2">
        <v>2</v>
      </c>
    </row>
    <row r="5" spans="1:3" x14ac:dyDescent="0.3">
      <c r="A5" s="2">
        <v>50</v>
      </c>
      <c r="B5" s="2">
        <v>100</v>
      </c>
      <c r="C5" s="2">
        <v>2</v>
      </c>
    </row>
    <row r="6" spans="1:3" x14ac:dyDescent="0.3">
      <c r="A6" s="2" t="s">
        <v>229</v>
      </c>
      <c r="B6" s="2">
        <f>SUM(B2:B5)</f>
        <v>400</v>
      </c>
      <c r="C6" s="2">
        <f>SUM(C2:C5)</f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22E9-E082-4BE2-AC1C-6923ED0F57BF}">
  <dimension ref="A1:C4"/>
  <sheetViews>
    <sheetView workbookViewId="0">
      <selection activeCell="B1" sqref="B1"/>
    </sheetView>
  </sheetViews>
  <sheetFormatPr defaultRowHeight="16.5" x14ac:dyDescent="0.3"/>
  <sheetData>
    <row r="1" spans="1:3" x14ac:dyDescent="0.3">
      <c r="A1" t="s">
        <v>216</v>
      </c>
    </row>
    <row r="2" spans="1:3" x14ac:dyDescent="0.3">
      <c r="A2" t="s">
        <v>217</v>
      </c>
    </row>
    <row r="4" spans="1:3" x14ac:dyDescent="0.3">
      <c r="A4" t="s">
        <v>229</v>
      </c>
      <c r="B4">
        <f>28*3</f>
        <v>84</v>
      </c>
      <c r="C4" t="s">
        <v>215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D7F9-11D1-4FB1-8ED8-8058C73B2A64}">
  <dimension ref="A1:A2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2</v>
      </c>
    </row>
    <row r="2" spans="1:1" x14ac:dyDescent="0.3">
      <c r="A2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정리</vt:lpstr>
      <vt:lpstr>업적</vt:lpstr>
      <vt:lpstr>마신임무</vt:lpstr>
      <vt:lpstr>전설임무</vt:lpstr>
      <vt:lpstr>월드임무</vt:lpstr>
      <vt:lpstr>모험등급</vt:lpstr>
      <vt:lpstr>월드레벨 해금퀘스트</vt:lpstr>
      <vt:lpstr>캐릭터 돌파 보상</vt:lpstr>
      <vt:lpstr>튜토리얼</vt:lpstr>
      <vt:lpstr>일회성비경</vt:lpstr>
      <vt:lpstr>견문</vt:lpstr>
      <vt:lpstr>일곱신상</vt:lpstr>
      <vt:lpstr>인동의 나무</vt:lpstr>
      <vt:lpstr>지령감실</vt:lpstr>
      <vt:lpstr>보물상자</vt:lpstr>
      <vt:lpstr>워프포인트 해방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2021-02-08T04:37:02Z</dcterms:created>
  <dcterms:modified xsi:type="dcterms:W3CDTF">2021-02-15T03:59:58Z</dcterms:modified>
</cp:coreProperties>
</file>