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es\Documents\GitHub\PPB2-Fortgeschrittenes-Praktikum\1. FRET\Auswertung\"/>
    </mc:Choice>
  </mc:AlternateContent>
  <xr:revisionPtr revIDLastSave="0" documentId="13_ncr:1_{643522DC-6213-4008-BBAA-CCBFF1298A8B}" xr6:coauthVersionLast="47" xr6:coauthVersionMax="47" xr10:uidLastSave="{00000000-0000-0000-0000-000000000000}"/>
  <bookViews>
    <workbookView xWindow="-98" yWindow="-98" windowWidth="20715" windowHeight="13276" xr2:uid="{2D752CF0-30AD-44BF-BDE0-3B487157FCCB}"/>
  </bookViews>
  <sheets>
    <sheet name="CY" sheetId="1" r:id="rId1"/>
    <sheet name="C" sheetId="2" r:id="rId2"/>
    <sheet name="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H29" i="1"/>
  <c r="F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H28" i="1"/>
  <c r="F28" i="1"/>
  <c r="F27" i="1"/>
  <c r="H27" i="1"/>
  <c r="J26" i="1"/>
  <c r="J2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F22" i="1"/>
  <c r="H22" i="1" s="1"/>
  <c r="P7" i="1"/>
  <c r="P6" i="1"/>
  <c r="F4" i="1"/>
  <c r="H4" i="1" s="1"/>
  <c r="F2" i="1"/>
  <c r="H2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3" i="1"/>
  <c r="H3" i="1" s="1"/>
  <c r="H5" i="2" l="1"/>
  <c r="H3" i="2"/>
  <c r="C25" i="2" s="1"/>
  <c r="H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D25" i="2" l="1"/>
  <c r="D18" i="3"/>
  <c r="D20" i="3"/>
  <c r="D19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J7" i="3"/>
  <c r="I7" i="3"/>
  <c r="H7" i="3"/>
  <c r="J6" i="3"/>
  <c r="I6" i="3"/>
  <c r="H6" i="3"/>
  <c r="J5" i="3"/>
  <c r="I5" i="3"/>
  <c r="H5" i="3"/>
  <c r="J4" i="3"/>
  <c r="I4" i="3"/>
  <c r="H4" i="3"/>
  <c r="J3" i="3"/>
  <c r="C20" i="3" s="1"/>
  <c r="I3" i="3"/>
  <c r="C19" i="3" s="1"/>
  <c r="H3" i="3"/>
  <c r="C18" i="3" s="1"/>
</calcChain>
</file>

<file path=xl/sharedStrings.xml><?xml version="1.0" encoding="utf-8"?>
<sst xmlns="http://schemas.openxmlformats.org/spreadsheetml/2006/main" count="36" uniqueCount="23">
  <si>
    <t>Messung Nr:</t>
  </si>
  <si>
    <t>CFP</t>
  </si>
  <si>
    <t>YFP</t>
  </si>
  <si>
    <t>SE</t>
  </si>
  <si>
    <t>Alpha</t>
  </si>
  <si>
    <t>Gamma</t>
  </si>
  <si>
    <t>Delta</t>
  </si>
  <si>
    <t>Hintergrund CFP</t>
  </si>
  <si>
    <t>Hintergrund YFP</t>
  </si>
  <si>
    <t>Hintergrund SE</t>
  </si>
  <si>
    <t>Alpha:</t>
  </si>
  <si>
    <t>Gamma:</t>
  </si>
  <si>
    <t>Delta:</t>
  </si>
  <si>
    <t>Beta</t>
  </si>
  <si>
    <t>Beta:</t>
  </si>
  <si>
    <t>1-BetaDelta</t>
  </si>
  <si>
    <t>Gamma-AlphaBeta</t>
  </si>
  <si>
    <t>E</t>
  </si>
  <si>
    <t>D</t>
  </si>
  <si>
    <t>A</t>
  </si>
  <si>
    <t>S</t>
  </si>
  <si>
    <t>R</t>
  </si>
  <si>
    <t>Försterradius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</si>
</sst>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318B-F75F-4A82-936C-370FF779EF50}">
  <dimension ref="A1:P29"/>
  <sheetViews>
    <sheetView tabSelected="1" workbookViewId="0">
      <selection activeCell="J28" sqref="J28"/>
    </sheetView>
  </sheetViews>
  <sheetFormatPr baseColWidth="10" defaultRowHeight="14.25" x14ac:dyDescent="0.45"/>
  <sheetData>
    <row r="1" spans="1:16" x14ac:dyDescent="0.45">
      <c r="B1" t="s">
        <v>18</v>
      </c>
      <c r="C1" t="s">
        <v>3</v>
      </c>
      <c r="D1" t="s">
        <v>19</v>
      </c>
      <c r="F1" t="s">
        <v>20</v>
      </c>
      <c r="H1" t="s">
        <v>17</v>
      </c>
      <c r="J1" t="s">
        <v>21</v>
      </c>
      <c r="K1" t="s">
        <v>4</v>
      </c>
      <c r="L1">
        <v>1.4163908964725752E-4</v>
      </c>
    </row>
    <row r="2" spans="1:16" x14ac:dyDescent="0.45">
      <c r="A2">
        <v>1</v>
      </c>
      <c r="B2">
        <v>12.244</v>
      </c>
      <c r="C2">
        <v>7.7249999999999996</v>
      </c>
      <c r="D2">
        <v>9.0250000000000004</v>
      </c>
      <c r="F2">
        <f t="shared" ref="F2:F22" si="0">(C2-$L$2*B2-($L$3*$L$1*$L$2)*D2)/(1-$L$2*$L$4)</f>
        <v>5.1869188526972652</v>
      </c>
      <c r="G2">
        <f>(F2-$F$27)^2</f>
        <v>143.71161813615544</v>
      </c>
      <c r="H2">
        <f>F2/SQRT(B2*D2)</f>
        <v>0.49342845180434391</v>
      </c>
      <c r="I2">
        <v>1</v>
      </c>
      <c r="J2">
        <f>(($L$5)^6/H2-($L$5)^6)^(1/6)</f>
        <v>4.9215153917559729</v>
      </c>
      <c r="K2" t="s">
        <v>13</v>
      </c>
      <c r="L2">
        <v>0.20732733792457658</v>
      </c>
    </row>
    <row r="3" spans="1:16" x14ac:dyDescent="0.45">
      <c r="A3">
        <v>2</v>
      </c>
      <c r="B3">
        <v>49.808</v>
      </c>
      <c r="C3">
        <v>23.408999999999999</v>
      </c>
      <c r="D3">
        <v>18.61</v>
      </c>
      <c r="F3">
        <f t="shared" si="0"/>
        <v>13.083536742146658</v>
      </c>
      <c r="G3">
        <f t="shared" ref="G3:G22" si="1">(F3-$F$27)^2</f>
        <v>16.739228102884596</v>
      </c>
      <c r="H3">
        <f>F3/SQRT(B3*D3)</f>
        <v>0.42973667587328812</v>
      </c>
      <c r="I3">
        <v>2</v>
      </c>
      <c r="J3">
        <f t="shared" ref="J3:J22" si="2">($L$5/H3-$L$5)^(1/6)</f>
        <v>1.3661913046455789</v>
      </c>
      <c r="K3" t="s">
        <v>5</v>
      </c>
      <c r="L3">
        <v>8.2319386995147268E-4</v>
      </c>
    </row>
    <row r="4" spans="1:16" x14ac:dyDescent="0.45">
      <c r="A4">
        <v>3</v>
      </c>
      <c r="B4">
        <v>7.8280000000000003</v>
      </c>
      <c r="C4">
        <v>13.702</v>
      </c>
      <c r="D4">
        <v>20.122</v>
      </c>
      <c r="F4">
        <f t="shared" si="0"/>
        <v>12.080054195483795</v>
      </c>
      <c r="G4">
        <f t="shared" si="1"/>
        <v>25.957422385015935</v>
      </c>
      <c r="H4">
        <f>F4/SQRT(B4*D4)</f>
        <v>0.96251587656465631</v>
      </c>
      <c r="I4">
        <v>3</v>
      </c>
      <c r="J4">
        <f t="shared" si="2"/>
        <v>0.7587626120320784</v>
      </c>
      <c r="K4" t="s">
        <v>6</v>
      </c>
      <c r="L4">
        <v>4.0450104735472472E-4</v>
      </c>
    </row>
    <row r="5" spans="1:16" x14ac:dyDescent="0.45">
      <c r="A5">
        <v>4</v>
      </c>
      <c r="B5">
        <v>29.494</v>
      </c>
      <c r="C5">
        <v>21.584</v>
      </c>
      <c r="D5">
        <v>27.763000000000002</v>
      </c>
      <c r="F5">
        <f t="shared" si="0"/>
        <v>15.470384234362541</v>
      </c>
      <c r="G5">
        <f t="shared" si="1"/>
        <v>2.9053634946493254</v>
      </c>
      <c r="H5">
        <f t="shared" ref="H5:H22" si="3">F5/SQRT(B5*D5)</f>
        <v>0.54063115075930246</v>
      </c>
      <c r="I5">
        <v>4</v>
      </c>
      <c r="J5">
        <f t="shared" si="2"/>
        <v>1.268360648235197</v>
      </c>
      <c r="K5" t="s">
        <v>22</v>
      </c>
      <c r="L5">
        <v>4.9000000000000004</v>
      </c>
      <c r="O5" t="s">
        <v>13</v>
      </c>
      <c r="P5">
        <v>0.20699999999999999</v>
      </c>
    </row>
    <row r="6" spans="1:16" x14ac:dyDescent="0.45">
      <c r="A6">
        <v>5</v>
      </c>
      <c r="B6">
        <v>24.545999999999999</v>
      </c>
      <c r="C6">
        <v>15.474</v>
      </c>
      <c r="D6">
        <v>17.359000000000002</v>
      </c>
      <c r="F6">
        <f t="shared" si="0"/>
        <v>10.385813740858621</v>
      </c>
      <c r="G6">
        <f t="shared" si="1"/>
        <v>46.091650409916063</v>
      </c>
      <c r="H6">
        <f t="shared" si="3"/>
        <v>0.50313880411073464</v>
      </c>
      <c r="I6">
        <v>5</v>
      </c>
      <c r="J6">
        <f t="shared" si="2"/>
        <v>1.3005405303463338</v>
      </c>
      <c r="O6" t="s">
        <v>16</v>
      </c>
      <c r="P6">
        <f>0.562-0.03*0.207</f>
        <v>0.55579000000000001</v>
      </c>
    </row>
    <row r="7" spans="1:16" x14ac:dyDescent="0.45">
      <c r="A7">
        <v>6</v>
      </c>
      <c r="B7">
        <v>42.033000000000001</v>
      </c>
      <c r="C7">
        <v>37.698999999999998</v>
      </c>
      <c r="D7">
        <v>48.594999999999999</v>
      </c>
      <c r="F7">
        <f t="shared" si="0"/>
        <v>28.986839786263765</v>
      </c>
      <c r="G7">
        <f t="shared" si="1"/>
        <v>139.52199428176769</v>
      </c>
      <c r="H7">
        <f t="shared" si="3"/>
        <v>0.64137183272355436</v>
      </c>
      <c r="I7">
        <v>6</v>
      </c>
      <c r="J7">
        <f t="shared" si="2"/>
        <v>1.1829192492308711</v>
      </c>
      <c r="O7" t="s">
        <v>15</v>
      </c>
      <c r="P7">
        <f>1-0.207*0.054</f>
        <v>0.98882199999999998</v>
      </c>
    </row>
    <row r="8" spans="1:16" x14ac:dyDescent="0.45">
      <c r="A8">
        <v>7</v>
      </c>
      <c r="B8" s="1">
        <v>12.831</v>
      </c>
      <c r="C8">
        <v>19.245999999999999</v>
      </c>
      <c r="D8">
        <v>30.31</v>
      </c>
      <c r="F8">
        <f t="shared" si="0"/>
        <v>16.587173263164615</v>
      </c>
      <c r="G8">
        <f t="shared" si="1"/>
        <v>0.34541909651097741</v>
      </c>
      <c r="H8">
        <f t="shared" si="3"/>
        <v>0.8411029583323999</v>
      </c>
      <c r="I8">
        <v>7</v>
      </c>
      <c r="J8">
        <f t="shared" si="2"/>
        <v>0.98721206690203278</v>
      </c>
    </row>
    <row r="9" spans="1:16" x14ac:dyDescent="0.45">
      <c r="A9">
        <v>8</v>
      </c>
      <c r="B9">
        <v>17.100999999999999</v>
      </c>
      <c r="C9">
        <v>30.114999999999998</v>
      </c>
      <c r="D9">
        <v>42.750999999999998</v>
      </c>
      <c r="F9">
        <f t="shared" si="0"/>
        <v>26.571722574977478</v>
      </c>
      <c r="G9">
        <f t="shared" si="1"/>
        <v>88.300332394727221</v>
      </c>
      <c r="H9">
        <f t="shared" si="3"/>
        <v>0.98273362732488445</v>
      </c>
      <c r="I9">
        <v>8</v>
      </c>
      <c r="J9">
        <f t="shared" si="2"/>
        <v>0.6644978226477416</v>
      </c>
    </row>
    <row r="10" spans="1:16" x14ac:dyDescent="0.45">
      <c r="A10">
        <v>9</v>
      </c>
      <c r="B10">
        <v>13.669</v>
      </c>
      <c r="C10">
        <v>13.4</v>
      </c>
      <c r="D10">
        <v>19.007000000000001</v>
      </c>
      <c r="F10">
        <f t="shared" si="0"/>
        <v>10.566928344643934</v>
      </c>
      <c r="G10">
        <f t="shared" si="1"/>
        <v>43.665248689599217</v>
      </c>
      <c r="H10">
        <f t="shared" si="3"/>
        <v>0.65557684116117687</v>
      </c>
      <c r="I10">
        <v>9</v>
      </c>
      <c r="J10">
        <f t="shared" si="2"/>
        <v>1.1706960069062264</v>
      </c>
    </row>
    <row r="11" spans="1:16" x14ac:dyDescent="0.45">
      <c r="A11">
        <v>10</v>
      </c>
      <c r="B11">
        <v>14.106</v>
      </c>
      <c r="C11">
        <v>12.872</v>
      </c>
      <c r="D11">
        <v>17.882000000000001</v>
      </c>
      <c r="F11">
        <f t="shared" si="0"/>
        <v>9.9482744422978193</v>
      </c>
      <c r="G11">
        <f t="shared" si="1"/>
        <v>52.224072431627945</v>
      </c>
      <c r="H11">
        <f t="shared" si="3"/>
        <v>0.62637984152104986</v>
      </c>
      <c r="I11">
        <v>10</v>
      </c>
      <c r="J11">
        <f t="shared" si="2"/>
        <v>1.1957253445372533</v>
      </c>
    </row>
    <row r="12" spans="1:16" x14ac:dyDescent="0.45">
      <c r="A12">
        <v>11</v>
      </c>
      <c r="B12">
        <v>118.32899999999999</v>
      </c>
      <c r="C12">
        <v>87.051000000000002</v>
      </c>
      <c r="D12">
        <v>81.480999999999995</v>
      </c>
      <c r="F12">
        <f t="shared" si="0"/>
        <v>62.523404931699048</v>
      </c>
      <c r="G12">
        <f t="shared" si="1"/>
        <v>2056.4871789097388</v>
      </c>
      <c r="H12">
        <f t="shared" si="3"/>
        <v>0.63674984612701946</v>
      </c>
      <c r="I12">
        <v>11</v>
      </c>
      <c r="J12">
        <f t="shared" si="2"/>
        <v>1.1868764328468702</v>
      </c>
    </row>
    <row r="13" spans="1:16" x14ac:dyDescent="0.45">
      <c r="A13">
        <v>12</v>
      </c>
      <c r="B13">
        <v>12.263</v>
      </c>
      <c r="C13">
        <v>15.162000000000001</v>
      </c>
      <c r="D13">
        <v>20.542999999999999</v>
      </c>
      <c r="F13">
        <f t="shared" si="0"/>
        <v>12.620602774244961</v>
      </c>
      <c r="G13">
        <f t="shared" si="1"/>
        <v>20.741595163788308</v>
      </c>
      <c r="H13">
        <f t="shared" si="3"/>
        <v>0.79515134994190406</v>
      </c>
      <c r="I13">
        <v>12</v>
      </c>
      <c r="J13">
        <f t="shared" si="2"/>
        <v>1.0395927232849578</v>
      </c>
    </row>
    <row r="14" spans="1:16" x14ac:dyDescent="0.45">
      <c r="A14">
        <v>13</v>
      </c>
      <c r="B14">
        <v>30.7</v>
      </c>
      <c r="C14">
        <v>28.128</v>
      </c>
      <c r="D14">
        <v>35.558</v>
      </c>
      <c r="F14">
        <f t="shared" si="0"/>
        <v>21.76487515836785</v>
      </c>
      <c r="G14">
        <f t="shared" si="1"/>
        <v>21.067900230978534</v>
      </c>
      <c r="H14">
        <f t="shared" si="3"/>
        <v>0.65874651382599103</v>
      </c>
      <c r="I14">
        <v>13</v>
      </c>
      <c r="J14">
        <f t="shared" si="2"/>
        <v>1.167954186738001</v>
      </c>
    </row>
    <row r="15" spans="1:16" x14ac:dyDescent="0.45">
      <c r="A15">
        <v>14</v>
      </c>
      <c r="B15">
        <v>85.37</v>
      </c>
      <c r="C15">
        <v>39.174999999999997</v>
      </c>
      <c r="D15">
        <v>33.255000000000003</v>
      </c>
      <c r="F15">
        <f t="shared" si="0"/>
        <v>21.477265529573152</v>
      </c>
      <c r="G15">
        <f t="shared" si="1"/>
        <v>18.510375654785147</v>
      </c>
      <c r="H15">
        <f t="shared" si="3"/>
        <v>0.40308614404817183</v>
      </c>
      <c r="I15">
        <v>14</v>
      </c>
      <c r="J15">
        <f t="shared" si="2"/>
        <v>1.3913988660368062</v>
      </c>
    </row>
    <row r="16" spans="1:16" x14ac:dyDescent="0.45">
      <c r="A16">
        <v>15</v>
      </c>
      <c r="B16">
        <v>27.971</v>
      </c>
      <c r="C16">
        <v>27.873999999999999</v>
      </c>
      <c r="D16">
        <v>36.088999999999999</v>
      </c>
      <c r="F16">
        <f t="shared" si="0"/>
        <v>22.07669760144427</v>
      </c>
      <c r="G16">
        <f t="shared" si="1"/>
        <v>24.027649923051047</v>
      </c>
      <c r="H16">
        <f t="shared" si="3"/>
        <v>0.69485260197834087</v>
      </c>
      <c r="I16">
        <v>15</v>
      </c>
      <c r="J16">
        <f t="shared" si="2"/>
        <v>1.1362367814259582</v>
      </c>
    </row>
    <row r="17" spans="1:10" x14ac:dyDescent="0.45">
      <c r="A17">
        <v>16</v>
      </c>
      <c r="B17">
        <v>31.314</v>
      </c>
      <c r="C17">
        <v>29.64</v>
      </c>
      <c r="D17">
        <v>39.264000000000003</v>
      </c>
      <c r="F17">
        <f t="shared" si="0"/>
        <v>23.149692219766301</v>
      </c>
      <c r="G17">
        <f t="shared" si="1"/>
        <v>35.698178877087912</v>
      </c>
      <c r="H17">
        <f t="shared" si="3"/>
        <v>0.66020479951002609</v>
      </c>
      <c r="I17">
        <v>16</v>
      </c>
      <c r="J17">
        <f t="shared" si="2"/>
        <v>1.1666908016722541</v>
      </c>
    </row>
    <row r="18" spans="1:10" x14ac:dyDescent="0.45">
      <c r="A18">
        <v>17</v>
      </c>
      <c r="B18">
        <v>23.117000000000001</v>
      </c>
      <c r="C18">
        <v>18.629000000000001</v>
      </c>
      <c r="D18">
        <v>20.704999999999998</v>
      </c>
      <c r="F18">
        <f t="shared" si="0"/>
        <v>13.837373887940663</v>
      </c>
      <c r="G18">
        <f t="shared" si="1"/>
        <v>11.139059987862801</v>
      </c>
      <c r="H18">
        <f t="shared" si="3"/>
        <v>0.63248513344305479</v>
      </c>
      <c r="I18">
        <v>17</v>
      </c>
      <c r="J18">
        <f t="shared" si="2"/>
        <v>1.1905202264912551</v>
      </c>
    </row>
    <row r="19" spans="1:10" x14ac:dyDescent="0.45">
      <c r="A19">
        <v>18</v>
      </c>
      <c r="B19">
        <v>11.465999999999999</v>
      </c>
      <c r="C19">
        <v>10.239000000000001</v>
      </c>
      <c r="D19">
        <v>13.723000000000001</v>
      </c>
      <c r="F19">
        <f t="shared" si="0"/>
        <v>7.8624437885934473</v>
      </c>
      <c r="G19">
        <f t="shared" si="1"/>
        <v>86.721783320001464</v>
      </c>
      <c r="H19">
        <f t="shared" si="3"/>
        <v>0.62679720780648973</v>
      </c>
      <c r="I19">
        <v>18</v>
      </c>
      <c r="J19">
        <f t="shared" si="2"/>
        <v>1.1953699072962372</v>
      </c>
    </row>
    <row r="20" spans="1:10" x14ac:dyDescent="0.45">
      <c r="A20">
        <v>19</v>
      </c>
      <c r="B20">
        <v>14.141</v>
      </c>
      <c r="C20">
        <v>12.085000000000001</v>
      </c>
      <c r="D20">
        <v>15.037000000000001</v>
      </c>
      <c r="F20">
        <f t="shared" si="0"/>
        <v>9.1539514390405294</v>
      </c>
      <c r="G20">
        <f t="shared" si="1"/>
        <v>64.335566404525721</v>
      </c>
      <c r="H20">
        <f t="shared" si="3"/>
        <v>0.62775176607623162</v>
      </c>
      <c r="I20">
        <v>19</v>
      </c>
      <c r="J20">
        <f t="shared" si="2"/>
        <v>1.1945567787736762</v>
      </c>
    </row>
    <row r="21" spans="1:10" x14ac:dyDescent="0.45">
      <c r="A21">
        <v>20</v>
      </c>
      <c r="B21" s="2">
        <v>29.062000000000001</v>
      </c>
      <c r="C21">
        <v>15.978</v>
      </c>
      <c r="D21">
        <v>18.652999999999999</v>
      </c>
      <c r="F21">
        <f t="shared" si="0"/>
        <v>9.9534871948229142</v>
      </c>
      <c r="G21">
        <f t="shared" si="1"/>
        <v>52.14875841528233</v>
      </c>
      <c r="H21">
        <f t="shared" si="3"/>
        <v>0.42750201662312398</v>
      </c>
      <c r="I21">
        <v>20</v>
      </c>
      <c r="J21">
        <f t="shared" si="2"/>
        <v>1.368270548119777</v>
      </c>
    </row>
    <row r="22" spans="1:10" x14ac:dyDescent="0.45">
      <c r="A22">
        <v>21</v>
      </c>
      <c r="B22">
        <v>19.492000000000001</v>
      </c>
      <c r="C22">
        <v>11.426</v>
      </c>
      <c r="D22">
        <v>11.85</v>
      </c>
      <c r="F22">
        <f t="shared" si="0"/>
        <v>7.3853946123760936</v>
      </c>
      <c r="G22">
        <f t="shared" si="1"/>
        <v>95.834355426093751</v>
      </c>
      <c r="H22">
        <f t="shared" si="3"/>
        <v>0.48594411693869427</v>
      </c>
      <c r="I22">
        <v>21</v>
      </c>
      <c r="J22">
        <f t="shared" si="2"/>
        <v>1.3155378487983835</v>
      </c>
    </row>
    <row r="25" spans="1:10" x14ac:dyDescent="0.45">
      <c r="J25">
        <f>AVERAGE(J2:J22)</f>
        <v>1.3414012418439742</v>
      </c>
    </row>
    <row r="26" spans="1:10" x14ac:dyDescent="0.45">
      <c r="J26">
        <f>_xlfn.VAR.P(J2:J22)</f>
        <v>0.67193529559631981</v>
      </c>
    </row>
    <row r="27" spans="1:10" x14ac:dyDescent="0.45">
      <c r="F27">
        <f>AVERAGE(F2:F22)</f>
        <v>17.174896919750751</v>
      </c>
      <c r="H27">
        <f>AVERAGE(H2:H22)</f>
        <v>0.63456607411878285</v>
      </c>
      <c r="J27">
        <f>SQRT(J26)</f>
        <v>0.819716594681552</v>
      </c>
    </row>
    <row r="28" spans="1:10" x14ac:dyDescent="0.45">
      <c r="F28">
        <f>_xlfn.VAR.P(F2:F22)</f>
        <v>145.05594055885939</v>
      </c>
      <c r="H28">
        <f t="shared" ref="G28:H28" si="4">_xlfn.VAR.P(H2:H22)</f>
        <v>2.4251561290474E-2</v>
      </c>
    </row>
    <row r="29" spans="1:10" x14ac:dyDescent="0.45">
      <c r="F29">
        <f>SQRT(F28)</f>
        <v>12.04391716007958</v>
      </c>
      <c r="H29">
        <f>SQRT(H28)</f>
        <v>0.15572912794488383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757D-43C2-44A4-A0CC-A6A6EDC465F1}">
  <dimension ref="A1:O25"/>
  <sheetViews>
    <sheetView workbookViewId="0">
      <selection activeCell="C25" sqref="C25"/>
    </sheetView>
  </sheetViews>
  <sheetFormatPr baseColWidth="10" defaultRowHeight="14.25" x14ac:dyDescent="0.45"/>
  <cols>
    <col min="5" max="5" width="19.1328125" customWidth="1"/>
    <col min="6" max="6" width="17.265625" customWidth="1"/>
    <col min="7" max="7" width="16.86328125" customWidth="1"/>
  </cols>
  <sheetData>
    <row r="1" spans="1:15" x14ac:dyDescent="0.4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9</v>
      </c>
      <c r="G1" t="s">
        <v>8</v>
      </c>
      <c r="H1" t="s">
        <v>13</v>
      </c>
    </row>
    <row r="3" spans="1:15" x14ac:dyDescent="0.45">
      <c r="A3">
        <v>1</v>
      </c>
      <c r="B3">
        <v>71.435000000000002</v>
      </c>
      <c r="C3">
        <v>16.38</v>
      </c>
      <c r="D3">
        <v>3.3170000000000002</v>
      </c>
      <c r="E3">
        <v>4.7149999999999999</v>
      </c>
      <c r="F3">
        <v>2.4620000000000002</v>
      </c>
      <c r="G3">
        <v>3.335</v>
      </c>
      <c r="H3">
        <f>(C3-E3)/(B3-G3)</f>
        <v>0.17129221732745958</v>
      </c>
    </row>
    <row r="4" spans="1:15" x14ac:dyDescent="0.45">
      <c r="A4">
        <v>2</v>
      </c>
      <c r="B4">
        <v>50.113999999999997</v>
      </c>
      <c r="C4">
        <v>11.911</v>
      </c>
      <c r="D4">
        <v>3.0819999999999999</v>
      </c>
      <c r="E4">
        <v>4.7409999999999997</v>
      </c>
      <c r="F4">
        <v>2.415</v>
      </c>
      <c r="G4">
        <v>3.1160000000000001</v>
      </c>
      <c r="H4">
        <f>(C4-F4)/(B4-E4)</f>
        <v>0.20928746170630108</v>
      </c>
    </row>
    <row r="5" spans="1:15" x14ac:dyDescent="0.45">
      <c r="A5">
        <v>3</v>
      </c>
      <c r="B5">
        <v>29.349</v>
      </c>
      <c r="C5">
        <v>7.335</v>
      </c>
      <c r="D5">
        <v>3.1890000000000001</v>
      </c>
      <c r="E5">
        <v>5.351</v>
      </c>
      <c r="F5">
        <v>2.581</v>
      </c>
      <c r="G5">
        <v>3.399</v>
      </c>
      <c r="H5">
        <f>(C5-F5)/(B5-E5)</f>
        <v>0.19809984165347108</v>
      </c>
    </row>
    <row r="6" spans="1:15" x14ac:dyDescent="0.45">
      <c r="A6">
        <v>4</v>
      </c>
      <c r="B6">
        <v>24.454999999999998</v>
      </c>
      <c r="C6">
        <v>6.5369999999999999</v>
      </c>
      <c r="D6">
        <v>2.8849999999999998</v>
      </c>
      <c r="E6">
        <v>4.6449999999999996</v>
      </c>
      <c r="F6">
        <v>2.4510000000000001</v>
      </c>
      <c r="G6">
        <v>3.1459999999999999</v>
      </c>
      <c r="H6">
        <f t="shared" ref="H6:H22" si="0">(C6-F6)/(B6-E6)</f>
        <v>0.20625946491670877</v>
      </c>
      <c r="O6">
        <v>40.311</v>
      </c>
    </row>
    <row r="7" spans="1:15" x14ac:dyDescent="0.45">
      <c r="A7">
        <v>5</v>
      </c>
      <c r="B7">
        <v>23.074999999999999</v>
      </c>
      <c r="C7">
        <v>6.2190000000000003</v>
      </c>
      <c r="D7">
        <v>2.597</v>
      </c>
      <c r="E7">
        <v>4.17</v>
      </c>
      <c r="F7">
        <v>2.3639999999999999</v>
      </c>
      <c r="G7">
        <v>2.6059999999999999</v>
      </c>
      <c r="H7">
        <f t="shared" si="0"/>
        <v>0.20391430838402541</v>
      </c>
    </row>
    <row r="8" spans="1:15" x14ac:dyDescent="0.45">
      <c r="A8">
        <v>6</v>
      </c>
      <c r="B8">
        <v>41.012</v>
      </c>
      <c r="C8">
        <v>10.17</v>
      </c>
      <c r="D8">
        <v>2.6989999999999998</v>
      </c>
      <c r="E8">
        <v>4.3630000000000004</v>
      </c>
      <c r="F8">
        <v>2.3759999999999999</v>
      </c>
      <c r="G8">
        <v>2.4969999999999999</v>
      </c>
      <c r="H8">
        <f t="shared" si="0"/>
        <v>0.21266610275860187</v>
      </c>
    </row>
    <row r="9" spans="1:15" x14ac:dyDescent="0.45">
      <c r="A9">
        <v>7</v>
      </c>
      <c r="B9">
        <v>47.853999999999999</v>
      </c>
      <c r="C9">
        <v>11.746</v>
      </c>
      <c r="D9">
        <v>2.5310000000000001</v>
      </c>
      <c r="E9">
        <v>4.3109999999999999</v>
      </c>
      <c r="F9">
        <v>2.3839999999999999</v>
      </c>
      <c r="G9">
        <v>2.476</v>
      </c>
      <c r="H9">
        <f t="shared" si="0"/>
        <v>0.21500585627999907</v>
      </c>
    </row>
    <row r="10" spans="1:15" x14ac:dyDescent="0.45">
      <c r="A10">
        <v>8</v>
      </c>
      <c r="B10">
        <v>40.561</v>
      </c>
      <c r="C10">
        <v>9.7859999999999996</v>
      </c>
      <c r="D10">
        <v>2.4580000000000002</v>
      </c>
      <c r="E10">
        <v>4.0529999999999999</v>
      </c>
      <c r="F10">
        <v>2.3170000000000002</v>
      </c>
      <c r="G10">
        <v>2.4249999999999998</v>
      </c>
      <c r="H10">
        <f t="shared" si="0"/>
        <v>0.20458529637339759</v>
      </c>
    </row>
    <row r="11" spans="1:15" x14ac:dyDescent="0.45">
      <c r="A11">
        <v>9</v>
      </c>
      <c r="B11">
        <v>51.317999999999998</v>
      </c>
      <c r="C11">
        <v>12.454000000000001</v>
      </c>
      <c r="D11">
        <v>2.4590000000000001</v>
      </c>
      <c r="E11">
        <v>4.2439999999999998</v>
      </c>
      <c r="F11">
        <v>2.38</v>
      </c>
      <c r="G11">
        <v>2.2989999999999999</v>
      </c>
      <c r="H11">
        <f t="shared" si="0"/>
        <v>0.21400348387644988</v>
      </c>
    </row>
    <row r="12" spans="1:15" x14ac:dyDescent="0.45">
      <c r="A12">
        <v>10</v>
      </c>
      <c r="B12">
        <v>69.534000000000006</v>
      </c>
      <c r="C12">
        <v>16.754999999999999</v>
      </c>
      <c r="D12">
        <v>2.48</v>
      </c>
      <c r="E12">
        <v>3.9860000000000002</v>
      </c>
      <c r="F12">
        <v>2.36</v>
      </c>
      <c r="G12">
        <v>2.343</v>
      </c>
      <c r="H12">
        <f t="shared" si="0"/>
        <v>0.21961005675230363</v>
      </c>
    </row>
    <row r="13" spans="1:15" x14ac:dyDescent="0.45">
      <c r="A13">
        <v>11</v>
      </c>
      <c r="B13">
        <v>46.734000000000002</v>
      </c>
      <c r="C13">
        <v>11.225</v>
      </c>
      <c r="D13">
        <v>2.4500000000000002</v>
      </c>
      <c r="E13">
        <v>3.9860000000000002</v>
      </c>
      <c r="F13">
        <v>2.36</v>
      </c>
      <c r="G13">
        <v>2.343</v>
      </c>
      <c r="H13">
        <f t="shared" si="0"/>
        <v>0.20737812295312061</v>
      </c>
    </row>
    <row r="14" spans="1:15" x14ac:dyDescent="0.45">
      <c r="A14">
        <v>12</v>
      </c>
      <c r="B14">
        <v>48.247</v>
      </c>
      <c r="C14">
        <v>11.384</v>
      </c>
      <c r="D14">
        <v>2.3279999999999998</v>
      </c>
      <c r="E14">
        <v>3.9119999999999999</v>
      </c>
      <c r="F14">
        <v>2.335</v>
      </c>
      <c r="G14">
        <v>2.3079999999999998</v>
      </c>
      <c r="H14">
        <f t="shared" si="0"/>
        <v>0.20410510883049507</v>
      </c>
    </row>
    <row r="15" spans="1:15" x14ac:dyDescent="0.45">
      <c r="A15">
        <v>13</v>
      </c>
      <c r="B15">
        <v>18.105</v>
      </c>
      <c r="C15">
        <v>5.2</v>
      </c>
      <c r="D15">
        <v>2.3170000000000002</v>
      </c>
      <c r="E15">
        <v>3.7890000000000001</v>
      </c>
      <c r="F15">
        <v>2.2909999999999999</v>
      </c>
      <c r="G15">
        <v>2.2759999999999998</v>
      </c>
      <c r="H15">
        <f t="shared" si="0"/>
        <v>0.20319921765856386</v>
      </c>
    </row>
    <row r="16" spans="1:15" x14ac:dyDescent="0.45">
      <c r="A16">
        <v>14</v>
      </c>
      <c r="B16">
        <v>69.828000000000003</v>
      </c>
      <c r="C16">
        <v>16.105</v>
      </c>
      <c r="D16">
        <v>2.42</v>
      </c>
      <c r="E16">
        <v>3.8650000000000002</v>
      </c>
      <c r="F16">
        <v>2.3159999999999998</v>
      </c>
      <c r="G16">
        <v>2.2440000000000002</v>
      </c>
      <c r="H16">
        <f t="shared" si="0"/>
        <v>0.20904143231811773</v>
      </c>
    </row>
    <row r="17" spans="1:8" x14ac:dyDescent="0.45">
      <c r="A17">
        <v>15</v>
      </c>
      <c r="B17">
        <v>20.016999999999999</v>
      </c>
      <c r="C17">
        <v>5.5789999999999997</v>
      </c>
      <c r="D17">
        <v>2.3050000000000002</v>
      </c>
      <c r="E17">
        <v>3.8650000000000002</v>
      </c>
      <c r="F17">
        <v>2.3159999999999998</v>
      </c>
      <c r="G17">
        <v>2.2440000000000002</v>
      </c>
      <c r="H17">
        <f t="shared" si="0"/>
        <v>0.2020183259039128</v>
      </c>
    </row>
    <row r="18" spans="1:8" x14ac:dyDescent="0.45">
      <c r="A18">
        <v>16</v>
      </c>
      <c r="B18">
        <v>22.024000000000001</v>
      </c>
      <c r="C18">
        <v>6.2389999999999999</v>
      </c>
      <c r="D18">
        <v>2.3170000000000002</v>
      </c>
      <c r="E18">
        <v>3.7850000000000001</v>
      </c>
      <c r="F18">
        <v>2.3159999999999998</v>
      </c>
      <c r="G18">
        <v>2.258</v>
      </c>
      <c r="H18">
        <f t="shared" si="0"/>
        <v>0.21508854652119086</v>
      </c>
    </row>
    <row r="19" spans="1:8" x14ac:dyDescent="0.45">
      <c r="A19">
        <v>17</v>
      </c>
      <c r="B19">
        <v>51.173000000000002</v>
      </c>
      <c r="C19">
        <v>12.196</v>
      </c>
      <c r="D19">
        <v>2.343</v>
      </c>
      <c r="E19">
        <v>3.7919999999999998</v>
      </c>
      <c r="F19">
        <v>2.3639999999999999</v>
      </c>
      <c r="G19">
        <v>2.262</v>
      </c>
      <c r="H19">
        <f t="shared" si="0"/>
        <v>0.20750933918659378</v>
      </c>
    </row>
    <row r="20" spans="1:8" x14ac:dyDescent="0.45">
      <c r="A20">
        <v>18</v>
      </c>
      <c r="B20">
        <v>64.063000000000002</v>
      </c>
      <c r="C20">
        <v>15.505000000000001</v>
      </c>
      <c r="D20">
        <v>2.403</v>
      </c>
      <c r="E20">
        <v>3.7210000000000001</v>
      </c>
      <c r="F20">
        <v>2.327</v>
      </c>
      <c r="G20">
        <v>2.262</v>
      </c>
      <c r="H20">
        <f t="shared" si="0"/>
        <v>0.21838851877630838</v>
      </c>
    </row>
    <row r="21" spans="1:8" x14ac:dyDescent="0.45">
      <c r="A21">
        <v>19</v>
      </c>
      <c r="B21">
        <v>37.118000000000002</v>
      </c>
      <c r="C21">
        <v>9.266</v>
      </c>
      <c r="D21">
        <v>2.282</v>
      </c>
      <c r="E21">
        <v>3.681</v>
      </c>
      <c r="F21">
        <v>2.27</v>
      </c>
      <c r="G21">
        <v>2.262</v>
      </c>
      <c r="H21">
        <f t="shared" si="0"/>
        <v>0.2092292968866824</v>
      </c>
    </row>
    <row r="22" spans="1:8" x14ac:dyDescent="0.45">
      <c r="A22">
        <v>20</v>
      </c>
      <c r="B22">
        <v>9.8469999999999995</v>
      </c>
      <c r="C22">
        <v>3.6240000000000001</v>
      </c>
      <c r="D22">
        <v>2.3170000000000002</v>
      </c>
      <c r="E22">
        <v>3.6949999999999998</v>
      </c>
      <c r="F22">
        <v>2.2959999999999998</v>
      </c>
      <c r="G22">
        <v>2.2749999999999999</v>
      </c>
      <c r="H22">
        <f t="shared" si="0"/>
        <v>0.21586475942782843</v>
      </c>
    </row>
    <row r="25" spans="1:8" x14ac:dyDescent="0.45">
      <c r="B25" t="s">
        <v>14</v>
      </c>
      <c r="C25">
        <f>AVERAGE(H3:H22)</f>
        <v>0.20732733792457658</v>
      </c>
      <c r="D25">
        <f>_xlfn.VAR.P(H3:H22)</f>
        <v>1.0041997143285222E-4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67E5-69D8-4B4A-B78F-4C4BD944B1A4}">
  <dimension ref="A1:J20"/>
  <sheetViews>
    <sheetView workbookViewId="0">
      <selection activeCell="E23" sqref="E23:F25"/>
    </sheetView>
  </sheetViews>
  <sheetFormatPr baseColWidth="10" defaultRowHeight="14.25" x14ac:dyDescent="0.45"/>
  <cols>
    <col min="1" max="1" width="13" customWidth="1"/>
    <col min="5" max="5" width="18.86328125" customWidth="1"/>
    <col min="6" max="6" width="18" customWidth="1"/>
    <col min="7" max="7" width="17.1328125" customWidth="1"/>
  </cols>
  <sheetData>
    <row r="1" spans="1:10" x14ac:dyDescent="0.4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9</v>
      </c>
      <c r="G1" t="s">
        <v>8</v>
      </c>
      <c r="H1" t="s">
        <v>4</v>
      </c>
      <c r="I1" t="s">
        <v>5</v>
      </c>
      <c r="J1" t="s">
        <v>6</v>
      </c>
    </row>
    <row r="3" spans="1:10" x14ac:dyDescent="0.45">
      <c r="A3">
        <v>1</v>
      </c>
      <c r="B3" s="1">
        <v>4.625</v>
      </c>
      <c r="C3">
        <v>22.686</v>
      </c>
      <c r="D3">
        <v>42.098999999999997</v>
      </c>
      <c r="E3">
        <v>3.8039999999999998</v>
      </c>
      <c r="F3">
        <v>2.3479999999999999</v>
      </c>
      <c r="G3">
        <v>2.3759999999999999</v>
      </c>
      <c r="H3">
        <f>(B3-E3)/(D3-G3)</f>
        <v>2.066812677793722E-2</v>
      </c>
      <c r="I3">
        <f>(C3-F3)/(D3-G3)</f>
        <v>0.51199556931752388</v>
      </c>
      <c r="J3">
        <f>(B3-E3)/(C3-F3)</f>
        <v>4.036778444291475E-2</v>
      </c>
    </row>
    <row r="4" spans="1:10" x14ac:dyDescent="0.45">
      <c r="A4">
        <v>2</v>
      </c>
      <c r="B4">
        <v>4.641</v>
      </c>
      <c r="C4">
        <v>34.436999999999998</v>
      </c>
      <c r="D4">
        <v>55.81</v>
      </c>
      <c r="E4">
        <v>3.07</v>
      </c>
      <c r="F4">
        <v>2.3849999999999998</v>
      </c>
      <c r="G4">
        <v>2.4140000000000001</v>
      </c>
      <c r="H4">
        <f t="shared" ref="H4:H7" si="0">(B4-E4)/(D4-G4)</f>
        <v>2.9421679526556298E-2</v>
      </c>
      <c r="I4">
        <f t="shared" ref="I4:I7" si="1">(C4-F4)/(D4-G4)</f>
        <v>0.6002696831223312</v>
      </c>
      <c r="J4">
        <f t="shared" ref="J4:J7" si="2">(B4-E4)/(C4-F4)</f>
        <v>4.9014102084113324E-2</v>
      </c>
    </row>
    <row r="5" spans="1:10" x14ac:dyDescent="0.45">
      <c r="A5">
        <v>3</v>
      </c>
      <c r="B5">
        <v>5.1310000000000002</v>
      </c>
      <c r="C5">
        <v>32.027000000000001</v>
      </c>
      <c r="D5">
        <v>56.069000000000003</v>
      </c>
      <c r="E5">
        <v>4.3760000000000003</v>
      </c>
      <c r="F5">
        <v>2.3530000000000002</v>
      </c>
      <c r="G5">
        <v>2.468</v>
      </c>
      <c r="H5">
        <f t="shared" si="0"/>
        <v>1.4085558105259228E-2</v>
      </c>
      <c r="I5">
        <f t="shared" si="1"/>
        <v>0.55360907445756613</v>
      </c>
      <c r="J5">
        <f t="shared" si="2"/>
        <v>2.5443148884545391E-2</v>
      </c>
    </row>
    <row r="6" spans="1:10" x14ac:dyDescent="0.45">
      <c r="A6">
        <v>4</v>
      </c>
      <c r="B6">
        <v>4.3769999999999998</v>
      </c>
      <c r="C6">
        <v>17.920999999999999</v>
      </c>
      <c r="D6">
        <v>28.763000000000002</v>
      </c>
      <c r="E6">
        <v>3.8050000000000002</v>
      </c>
      <c r="F6">
        <v>2.327</v>
      </c>
      <c r="G6">
        <v>2.4020000000000001</v>
      </c>
      <c r="H6">
        <f t="shared" si="0"/>
        <v>2.1698721596297547E-2</v>
      </c>
      <c r="I6">
        <f t="shared" si="1"/>
        <v>0.59155570729486739</v>
      </c>
      <c r="J6">
        <f t="shared" si="2"/>
        <v>3.6680774656919303E-2</v>
      </c>
    </row>
    <row r="7" spans="1:10" x14ac:dyDescent="0.45">
      <c r="A7">
        <v>5</v>
      </c>
      <c r="B7">
        <v>5.56</v>
      </c>
      <c r="C7">
        <v>49.381</v>
      </c>
      <c r="D7">
        <v>87.656000000000006</v>
      </c>
      <c r="E7">
        <v>4.4859999999999998</v>
      </c>
      <c r="F7">
        <v>3.4529999999999998</v>
      </c>
      <c r="G7">
        <v>3.9550000000000001</v>
      </c>
      <c r="H7">
        <f t="shared" si="0"/>
        <v>1.2831387916512345E-2</v>
      </c>
      <c r="I7">
        <f t="shared" si="1"/>
        <v>0.54871506911506429</v>
      </c>
      <c r="J7">
        <f t="shared" si="2"/>
        <v>2.3384427800034836E-2</v>
      </c>
    </row>
    <row r="8" spans="1:10" x14ac:dyDescent="0.45">
      <c r="A8">
        <v>6</v>
      </c>
      <c r="B8">
        <v>5.9820000000000002</v>
      </c>
      <c r="C8">
        <v>42.238</v>
      </c>
      <c r="D8">
        <v>74.403000000000006</v>
      </c>
      <c r="E8">
        <v>4.0990000000000002</v>
      </c>
      <c r="F8">
        <v>2.7509999999999999</v>
      </c>
      <c r="G8" s="1">
        <v>3.0750000000000002</v>
      </c>
      <c r="H8">
        <f t="shared" ref="H8:H14" si="3">(B8-E8)/(D8-G8)</f>
        <v>2.6399170031404216E-2</v>
      </c>
      <c r="I8">
        <f t="shared" ref="I8:I14" si="4">(C8-F8)/(D8-G8)</f>
        <v>0.55359746523104536</v>
      </c>
      <c r="J8">
        <f t="shared" ref="J8:J14" si="5">(B8-E8)/(C8-F8)</f>
        <v>4.7686580393547243E-2</v>
      </c>
    </row>
    <row r="9" spans="1:10" x14ac:dyDescent="0.45">
      <c r="A9">
        <v>7</v>
      </c>
      <c r="B9">
        <v>4.3860000000000001</v>
      </c>
      <c r="C9">
        <v>12.657999999999999</v>
      </c>
      <c r="D9">
        <v>21.545999999999999</v>
      </c>
      <c r="E9">
        <v>3.5830000000000002</v>
      </c>
      <c r="F9">
        <v>2.4329999999999998</v>
      </c>
      <c r="G9" s="1">
        <v>2.516</v>
      </c>
      <c r="H9">
        <f t="shared" si="3"/>
        <v>4.2196531791907507E-2</v>
      </c>
      <c r="I9">
        <f t="shared" si="4"/>
        <v>0.53730951129795057</v>
      </c>
      <c r="J9">
        <f t="shared" si="5"/>
        <v>7.8533007334963323E-2</v>
      </c>
    </row>
    <row r="10" spans="1:10" x14ac:dyDescent="0.45">
      <c r="A10">
        <v>8</v>
      </c>
      <c r="B10">
        <v>4.5369999999999999</v>
      </c>
      <c r="C10">
        <v>18.526</v>
      </c>
      <c r="D10">
        <v>33.447000000000003</v>
      </c>
      <c r="E10">
        <v>3.8439999999999999</v>
      </c>
      <c r="F10">
        <v>2.3170000000000002</v>
      </c>
      <c r="G10" s="1">
        <v>2.3050000000000002</v>
      </c>
      <c r="H10">
        <f t="shared" si="3"/>
        <v>2.2252906043285593E-2</v>
      </c>
      <c r="I10">
        <f t="shared" si="4"/>
        <v>0.52048680238905654</v>
      </c>
      <c r="J10">
        <f t="shared" si="5"/>
        <v>4.2754025541365911E-2</v>
      </c>
    </row>
    <row r="11" spans="1:10" x14ac:dyDescent="0.45">
      <c r="A11">
        <v>9</v>
      </c>
      <c r="B11">
        <v>4.3879999999999999</v>
      </c>
      <c r="C11">
        <v>8.9979999999999993</v>
      </c>
      <c r="D11">
        <v>13.893000000000001</v>
      </c>
      <c r="E11">
        <v>3.8519999999999999</v>
      </c>
      <c r="F11">
        <v>2.3220000000000001</v>
      </c>
      <c r="G11" s="1">
        <v>2.2999999999999998</v>
      </c>
      <c r="H11">
        <f t="shared" si="3"/>
        <v>4.6234796860174246E-2</v>
      </c>
      <c r="I11">
        <f t="shared" si="4"/>
        <v>0.57586474596739401</v>
      </c>
      <c r="J11">
        <f t="shared" si="5"/>
        <v>8.0287597363690844E-2</v>
      </c>
    </row>
    <row r="12" spans="1:10" x14ac:dyDescent="0.45">
      <c r="A12">
        <v>10</v>
      </c>
      <c r="B12">
        <v>4.2670000000000003</v>
      </c>
      <c r="C12">
        <v>7.7110000000000003</v>
      </c>
      <c r="D12">
        <v>11.276999999999999</v>
      </c>
      <c r="E12">
        <v>3.8860000000000001</v>
      </c>
      <c r="F12">
        <v>2.3439999999999999</v>
      </c>
      <c r="G12" s="1">
        <v>2.3180000000000001</v>
      </c>
      <c r="H12">
        <f t="shared" si="3"/>
        <v>4.2527067753097468E-2</v>
      </c>
      <c r="I12">
        <f t="shared" si="4"/>
        <v>0.59906239535662476</v>
      </c>
      <c r="J12">
        <f t="shared" si="5"/>
        <v>7.0989379541643402E-2</v>
      </c>
    </row>
    <row r="13" spans="1:10" x14ac:dyDescent="0.45">
      <c r="A13">
        <v>11</v>
      </c>
      <c r="B13">
        <v>4.0019999999999998</v>
      </c>
      <c r="C13">
        <v>7.4880000000000004</v>
      </c>
      <c r="D13">
        <v>11.343999999999999</v>
      </c>
      <c r="E13">
        <v>3.649</v>
      </c>
      <c r="F13">
        <v>2.4209999999999998</v>
      </c>
      <c r="G13" s="1">
        <v>2.37</v>
      </c>
      <c r="H13">
        <f t="shared" si="3"/>
        <v>3.9335859148651633E-2</v>
      </c>
      <c r="I13">
        <f t="shared" si="4"/>
        <v>0.56463115667483843</v>
      </c>
      <c r="J13">
        <f t="shared" si="5"/>
        <v>6.9666469311229468E-2</v>
      </c>
    </row>
    <row r="14" spans="1:10" x14ac:dyDescent="0.45">
      <c r="A14">
        <v>12</v>
      </c>
      <c r="B14">
        <v>3.9670000000000001</v>
      </c>
      <c r="C14">
        <v>6.66</v>
      </c>
      <c r="D14">
        <v>9.6509999999999998</v>
      </c>
      <c r="E14">
        <v>3.625</v>
      </c>
      <c r="F14">
        <v>2.302</v>
      </c>
      <c r="G14" s="1">
        <v>2.2719999999999998</v>
      </c>
      <c r="H14">
        <f t="shared" si="3"/>
        <v>4.634774359669333E-2</v>
      </c>
      <c r="I14">
        <f t="shared" si="4"/>
        <v>0.5905949315625425</v>
      </c>
      <c r="J14">
        <f t="shared" si="5"/>
        <v>7.8476365305185869E-2</v>
      </c>
    </row>
    <row r="18" spans="2:4" x14ac:dyDescent="0.45">
      <c r="B18" t="s">
        <v>10</v>
      </c>
      <c r="C18">
        <f>AVERAGE(H3:H14)</f>
        <v>3.0333295762314711E-2</v>
      </c>
      <c r="D18">
        <f>_xlfn.VAR.P(H3:H14)</f>
        <v>1.4163908964725752E-4</v>
      </c>
    </row>
    <row r="19" spans="2:4" x14ac:dyDescent="0.45">
      <c r="B19" t="s">
        <v>11</v>
      </c>
      <c r="C19">
        <f>AVERAGE(I3:I14)</f>
        <v>0.56230767598223386</v>
      </c>
      <c r="D19">
        <f>_xlfn.VAR.P(I3:I14)</f>
        <v>8.2319386995147268E-4</v>
      </c>
    </row>
    <row r="20" spans="2:4" x14ac:dyDescent="0.45">
      <c r="B20" t="s">
        <v>12</v>
      </c>
      <c r="C20">
        <f>AVERAGE(J3:J14)</f>
        <v>5.3606971888346143E-2</v>
      </c>
      <c r="D20">
        <f>_xlfn.VAR.P(J3:J14)</f>
        <v>4.0450104735472472E-4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CY</vt:lpstr>
      <vt:lpstr>C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Müller</dc:creator>
  <cp:lastModifiedBy>Dominik Müller</cp:lastModifiedBy>
  <dcterms:created xsi:type="dcterms:W3CDTF">2021-09-11T06:19:15Z</dcterms:created>
  <dcterms:modified xsi:type="dcterms:W3CDTF">2021-09-14T21:30:51Z</dcterms:modified>
</cp:coreProperties>
</file>