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PhyPraktikum/Versuch_FRET/04-Versuchsauswertung/Paul/"/>
    </mc:Choice>
  </mc:AlternateContent>
  <xr:revisionPtr revIDLastSave="0" documentId="13_ncr:1_{25EBB2DD-4569-4C4E-A0AB-B4802B6B49D2}" xr6:coauthVersionLast="47" xr6:coauthVersionMax="47" xr10:uidLastSave="{00000000-0000-0000-0000-000000000000}"/>
  <bookViews>
    <workbookView xWindow="0" yWindow="500" windowWidth="28800" windowHeight="16260" xr2:uid="{6D0E4EF2-1775-E943-B6E8-1DDB3097DE63}"/>
  </bookViews>
  <sheets>
    <sheet name="KorrekturfaktorenYFP" sheetId="1" r:id="rId1"/>
    <sheet name="KorrekturfaktorenC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J18" i="1" s="1"/>
  <c r="J20" i="1"/>
  <c r="H13" i="2"/>
  <c r="G11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11" i="2"/>
  <c r="F2" i="2"/>
  <c r="H3" i="1"/>
  <c r="I3" i="1"/>
  <c r="J3" i="1"/>
  <c r="H4" i="1"/>
  <c r="I4" i="1"/>
  <c r="J4" i="1"/>
  <c r="H5" i="1"/>
  <c r="I5" i="1"/>
  <c r="J5" i="1"/>
  <c r="H6" i="1"/>
  <c r="I6" i="1"/>
  <c r="K6" i="1" s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J2" i="1"/>
  <c r="I2" i="1"/>
  <c r="H2" i="1"/>
  <c r="H11" i="2" l="1"/>
  <c r="H10" i="2"/>
  <c r="H9" i="2"/>
  <c r="H8" i="2"/>
  <c r="H7" i="2"/>
  <c r="H6" i="2"/>
  <c r="H5" i="2"/>
  <c r="H4" i="2"/>
  <c r="H3" i="2"/>
  <c r="H2" i="2"/>
  <c r="L11" i="1"/>
  <c r="K11" i="1"/>
  <c r="M10" i="1"/>
  <c r="L10" i="1"/>
  <c r="K10" i="1"/>
  <c r="L9" i="1"/>
  <c r="K9" i="1"/>
  <c r="M9" i="1"/>
  <c r="K8" i="1"/>
  <c r="L8" i="1"/>
  <c r="M7" i="1"/>
  <c r="K7" i="1"/>
  <c r="L6" i="1"/>
  <c r="K5" i="1"/>
  <c r="L5" i="1"/>
  <c r="M5" i="1"/>
  <c r="L4" i="1"/>
  <c r="K4" i="1"/>
  <c r="M4" i="1"/>
  <c r="L3" i="1"/>
  <c r="K3" i="1"/>
  <c r="L2" i="1"/>
  <c r="K2" i="1"/>
  <c r="M2" i="1"/>
  <c r="M13" i="1" s="1"/>
  <c r="M6" i="1"/>
  <c r="M3" i="1"/>
  <c r="M11" i="1"/>
  <c r="L7" i="1"/>
  <c r="M8" i="1"/>
  <c r="L13" i="1" l="1"/>
</calcChain>
</file>

<file path=xl/sharedStrings.xml><?xml version="1.0" encoding="utf-8"?>
<sst xmlns="http://schemas.openxmlformats.org/spreadsheetml/2006/main" count="25" uniqueCount="19">
  <si>
    <t>D</t>
  </si>
  <si>
    <t>A</t>
  </si>
  <si>
    <t>S</t>
  </si>
  <si>
    <t>alpha</t>
  </si>
  <si>
    <t>gamma</t>
  </si>
  <si>
    <t>delta</t>
  </si>
  <si>
    <t>D mes</t>
  </si>
  <si>
    <t>A mes</t>
  </si>
  <si>
    <t>S mes</t>
  </si>
  <si>
    <t>D bg</t>
  </si>
  <si>
    <t>A bg</t>
  </si>
  <si>
    <t>S gb</t>
  </si>
  <si>
    <t>Zelle Nr.</t>
  </si>
  <si>
    <t>Mittelwert</t>
  </si>
  <si>
    <t>beta</t>
  </si>
  <si>
    <t>D  bg</t>
  </si>
  <si>
    <t>S bg</t>
  </si>
  <si>
    <t>(1-beta*delta)</t>
  </si>
  <si>
    <t>(gamma-alpha*beta)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</si>
</sst>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5BF5-D058-0D41-B40B-CDD072D3FB19}">
  <dimension ref="A1:M20"/>
  <sheetViews>
    <sheetView tabSelected="1" zoomScale="160" zoomScaleNormal="160" workbookViewId="0">
      <selection activeCell="M13" sqref="M13"/>
    </sheetView>
  </sheetViews>
  <sheetFormatPr baseColWidth="10" defaultRowHeight="16" x14ac:dyDescent="0.2"/>
  <sheetData>
    <row r="1" spans="1:13" x14ac:dyDescent="0.2">
      <c r="A1" t="s">
        <v>12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">
      <c r="A2">
        <v>1</v>
      </c>
      <c r="B2">
        <v>5.4809999999999999</v>
      </c>
      <c r="C2">
        <v>100.07</v>
      </c>
      <c r="D2">
        <v>181.50700000000001</v>
      </c>
      <c r="E2">
        <v>3.7959999999999998</v>
      </c>
      <c r="F2">
        <v>2.1640000000000001</v>
      </c>
      <c r="G2">
        <v>2.2309999999999999</v>
      </c>
      <c r="H2">
        <f>B2-E2</f>
        <v>1.6850000000000001</v>
      </c>
      <c r="I2">
        <f>C2-F2</f>
        <v>97.905999999999992</v>
      </c>
      <c r="J2">
        <f>D2-G2</f>
        <v>179.27600000000001</v>
      </c>
      <c r="K2">
        <f>H2/I2</f>
        <v>1.7210385471779055E-2</v>
      </c>
      <c r="L2">
        <f>J2/I2</f>
        <v>1.8311033031683455</v>
      </c>
      <c r="M2">
        <f>H2/J2</f>
        <v>9.3989156384569044E-3</v>
      </c>
    </row>
    <row r="3" spans="1:13" x14ac:dyDescent="0.2">
      <c r="A3">
        <v>2</v>
      </c>
      <c r="B3">
        <v>4.2880000000000003</v>
      </c>
      <c r="C3">
        <v>19.274999999999999</v>
      </c>
      <c r="D3">
        <v>42.667999999999999</v>
      </c>
      <c r="E3">
        <v>3.9169999999999998</v>
      </c>
      <c r="F3">
        <v>2.1989999999999998</v>
      </c>
      <c r="G3">
        <v>2.3380000000000001</v>
      </c>
      <c r="H3">
        <f t="shared" ref="H3:H11" si="0">B3-E3</f>
        <v>0.37100000000000044</v>
      </c>
      <c r="I3">
        <f t="shared" ref="I3:I11" si="1">C3-F3</f>
        <v>17.076000000000001</v>
      </c>
      <c r="J3">
        <f t="shared" ref="J3:J11" si="2">D3-G3</f>
        <v>40.33</v>
      </c>
      <c r="K3">
        <f t="shared" ref="K3:K11" si="3">H3/I3</f>
        <v>2.1726399625204992E-2</v>
      </c>
      <c r="L3">
        <f t="shared" ref="L3:L11" si="4">J3/I3</f>
        <v>2.3617943312251111</v>
      </c>
      <c r="M3">
        <f t="shared" ref="M3:M11" si="5">H3/J3</f>
        <v>9.1991073642449898E-3</v>
      </c>
    </row>
    <row r="4" spans="1:13" x14ac:dyDescent="0.2">
      <c r="A4">
        <v>3</v>
      </c>
      <c r="B4">
        <v>4.2770000000000001</v>
      </c>
      <c r="C4">
        <v>40.432000000000002</v>
      </c>
      <c r="D4">
        <v>96.637</v>
      </c>
      <c r="E4">
        <v>3.7480000000000002</v>
      </c>
      <c r="F4">
        <v>1.9810000000000001</v>
      </c>
      <c r="G4">
        <v>1.6579999999999999</v>
      </c>
      <c r="H4">
        <f t="shared" si="0"/>
        <v>0.52899999999999991</v>
      </c>
      <c r="I4">
        <f t="shared" si="1"/>
        <v>38.451000000000001</v>
      </c>
      <c r="J4">
        <f t="shared" si="2"/>
        <v>94.978999999999999</v>
      </c>
      <c r="K4">
        <f t="shared" si="3"/>
        <v>1.375776962887831E-2</v>
      </c>
      <c r="L4">
        <f t="shared" si="4"/>
        <v>2.4701308158435409</v>
      </c>
      <c r="M4">
        <f t="shared" si="5"/>
        <v>5.5696522389159699E-3</v>
      </c>
    </row>
    <row r="5" spans="1:13" x14ac:dyDescent="0.2">
      <c r="A5">
        <v>4</v>
      </c>
      <c r="B5">
        <v>4.1379999999999999</v>
      </c>
      <c r="C5">
        <v>27.594000000000001</v>
      </c>
      <c r="D5">
        <v>62.911999999999999</v>
      </c>
      <c r="E5">
        <v>3.6</v>
      </c>
      <c r="F5">
        <v>2.1850000000000001</v>
      </c>
      <c r="G5">
        <v>2.2090000000000001</v>
      </c>
      <c r="H5">
        <f t="shared" si="0"/>
        <v>0.53799999999999981</v>
      </c>
      <c r="I5">
        <f t="shared" si="1"/>
        <v>25.409000000000002</v>
      </c>
      <c r="J5">
        <f t="shared" si="2"/>
        <v>60.702999999999996</v>
      </c>
      <c r="K5">
        <f t="shared" si="3"/>
        <v>2.1173599905545269E-2</v>
      </c>
      <c r="L5">
        <f t="shared" si="4"/>
        <v>2.3890353811641543</v>
      </c>
      <c r="M5">
        <f t="shared" si="5"/>
        <v>8.8628239131509131E-3</v>
      </c>
    </row>
    <row r="6" spans="1:13" x14ac:dyDescent="0.2">
      <c r="A6">
        <v>5</v>
      </c>
      <c r="B6">
        <v>4.1900000000000004</v>
      </c>
      <c r="C6">
        <v>34.719000000000001</v>
      </c>
      <c r="D6">
        <v>78.165999999999997</v>
      </c>
      <c r="E6">
        <v>3.7610000000000001</v>
      </c>
      <c r="F6">
        <v>2.2839999999999998</v>
      </c>
      <c r="G6">
        <v>2.4390000000000001</v>
      </c>
      <c r="H6">
        <f t="shared" si="0"/>
        <v>0.42900000000000027</v>
      </c>
      <c r="I6">
        <f t="shared" si="1"/>
        <v>32.435000000000002</v>
      </c>
      <c r="J6">
        <f t="shared" si="2"/>
        <v>75.727000000000004</v>
      </c>
      <c r="K6">
        <f t="shared" si="3"/>
        <v>1.322645290581163E-2</v>
      </c>
      <c r="L6">
        <f t="shared" si="4"/>
        <v>2.3347310004624635</v>
      </c>
      <c r="M6">
        <f t="shared" si="5"/>
        <v>5.6650864288826999E-3</v>
      </c>
    </row>
    <row r="7" spans="1:13" x14ac:dyDescent="0.2">
      <c r="A7">
        <v>6</v>
      </c>
      <c r="B7">
        <v>4.181</v>
      </c>
      <c r="C7">
        <v>29.507000000000001</v>
      </c>
      <c r="D7">
        <v>66.043000000000006</v>
      </c>
      <c r="E7">
        <v>3.6480000000000001</v>
      </c>
      <c r="F7">
        <v>2.1819999999999999</v>
      </c>
      <c r="G7">
        <v>2.1230000000000002</v>
      </c>
      <c r="H7">
        <f t="shared" si="0"/>
        <v>0.53299999999999992</v>
      </c>
      <c r="I7">
        <f t="shared" si="1"/>
        <v>27.325000000000003</v>
      </c>
      <c r="J7">
        <f t="shared" si="2"/>
        <v>63.920000000000009</v>
      </c>
      <c r="K7">
        <f t="shared" si="3"/>
        <v>1.9505946935041166E-2</v>
      </c>
      <c r="L7">
        <f t="shared" si="4"/>
        <v>2.3392497712717293</v>
      </c>
      <c r="M7">
        <f t="shared" si="5"/>
        <v>8.3385481852315362E-3</v>
      </c>
    </row>
    <row r="8" spans="1:13" x14ac:dyDescent="0.2">
      <c r="A8">
        <v>7</v>
      </c>
      <c r="B8">
        <v>4.2649999999999997</v>
      </c>
      <c r="C8">
        <v>50.273000000000003</v>
      </c>
      <c r="D8">
        <v>116.33499999999999</v>
      </c>
      <c r="E8">
        <v>3.6139999999999999</v>
      </c>
      <c r="F8">
        <v>2.1890000000000001</v>
      </c>
      <c r="G8">
        <v>2.1360000000000001</v>
      </c>
      <c r="H8">
        <f t="shared" si="0"/>
        <v>0.6509999999999998</v>
      </c>
      <c r="I8">
        <f t="shared" si="1"/>
        <v>48.084000000000003</v>
      </c>
      <c r="J8">
        <f t="shared" si="2"/>
        <v>114.199</v>
      </c>
      <c r="K8">
        <f t="shared" si="3"/>
        <v>1.3538807087596701E-2</v>
      </c>
      <c r="L8">
        <f t="shared" si="4"/>
        <v>2.3749896015306544</v>
      </c>
      <c r="M8">
        <f t="shared" si="5"/>
        <v>5.7005753115176123E-3</v>
      </c>
    </row>
    <row r="9" spans="1:13" x14ac:dyDescent="0.2">
      <c r="A9">
        <v>8</v>
      </c>
      <c r="B9">
        <v>4.0739999999999998</v>
      </c>
      <c r="C9">
        <v>15.265000000000001</v>
      </c>
      <c r="D9">
        <v>33.728000000000002</v>
      </c>
      <c r="E9">
        <v>3.5840000000000001</v>
      </c>
      <c r="F9">
        <v>2.0329999999999999</v>
      </c>
      <c r="G9">
        <v>1.8939999999999999</v>
      </c>
      <c r="H9">
        <f t="shared" si="0"/>
        <v>0.48999999999999977</v>
      </c>
      <c r="I9">
        <f t="shared" si="1"/>
        <v>13.232000000000001</v>
      </c>
      <c r="J9">
        <f t="shared" si="2"/>
        <v>31.834000000000003</v>
      </c>
      <c r="K9">
        <f t="shared" si="3"/>
        <v>3.7031438935912916E-2</v>
      </c>
      <c r="L9">
        <f t="shared" si="4"/>
        <v>2.4058343409915359</v>
      </c>
      <c r="M9">
        <f t="shared" si="5"/>
        <v>1.5392347804234457E-2</v>
      </c>
    </row>
    <row r="10" spans="1:13" x14ac:dyDescent="0.2">
      <c r="A10">
        <v>9</v>
      </c>
      <c r="B10">
        <v>4.4749999999999996</v>
      </c>
      <c r="C10">
        <v>36.802</v>
      </c>
      <c r="D10">
        <v>82.418000000000006</v>
      </c>
      <c r="E10">
        <v>3.8769999999999998</v>
      </c>
      <c r="F10">
        <v>2.113</v>
      </c>
      <c r="G10">
        <v>2.1179999999999999</v>
      </c>
      <c r="H10">
        <f t="shared" si="0"/>
        <v>0.59799999999999986</v>
      </c>
      <c r="I10">
        <f t="shared" si="1"/>
        <v>34.689</v>
      </c>
      <c r="J10">
        <f t="shared" si="2"/>
        <v>80.300000000000011</v>
      </c>
      <c r="K10">
        <f t="shared" si="3"/>
        <v>1.7238894173945626E-2</v>
      </c>
      <c r="L10">
        <f t="shared" si="4"/>
        <v>2.3148548531234687</v>
      </c>
      <c r="M10">
        <f t="shared" si="5"/>
        <v>7.447073474470732E-3</v>
      </c>
    </row>
    <row r="11" spans="1:13" x14ac:dyDescent="0.2">
      <c r="A11">
        <v>10</v>
      </c>
      <c r="B11">
        <v>4.33</v>
      </c>
      <c r="C11">
        <v>32.137</v>
      </c>
      <c r="D11">
        <v>74.971999999999994</v>
      </c>
      <c r="E11">
        <v>3.7229999999999999</v>
      </c>
      <c r="F11">
        <v>2.101</v>
      </c>
      <c r="G11">
        <v>2.048</v>
      </c>
      <c r="H11">
        <f t="shared" si="0"/>
        <v>0.60700000000000021</v>
      </c>
      <c r="I11">
        <f t="shared" si="1"/>
        <v>30.036000000000001</v>
      </c>
      <c r="J11">
        <f t="shared" si="2"/>
        <v>72.923999999999992</v>
      </c>
      <c r="K11">
        <f t="shared" si="3"/>
        <v>2.0209082434412044E-2</v>
      </c>
      <c r="L11">
        <f t="shared" si="4"/>
        <v>2.4278865361566115</v>
      </c>
      <c r="M11">
        <f t="shared" si="5"/>
        <v>8.3237342987219614E-3</v>
      </c>
    </row>
    <row r="13" spans="1:13" x14ac:dyDescent="0.2">
      <c r="J13" t="s">
        <v>13</v>
      </c>
      <c r="K13">
        <f>AVERAGE(K2:K11)</f>
        <v>1.9461877710412773E-2</v>
      </c>
      <c r="L13">
        <f>AVERAGE(L2:L11)</f>
        <v>2.3249609934937618</v>
      </c>
      <c r="M13">
        <f>AVERAGE(M2:M11)</f>
        <v>8.3897864657827784E-3</v>
      </c>
    </row>
    <row r="18" spans="8:10" x14ac:dyDescent="0.2">
      <c r="H18" t="s">
        <v>18</v>
      </c>
      <c r="J18">
        <f>L13-K13*KorrekturfaktorenCFP!H13</f>
        <v>2.3214570815268916</v>
      </c>
    </row>
    <row r="20" spans="8:10" x14ac:dyDescent="0.2">
      <c r="H20" t="s">
        <v>17</v>
      </c>
      <c r="J20">
        <f>1-L13*KorrekturfaktorenCFP!H13</f>
        <v>0.58141455984736545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5BDB-BCB4-0F48-B978-12681CAD4977}">
  <dimension ref="A1:H13"/>
  <sheetViews>
    <sheetView zoomScale="180" zoomScaleNormal="180" workbookViewId="0">
      <selection activeCell="H13" sqref="H13"/>
    </sheetView>
  </sheetViews>
  <sheetFormatPr baseColWidth="10" defaultRowHeight="16" x14ac:dyDescent="0.2"/>
  <sheetData>
    <row r="1" spans="1:8" x14ac:dyDescent="0.2">
      <c r="A1" t="s">
        <v>12</v>
      </c>
      <c r="B1" t="s">
        <v>6</v>
      </c>
      <c r="C1" t="s">
        <v>8</v>
      </c>
      <c r="D1" t="s">
        <v>15</v>
      </c>
      <c r="E1" t="s">
        <v>16</v>
      </c>
      <c r="F1" t="s">
        <v>0</v>
      </c>
      <c r="G1" t="s">
        <v>2</v>
      </c>
      <c r="H1" t="s">
        <v>14</v>
      </c>
    </row>
    <row r="2" spans="1:8" x14ac:dyDescent="0.2">
      <c r="A2">
        <v>1</v>
      </c>
      <c r="B2">
        <v>106.226</v>
      </c>
      <c r="C2">
        <v>20.79</v>
      </c>
      <c r="D2">
        <v>3.76</v>
      </c>
      <c r="E2">
        <v>1.9850000000000001</v>
      </c>
      <c r="F2">
        <f>B2-D2</f>
        <v>102.46599999999999</v>
      </c>
      <c r="G2">
        <f>C2-E2</f>
        <v>18.805</v>
      </c>
      <c r="H2">
        <f>G2/F2</f>
        <v>0.18352429098432652</v>
      </c>
    </row>
    <row r="3" spans="1:8" x14ac:dyDescent="0.2">
      <c r="A3">
        <v>2</v>
      </c>
      <c r="B3">
        <v>71.805000000000007</v>
      </c>
      <c r="C3">
        <v>14.635999999999999</v>
      </c>
      <c r="D3">
        <v>3.6190000000000002</v>
      </c>
      <c r="E3">
        <v>1.7</v>
      </c>
      <c r="F3">
        <f t="shared" ref="F3:F11" si="0">B3-D3</f>
        <v>68.186000000000007</v>
      </c>
      <c r="G3">
        <f t="shared" ref="G3:G10" si="1">C3-E3</f>
        <v>12.936</v>
      </c>
      <c r="H3">
        <f t="shared" ref="H3:H10" si="2">G3/F3</f>
        <v>0.18971636406300413</v>
      </c>
    </row>
    <row r="4" spans="1:8" x14ac:dyDescent="0.2">
      <c r="A4">
        <v>3</v>
      </c>
      <c r="B4">
        <v>18.722000000000001</v>
      </c>
      <c r="C4">
        <v>4.7370000000000001</v>
      </c>
      <c r="D4">
        <v>3.5379999999999998</v>
      </c>
      <c r="E4">
        <v>1.9410000000000001</v>
      </c>
      <c r="F4">
        <f t="shared" si="0"/>
        <v>15.184000000000001</v>
      </c>
      <c r="G4">
        <f t="shared" si="1"/>
        <v>2.7960000000000003</v>
      </c>
      <c r="H4">
        <f t="shared" si="2"/>
        <v>0.18414120126448894</v>
      </c>
    </row>
    <row r="5" spans="1:8" x14ac:dyDescent="0.2">
      <c r="A5">
        <v>4</v>
      </c>
      <c r="B5">
        <v>41.829000000000001</v>
      </c>
      <c r="C5">
        <v>8.74</v>
      </c>
      <c r="D5">
        <v>3.7989999999999999</v>
      </c>
      <c r="E5">
        <v>2.0590000000000002</v>
      </c>
      <c r="F5">
        <f t="shared" si="0"/>
        <v>38.03</v>
      </c>
      <c r="G5">
        <f t="shared" si="1"/>
        <v>6.681</v>
      </c>
      <c r="H5">
        <f t="shared" si="2"/>
        <v>0.17567709702866158</v>
      </c>
    </row>
    <row r="6" spans="1:8" x14ac:dyDescent="0.2">
      <c r="A6">
        <v>5</v>
      </c>
      <c r="B6">
        <v>31.788</v>
      </c>
      <c r="C6">
        <v>6.9489999999999998</v>
      </c>
      <c r="D6">
        <v>3.8330000000000002</v>
      </c>
      <c r="E6">
        <v>2.089</v>
      </c>
      <c r="F6">
        <f t="shared" si="0"/>
        <v>27.954999999999998</v>
      </c>
      <c r="G6">
        <f t="shared" si="1"/>
        <v>4.8599999999999994</v>
      </c>
      <c r="H6">
        <f t="shared" si="2"/>
        <v>0.17385083169379359</v>
      </c>
    </row>
    <row r="7" spans="1:8" x14ac:dyDescent="0.2">
      <c r="A7">
        <v>6</v>
      </c>
      <c r="B7">
        <v>22.343</v>
      </c>
      <c r="C7">
        <v>5.2480000000000002</v>
      </c>
      <c r="D7">
        <v>3.5960000000000001</v>
      </c>
      <c r="E7">
        <v>2.0190000000000001</v>
      </c>
      <c r="F7">
        <f t="shared" si="0"/>
        <v>18.747</v>
      </c>
      <c r="G7">
        <f t="shared" si="1"/>
        <v>3.2290000000000001</v>
      </c>
      <c r="H7">
        <f t="shared" si="2"/>
        <v>0.1722408918760335</v>
      </c>
    </row>
    <row r="8" spans="1:8" x14ac:dyDescent="0.2">
      <c r="A8">
        <v>7</v>
      </c>
      <c r="B8">
        <v>93.450999999999993</v>
      </c>
      <c r="C8">
        <v>18.564</v>
      </c>
      <c r="D8">
        <v>3.7130000000000001</v>
      </c>
      <c r="E8">
        <v>2.1480000000000001</v>
      </c>
      <c r="F8">
        <f t="shared" si="0"/>
        <v>89.738</v>
      </c>
      <c r="G8">
        <f t="shared" si="1"/>
        <v>16.416</v>
      </c>
      <c r="H8">
        <f t="shared" si="2"/>
        <v>0.18293253694087233</v>
      </c>
    </row>
    <row r="9" spans="1:8" x14ac:dyDescent="0.2">
      <c r="A9">
        <v>8</v>
      </c>
      <c r="B9">
        <v>60.024000000000001</v>
      </c>
      <c r="C9">
        <v>12.147</v>
      </c>
      <c r="D9">
        <v>3.6259999999999999</v>
      </c>
      <c r="E9">
        <v>2.113</v>
      </c>
      <c r="F9">
        <f t="shared" si="0"/>
        <v>56.398000000000003</v>
      </c>
      <c r="G9">
        <f t="shared" si="1"/>
        <v>10.034000000000001</v>
      </c>
      <c r="H9">
        <f t="shared" si="2"/>
        <v>0.17791411042944785</v>
      </c>
    </row>
    <row r="10" spans="1:8" x14ac:dyDescent="0.2">
      <c r="A10">
        <v>9</v>
      </c>
      <c r="B10">
        <v>62.366</v>
      </c>
      <c r="C10">
        <v>12.782</v>
      </c>
      <c r="D10">
        <v>3.706</v>
      </c>
      <c r="E10">
        <v>2.0030000000000001</v>
      </c>
      <c r="F10">
        <f t="shared" si="0"/>
        <v>58.66</v>
      </c>
      <c r="G10">
        <f t="shared" si="1"/>
        <v>10.779</v>
      </c>
      <c r="H10">
        <f t="shared" si="2"/>
        <v>0.18375383566314354</v>
      </c>
    </row>
    <row r="11" spans="1:8" x14ac:dyDescent="0.2">
      <c r="A11">
        <v>10</v>
      </c>
      <c r="B11">
        <v>54.67</v>
      </c>
      <c r="C11">
        <v>11.239000000000001</v>
      </c>
      <c r="D11">
        <v>3.851</v>
      </c>
      <c r="E11">
        <v>2.262</v>
      </c>
      <c r="F11">
        <f t="shared" si="0"/>
        <v>50.819000000000003</v>
      </c>
      <c r="G11">
        <f>C11-E11</f>
        <v>8.9770000000000003</v>
      </c>
      <c r="H11">
        <f>G11/F11</f>
        <v>0.17664652984120113</v>
      </c>
    </row>
    <row r="13" spans="1:8" x14ac:dyDescent="0.2">
      <c r="G13" t="s">
        <v>13</v>
      </c>
      <c r="H13">
        <f>AVERAGE(H2:H11)</f>
        <v>0.18003976897849733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KorrekturfaktorenYFP</vt:lpstr>
      <vt:lpstr>KorrekturfaktorenCFP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2021-09-29T09:52:28Z</dcterms:created>
  <dcterms:modified xsi:type="dcterms:W3CDTF">2021-10-03T11:40:27Z</dcterms:modified>
</cp:coreProperties>
</file>