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mnts-original" sheetId="1" r:id="rId4"/>
    <sheet state="visible" name="Assignemnts-original (2)" sheetId="2" r:id="rId5"/>
    <sheet state="visible" name="Sheet1" sheetId="3" r:id="rId6"/>
    <sheet state="visible" name="Iteration-LOC" sheetId="4" r:id="rId7"/>
    <sheet state="visible" name="Final-LOC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gCFSgYjGu8JBH04MeE5+WcptS4xA=="/>
    </ext>
  </extLst>
</workbook>
</file>

<file path=xl/sharedStrings.xml><?xml version="1.0" encoding="utf-8"?>
<sst xmlns="http://schemas.openxmlformats.org/spreadsheetml/2006/main" count="220" uniqueCount="87">
  <si>
    <t>THE APPLICATION DEVELOPMENT PROJECT TOPIC</t>
  </si>
  <si>
    <t>STUDENT ASSIGNMENTS</t>
  </si>
  <si>
    <t>Detailed Student LOC Evaluation</t>
  </si>
  <si>
    <t>Stt</t>
  </si>
  <si>
    <t>Function Name</t>
  </si>
  <si>
    <t>Assignment Name</t>
  </si>
  <si>
    <t>Function Complexity</t>
  </si>
  <si>
    <t>Function LOC</t>
  </si>
  <si>
    <t>Planned Code Iteration</t>
  </si>
  <si>
    <t>Roll Number</t>
  </si>
  <si>
    <t>Full Name</t>
  </si>
  <si>
    <t>Team</t>
  </si>
  <si>
    <t>Actual Code Iteration</t>
  </si>
  <si>
    <t>Iteration Code Quality</t>
  </si>
  <si>
    <t>Iteration Source Code Comments</t>
  </si>
  <si>
    <t>Iteration LOC</t>
  </si>
  <si>
    <t>Final Code Quality</t>
  </si>
  <si>
    <t>Final Source Code Comments</t>
  </si>
  <si>
    <t>Final LOC</t>
  </si>
  <si>
    <t>Select new product for admin (data table)</t>
  </si>
  <si>
    <t>product admin</t>
  </si>
  <si>
    <t>Simple</t>
  </si>
  <si>
    <t>Iteration 2</t>
  </si>
  <si>
    <t>SE151492</t>
  </si>
  <si>
    <t>Đinh Văn Thành An</t>
  </si>
  <si>
    <t>T6</t>
  </si>
  <si>
    <t>Preview new product information (modal)</t>
  </si>
  <si>
    <t>Product admin</t>
  </si>
  <si>
    <t>Select product available on website (data table)</t>
  </si>
  <si>
    <t>Delete product admin</t>
  </si>
  <si>
    <t>Delete product (sweet alert)</t>
  </si>
  <si>
    <t>Dashboard</t>
  </si>
  <si>
    <t>Admin dashboard</t>
  </si>
  <si>
    <t>Complex</t>
  </si>
  <si>
    <t>SE151068</t>
  </si>
  <si>
    <t>Đào Đức Thành</t>
  </si>
  <si>
    <t>Select new reivew ticket + Approve function (data table + modal)</t>
  </si>
  <si>
    <t>review admin</t>
  </si>
  <si>
    <t>Medium</t>
  </si>
  <si>
    <t>Select user on website + promote + demote role user (data table + modal)</t>
  </si>
  <si>
    <t>role admin</t>
  </si>
  <si>
    <t>SE150997</t>
  </si>
  <si>
    <t>Nguyễn Hoài Phương</t>
  </si>
  <si>
    <t>Upload new product (multiple image, product detail) + preview on website</t>
  </si>
  <si>
    <t>Create product</t>
  </si>
  <si>
    <t>SE150972</t>
  </si>
  <si>
    <t>Nguyễn Huỳnh Phi</t>
  </si>
  <si>
    <t>Cart (CRUD on real time)</t>
  </si>
  <si>
    <t>Cart</t>
  </si>
  <si>
    <t>SE151077</t>
  </si>
  <si>
    <t>Phạm Quốc Thịnh</t>
  </si>
  <si>
    <t>Update + Select user information (image, user information) (data table + modal)</t>
  </si>
  <si>
    <t>User information</t>
  </si>
  <si>
    <t>Query review ticket available on website Delete + Search review tickets (data table + modal)</t>
  </si>
  <si>
    <t>Delete review admin</t>
  </si>
  <si>
    <t>Function Name 1</t>
  </si>
  <si>
    <t>Asssignment Name 1</t>
  </si>
  <si>
    <t>Iteration 1</t>
  </si>
  <si>
    <t>SE05407</t>
  </si>
  <si>
    <t>Nguyễn Mạnh Hiếu</t>
  </si>
  <si>
    <t>T1</t>
  </si>
  <si>
    <t>High</t>
  </si>
  <si>
    <t>Function Name 2</t>
  </si>
  <si>
    <t>SE05436</t>
  </si>
  <si>
    <t>Đinh Trọng Tuấn</t>
  </si>
  <si>
    <t>T2</t>
  </si>
  <si>
    <t>Low</t>
  </si>
  <si>
    <t>Function Name 3</t>
  </si>
  <si>
    <t>Iteration 3</t>
  </si>
  <si>
    <t>SE04964</t>
  </si>
  <si>
    <t>Phạm Thanh Tùng</t>
  </si>
  <si>
    <t>Function Name X</t>
  </si>
  <si>
    <t>Asssignment Name 2</t>
  </si>
  <si>
    <t>SE05725</t>
  </si>
  <si>
    <t>Phan Duy Thịnh</t>
  </si>
  <si>
    <t>T3</t>
  </si>
  <si>
    <t>Function Name Y</t>
  </si>
  <si>
    <t>Function Name Z</t>
  </si>
  <si>
    <t>--</t>
  </si>
  <si>
    <t>ACTUAL ITERATION LOC FOR EACH STUDENT</t>
  </si>
  <si>
    <t>Sum of Iteration LOC</t>
  </si>
  <si>
    <t>Student Name</t>
  </si>
  <si>
    <t>Tổng cộng</t>
  </si>
  <si>
    <t>Tổng số SE151068</t>
  </si>
  <si>
    <t>Tổng số SE151492</t>
  </si>
  <si>
    <t>ACTUAL FINAL LOC FOR EACH STUDENT</t>
  </si>
  <si>
    <t>Sum of Final LOC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</si>
</sst>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2" fontId="6" numFmtId="0" xfId="0" applyAlignment="1" applyBorder="1" applyFill="1" applyFont="1">
      <alignment horizontal="left" shrinkToFit="0" vertical="center" wrapText="1"/>
    </xf>
    <xf borderId="1" fillId="2" fontId="6" numFmtId="0" xfId="0" applyAlignment="1" applyBorder="1" applyFont="1">
      <alignment shrinkToFit="0" vertical="center" wrapText="1"/>
    </xf>
    <xf quotePrefix="1" borderId="1" fillId="2" fontId="7" numFmtId="0" xfId="0" applyAlignment="1" applyBorder="1" applyFont="1">
      <alignment horizontal="left" shrinkToFit="0" vertical="center" wrapText="1"/>
    </xf>
    <xf borderId="1" fillId="3" fontId="8" numFmtId="0" xfId="0" applyBorder="1" applyFill="1" applyFont="1"/>
    <xf borderId="1" fillId="3" fontId="9" numFmtId="0" xfId="0" applyBorder="1" applyFont="1"/>
    <xf borderId="1" fillId="0" fontId="6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4" fontId="7" numFmtId="1" xfId="0" applyAlignment="1" applyBorder="1" applyFill="1" applyFont="1" applyNumberFormat="1">
      <alignment horizontal="right"/>
    </xf>
    <xf borderId="1" fillId="0" fontId="1" numFmtId="0" xfId="0" applyBorder="1" applyFont="1"/>
    <xf borderId="0" fillId="0" fontId="10" numFmtId="0" xfId="0" applyAlignment="1" applyFont="1">
      <alignment horizontal="left"/>
    </xf>
    <xf borderId="0" fillId="0" fontId="1" numFmtId="1" xfId="0" applyFont="1" applyNumberFormat="1"/>
    <xf borderId="1" fillId="3" fontId="11" numFmtId="0" xfId="0" applyAlignment="1" applyBorder="1" applyFont="1">
      <alignment vertical="bottom"/>
    </xf>
    <xf borderId="1" fillId="0" fontId="12" numFmtId="0" xfId="0" applyBorder="1" applyFont="1"/>
    <xf quotePrefix="1" borderId="1" fillId="3" fontId="8" numFmtId="0" xfId="0" applyBorder="1" applyFont="1"/>
    <xf borderId="2" fillId="3" fontId="8" numFmtId="0" xfId="0" applyBorder="1" applyFont="1"/>
    <xf borderId="0" fillId="0" fontId="10" numFmtId="0" xfId="0" applyFont="1"/>
    <xf borderId="3" fillId="5" fontId="6" numFmtId="0" xfId="0" applyBorder="1" applyFill="1" applyFont="1"/>
    <xf borderId="0" fillId="0" fontId="10" numFmtId="164" xfId="0" applyFont="1" applyNumberFormat="1"/>
    <xf borderId="0" fillId="0" fontId="12" numFmtId="0" xfId="0" applyFont="1"/>
    <xf borderId="0" fillId="0" fontId="10" numFmtId="1" xfId="0" applyFont="1" applyNumberForma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55149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1390650</xdr:colOff>
      <xdr:row>0</xdr:row>
      <xdr:rowOff>0</xdr:rowOff>
    </xdr:from>
    <xdr:ext cx="42386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0</xdr:row>
      <xdr:rowOff>0</xdr:rowOff>
    </xdr:from>
    <xdr:ext cx="26574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0</xdr:row>
      <xdr:rowOff>0</xdr:rowOff>
    </xdr:from>
    <xdr:ext cx="3086100" cy="81915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M14" sheet="Assignemnts-original"/>
  </cacheSource>
  <cacheFields>
    <cacheField name="Function Name" numFmtId="0">
      <sharedItems>
        <s v="Select new product for admin (data table)"/>
        <s v="Preview new product information (modal)"/>
        <s v="Select product available on website (data table)"/>
        <s v="Delete product (sweet alert)"/>
        <s v="Dashboard"/>
        <s v="Select new reivew ticket + Approve function (data table + modal)"/>
      </sharedItems>
    </cacheField>
    <cacheField name="Assignment Name" numFmtId="0">
      <sharedItems>
        <s v="product admin"/>
        <s v="Delete product admin"/>
        <s v="Admin dashboard"/>
        <s v="review admin"/>
      </sharedItems>
    </cacheField>
    <cacheField name="Function Complexity" numFmtId="0">
      <sharedItems>
        <s v="Simple"/>
        <s v="Complex"/>
        <s v="Medium"/>
      </sharedItems>
    </cacheField>
    <cacheField name="Function LOC" numFmtId="0">
      <sharedItems containsSemiMixedTypes="0" containsString="0" containsNumber="1" containsInteger="1">
        <n v="60.0"/>
        <n v="240.0"/>
        <n v="120.0"/>
      </sharedItems>
    </cacheField>
    <cacheField name="Planned Code Iteration" numFmtId="0">
      <sharedItems>
        <s v="Iteration 2"/>
      </sharedItems>
    </cacheField>
    <cacheField name="Roll Number" numFmtId="0">
      <sharedItems>
        <s v="SE151492"/>
        <s v="SE151068"/>
      </sharedItems>
    </cacheField>
    <cacheField name="Full Name" numFmtId="0">
      <sharedItems>
        <s v="Đinh Văn Thành An"/>
        <s v="Đào Đức Thà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8:P14" sheet="Assignemnts-original"/>
  </cacheSource>
  <cacheFields>
    <cacheField name="Roll Number" numFmtId="0">
      <sharedItems>
        <s v="SE151492"/>
        <s v="SE151068"/>
      </sharedItems>
    </cacheField>
    <cacheField name="Full Name" numFmtId="0">
      <sharedItems>
        <s v="Đinh Văn Thành An"/>
        <s v="Đào Đức Thành"/>
      </sharedItems>
    </cacheField>
    <cacheField name="Team" numFmtId="0">
      <sharedItems>
        <s v="T6"/>
      </sharedItems>
    </cacheField>
    <cacheField name="Actual Code Iteration" numFmtId="0">
      <sharedItems containsString="0" containsBlank="1">
        <m/>
      </sharedItems>
    </cacheField>
    <cacheField name="Iteration Code Quality" numFmtId="0">
      <sharedItems containsString="0" containsBlank="1">
        <m/>
      </sharedItems>
    </cacheField>
    <cacheField name="Iteration Source Code Comments" numFmtId="0">
      <sharedItems containsString="0" containsBlank="1">
        <m/>
      </sharedItems>
    </cacheField>
    <cacheField name="Iteration LOC" numFmtId="0">
      <sharedItems containsString="0" containsBlank="1">
        <m/>
      </sharedItems>
    </cacheField>
    <cacheField name="Final Code Quality" numFmtId="0">
      <sharedItems containsString="0" containsBlank="1">
        <m/>
      </sharedItems>
    </cacheField>
    <cacheField name="Final Source Code Comments" numFmtId="0">
      <sharedItems containsString="0" containsBlank="1">
        <m/>
      </sharedItems>
    </cacheField>
    <cacheField name="Final LOC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Iteration-LOC" cacheId="0" dataCaption="" compact="0" compactData="0">
  <location ref="B9:E19" firstHeaderRow="0" firstDataRow="2" firstDataCol="1"/>
  <pivotFields>
    <pivotField name="Function Name" axis="axisRow" compact="0" outline="0" multipleItemSelectionAllowed="1" showAll="0" sortType="ascending">
      <items>
        <item x="4"/>
        <item x="3"/>
        <item x="1"/>
        <item x="0"/>
        <item x="5"/>
        <item x="2"/>
        <item t="default"/>
      </items>
    </pivotField>
    <pivotField name="Assignment Name" compact="0" outline="0" multipleItemSelectionAllowed="1" showAll="0">
      <items>
        <item x="0"/>
        <item x="1"/>
        <item x="2"/>
        <item x="3"/>
        <item t="default"/>
      </items>
    </pivotField>
    <pivotField name="Function Complexity" compact="0" outline="0" multipleItemSelectionAllowed="1" showAll="0">
      <items>
        <item x="0"/>
        <item x="1"/>
        <item x="2"/>
        <item t="default"/>
      </items>
    </pivotField>
    <pivotField name="Function LOC" compact="0" outline="0" multipleItemSelectionAllowed="1" showAll="0">
      <items>
        <item x="0"/>
        <item x="1"/>
        <item x="2"/>
        <item t="default"/>
      </items>
    </pivotField>
    <pivotField name="Planned Code Iteration" compact="0" outline="0" multipleItemSelectionAllowed="1" showAll="0">
      <items>
        <item x="0"/>
        <item t="default"/>
      </items>
    </pivotField>
    <pivotField name="Roll Number" axis="axisRow" compact="0" outline="0" multipleItemSelectionAllowed="1" showAll="0" sortType="ascending">
      <items>
        <item x="1"/>
        <item x="0"/>
        <item t="default"/>
      </items>
    </pivotField>
    <pivotField name="Full Name" compact="0" outline="0" multipleItemSelectionAllowed="1" showAll="0">
      <items>
        <item x="0"/>
        <item x="1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axis="axisCol" compact="0" outline="0" multipleItemSelectionAllowed="1" showAll="0" sortType="ascending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dataField="1" compact="0" outline="0" multipleItemSelectionAllowed="1" showAll="0">
      <items>
        <item x="0"/>
        <item t="default"/>
      </items>
    </pivotField>
  </pivotFields>
  <rowFields>
    <field x="5"/>
    <field x="0"/>
  </rowFields>
  <colFields>
    <field x="8"/>
  </colFields>
  <dataFields>
    <dataField name="Sum of Iteration LOC" fld="11" baseField="0"/>
  </dataFields>
</pivotTableDefinition>
</file>

<file path=xl/pivotTables/pivotTable2.xml><?xml version="1.0" encoding="utf-8"?>
<pivotTableDefinition xmlns="http://schemas.openxmlformats.org/spreadsheetml/2006/main" name="Final-LOC" cacheId="1" dataCaption="" compact="0" compactData="0">
  <location ref="C10:D13" firstHeaderRow="0" firstDataRow="1" firstDataCol="0"/>
  <pivotFields>
    <pivotField name="Roll Number" axis="axisRow" compact="0" outline="0" multipleItemSelectionAllowed="1" showAll="0" sortType="ascending">
      <items>
        <item x="1"/>
        <item x="0"/>
        <item t="default"/>
      </items>
    </pivotField>
    <pivotField name="Full Name" compact="0" outline="0" multipleItemSelectionAllowed="1" showAll="0">
      <items>
        <item x="0"/>
        <item x="1"/>
        <item t="default"/>
      </items>
    </pivotField>
    <pivotField name="Team" compact="0" outline="0" multipleItemSelectionAllowed="1" showAll="0">
      <items>
        <item x="0"/>
        <item t="default"/>
      </items>
    </pivotField>
    <pivotField name="Actual Code Iteration" compact="0" outline="0" multipleItemSelectionAllowed="1" showAll="0">
      <items>
        <item x="0"/>
        <item t="default"/>
      </items>
    </pivotField>
    <pivotField name="Iteration Code Quality" compact="0" outline="0" multipleItemSelectionAllowed="1" showAll="0">
      <items>
        <item x="0"/>
        <item t="default"/>
      </items>
    </pivotField>
    <pivotField name="Iteration Source Code Comments" compact="0" outline="0" multipleItemSelectionAllowed="1" showAll="0">
      <items>
        <item x="0"/>
        <item t="default"/>
      </items>
    </pivotField>
    <pivotField name="Iteration LOC" compact="0" outline="0" multipleItemSelectionAllowed="1" showAll="0">
      <items>
        <item x="0"/>
        <item t="default"/>
      </items>
    </pivotField>
    <pivotField name="Final Code Quality" compact="0" outline="0" multipleItemSelectionAllowed="1" showAll="0">
      <items>
        <item x="0"/>
        <item t="default"/>
      </items>
    </pivotField>
    <pivotField name="Final Source Code Comments" compact="0" outline="0" multipleItemSelectionAllowed="1" showAll="0">
      <items>
        <item x="0"/>
        <item t="default"/>
      </items>
    </pivotField>
    <pivotField name="Final LOC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Final LOC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57"/>
    <col customWidth="1" min="2" max="2" width="70.86"/>
    <col customWidth="1" min="3" max="3" width="35.71" outlineLevel="1"/>
    <col customWidth="1" min="4" max="4" width="12.29" outlineLevel="1"/>
    <col customWidth="1" min="5" max="5" width="10.0"/>
    <col customWidth="1" min="6" max="6" width="14.0"/>
    <col customWidth="1" min="7" max="7" width="18.43"/>
    <col customWidth="1" min="8" max="8" width="19.43"/>
    <col customWidth="1" min="9" max="9" width="6.86"/>
    <col customWidth="1" min="10" max="10" width="14.0"/>
    <col customWidth="1" min="11" max="11" width="9.29"/>
    <col customWidth="1" min="12" max="12" width="20.71" outlineLevel="1"/>
    <col customWidth="1" min="13" max="13" width="7.57"/>
    <col customWidth="1" min="14" max="14" width="9.29"/>
    <col customWidth="1" min="15" max="15" width="27.57" outlineLevel="1"/>
    <col customWidth="1" min="16" max="16" width="5.29"/>
    <col customWidth="1" min="17" max="17" width="8.86"/>
    <col customWidth="1" min="18" max="18" width="20.0"/>
    <col customWidth="1" min="19" max="19" width="8.86"/>
    <col customWidth="1" min="20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G5" s="2" t="s">
        <v>0</v>
      </c>
      <c r="I5" s="2"/>
      <c r="L5" s="3"/>
      <c r="O5" s="3"/>
    </row>
    <row r="6">
      <c r="G6" s="4" t="s">
        <v>1</v>
      </c>
      <c r="I6" s="4"/>
    </row>
    <row r="7">
      <c r="B7" s="5" t="s">
        <v>2</v>
      </c>
      <c r="D7" s="1"/>
    </row>
    <row r="8" ht="52.5" customHeight="1">
      <c r="A8" s="6" t="s">
        <v>3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7" t="s">
        <v>9</v>
      </c>
      <c r="H8" s="7" t="s">
        <v>10</v>
      </c>
      <c r="I8" s="7" t="s">
        <v>11</v>
      </c>
      <c r="J8" s="6" t="s">
        <v>12</v>
      </c>
      <c r="K8" s="8" t="s">
        <v>13</v>
      </c>
      <c r="L8" s="8" t="s">
        <v>14</v>
      </c>
      <c r="M8" s="7" t="s">
        <v>15</v>
      </c>
      <c r="N8" s="8" t="s">
        <v>16</v>
      </c>
      <c r="O8" s="8" t="s">
        <v>17</v>
      </c>
      <c r="P8" s="7" t="s">
        <v>18</v>
      </c>
    </row>
    <row r="9">
      <c r="A9" s="9">
        <v>1.0</v>
      </c>
      <c r="B9" s="9" t="s">
        <v>19</v>
      </c>
      <c r="C9" s="9" t="s">
        <v>20</v>
      </c>
      <c r="D9" s="9" t="s">
        <v>21</v>
      </c>
      <c r="E9" s="10">
        <v>60.0</v>
      </c>
      <c r="F9" s="10" t="s">
        <v>22</v>
      </c>
      <c r="G9" s="9" t="s">
        <v>23</v>
      </c>
      <c r="H9" s="9" t="s">
        <v>24</v>
      </c>
      <c r="I9" s="9" t="s">
        <v>25</v>
      </c>
      <c r="J9" s="11"/>
      <c r="K9" s="12"/>
      <c r="L9" s="9"/>
      <c r="M9" s="13"/>
      <c r="N9" s="12"/>
      <c r="O9" s="9"/>
      <c r="P9" s="13"/>
    </row>
    <row r="10">
      <c r="A10" s="9">
        <v>2.0</v>
      </c>
      <c r="B10" s="9" t="s">
        <v>26</v>
      </c>
      <c r="C10" s="9" t="s">
        <v>27</v>
      </c>
      <c r="D10" s="9" t="s">
        <v>21</v>
      </c>
      <c r="E10" s="10">
        <v>60.0</v>
      </c>
      <c r="F10" s="10" t="s">
        <v>22</v>
      </c>
      <c r="G10" s="9" t="s">
        <v>23</v>
      </c>
      <c r="H10" s="9" t="s">
        <v>24</v>
      </c>
      <c r="I10" s="9" t="s">
        <v>25</v>
      </c>
      <c r="J10" s="11"/>
      <c r="K10" s="12"/>
      <c r="L10" s="9"/>
      <c r="M10" s="13"/>
      <c r="N10" s="12"/>
      <c r="O10" s="9"/>
      <c r="P10" s="13"/>
    </row>
    <row r="11">
      <c r="A11" s="9">
        <v>3.0</v>
      </c>
      <c r="B11" s="9" t="s">
        <v>28</v>
      </c>
      <c r="C11" s="9" t="s">
        <v>29</v>
      </c>
      <c r="D11" s="9" t="s">
        <v>21</v>
      </c>
      <c r="E11" s="10">
        <v>60.0</v>
      </c>
      <c r="F11" s="10" t="s">
        <v>22</v>
      </c>
      <c r="G11" s="9" t="s">
        <v>23</v>
      </c>
      <c r="H11" s="9" t="s">
        <v>24</v>
      </c>
      <c r="I11" s="9" t="s">
        <v>25</v>
      </c>
      <c r="J11" s="11"/>
      <c r="K11" s="12"/>
      <c r="L11" s="9"/>
      <c r="M11" s="13"/>
      <c r="N11" s="12"/>
      <c r="O11" s="9"/>
      <c r="P11" s="13"/>
    </row>
    <row r="12">
      <c r="A12" s="9">
        <v>4.0</v>
      </c>
      <c r="B12" s="9" t="s">
        <v>30</v>
      </c>
      <c r="C12" s="9" t="s">
        <v>29</v>
      </c>
      <c r="D12" s="9" t="s">
        <v>21</v>
      </c>
      <c r="E12" s="10">
        <v>60.0</v>
      </c>
      <c r="F12" s="10" t="s">
        <v>22</v>
      </c>
      <c r="G12" s="9" t="s">
        <v>23</v>
      </c>
      <c r="H12" s="9" t="s">
        <v>24</v>
      </c>
      <c r="I12" s="9" t="s">
        <v>25</v>
      </c>
      <c r="J12" s="11"/>
      <c r="K12" s="12"/>
      <c r="L12" s="9"/>
      <c r="M12" s="13"/>
      <c r="N12" s="12"/>
      <c r="O12" s="9"/>
      <c r="P12" s="13"/>
    </row>
    <row r="13">
      <c r="A13" s="9">
        <v>5.0</v>
      </c>
      <c r="B13" s="9" t="s">
        <v>31</v>
      </c>
      <c r="C13" s="9" t="s">
        <v>32</v>
      </c>
      <c r="D13" s="9" t="s">
        <v>33</v>
      </c>
      <c r="E13" s="10">
        <v>240.0</v>
      </c>
      <c r="F13" s="10" t="s">
        <v>22</v>
      </c>
      <c r="G13" s="9" t="s">
        <v>34</v>
      </c>
      <c r="H13" s="9" t="s">
        <v>35</v>
      </c>
      <c r="I13" s="9" t="s">
        <v>25</v>
      </c>
      <c r="J13" s="11"/>
      <c r="K13" s="12"/>
      <c r="L13" s="9"/>
      <c r="M13" s="13"/>
      <c r="N13" s="12"/>
      <c r="O13" s="9"/>
      <c r="P13" s="13"/>
    </row>
    <row r="14">
      <c r="A14" s="9">
        <v>6.0</v>
      </c>
      <c r="B14" s="9" t="s">
        <v>36</v>
      </c>
      <c r="C14" s="9" t="s">
        <v>37</v>
      </c>
      <c r="D14" s="9" t="s">
        <v>38</v>
      </c>
      <c r="E14" s="10">
        <v>120.0</v>
      </c>
      <c r="F14" s="10" t="s">
        <v>22</v>
      </c>
      <c r="G14" s="9" t="s">
        <v>34</v>
      </c>
      <c r="H14" s="9" t="s">
        <v>35</v>
      </c>
      <c r="I14" s="9" t="s">
        <v>25</v>
      </c>
      <c r="J14" s="11"/>
      <c r="K14" s="12"/>
      <c r="L14" s="9"/>
      <c r="M14" s="13"/>
      <c r="N14" s="12"/>
      <c r="O14" s="9"/>
      <c r="P14" s="13"/>
    </row>
    <row r="15">
      <c r="A15" s="9">
        <v>7.0</v>
      </c>
      <c r="B15" s="9" t="s">
        <v>39</v>
      </c>
      <c r="C15" s="9" t="s">
        <v>40</v>
      </c>
      <c r="D15" s="9" t="s">
        <v>38</v>
      </c>
      <c r="E15" s="10">
        <v>120.0</v>
      </c>
      <c r="F15" s="10" t="s">
        <v>22</v>
      </c>
      <c r="G15" s="9" t="s">
        <v>41</v>
      </c>
      <c r="H15" s="9" t="s">
        <v>42</v>
      </c>
      <c r="I15" s="9" t="s">
        <v>25</v>
      </c>
      <c r="J15" s="11"/>
      <c r="K15" s="12"/>
      <c r="L15" s="9"/>
      <c r="M15" s="13"/>
      <c r="N15" s="12"/>
      <c r="O15" s="14"/>
      <c r="P15" s="13"/>
    </row>
    <row r="16">
      <c r="A16" s="9">
        <v>8.0</v>
      </c>
      <c r="B16" s="9" t="s">
        <v>43</v>
      </c>
      <c r="C16" s="9" t="s">
        <v>44</v>
      </c>
      <c r="D16" s="9" t="s">
        <v>33</v>
      </c>
      <c r="E16" s="10">
        <v>240.0</v>
      </c>
      <c r="F16" s="10" t="s">
        <v>22</v>
      </c>
      <c r="G16" s="9" t="s">
        <v>45</v>
      </c>
      <c r="H16" s="9" t="s">
        <v>46</v>
      </c>
      <c r="I16" s="9" t="s">
        <v>25</v>
      </c>
      <c r="J16" s="11"/>
      <c r="K16" s="12"/>
      <c r="L16" s="9"/>
      <c r="M16" s="13"/>
      <c r="N16" s="12"/>
      <c r="O16" s="14"/>
      <c r="P16" s="13"/>
    </row>
    <row r="17">
      <c r="A17" s="9">
        <v>9.0</v>
      </c>
      <c r="B17" s="9" t="s">
        <v>47</v>
      </c>
      <c r="C17" s="9" t="s">
        <v>48</v>
      </c>
      <c r="D17" s="9" t="s">
        <v>33</v>
      </c>
      <c r="E17" s="10">
        <v>240.0</v>
      </c>
      <c r="F17" s="10" t="s">
        <v>22</v>
      </c>
      <c r="G17" s="9" t="s">
        <v>49</v>
      </c>
      <c r="H17" s="9" t="s">
        <v>50</v>
      </c>
      <c r="I17" s="9" t="s">
        <v>25</v>
      </c>
      <c r="J17" s="11"/>
      <c r="K17" s="12"/>
      <c r="L17" s="9"/>
      <c r="M17" s="13"/>
      <c r="N17" s="12"/>
      <c r="O17" s="14"/>
      <c r="P17" s="13"/>
    </row>
    <row r="18" ht="15.75" customHeight="1">
      <c r="A18" s="9">
        <v>10.0</v>
      </c>
      <c r="B18" s="9" t="s">
        <v>51</v>
      </c>
      <c r="C18" s="9" t="s">
        <v>52</v>
      </c>
      <c r="D18" s="9" t="s">
        <v>21</v>
      </c>
      <c r="E18" s="10">
        <v>60.0</v>
      </c>
      <c r="F18" s="10" t="s">
        <v>22</v>
      </c>
      <c r="G18" s="9" t="s">
        <v>41</v>
      </c>
      <c r="H18" s="9" t="s">
        <v>42</v>
      </c>
      <c r="I18" s="9" t="s">
        <v>25</v>
      </c>
      <c r="J18" s="11"/>
      <c r="K18" s="12"/>
      <c r="L18" s="9"/>
      <c r="M18" s="13"/>
      <c r="N18" s="12"/>
      <c r="O18" s="14"/>
      <c r="P18" s="13"/>
    </row>
    <row r="19" ht="15.75" customHeight="1">
      <c r="A19" s="9">
        <v>11.0</v>
      </c>
      <c r="B19" s="9" t="s">
        <v>53</v>
      </c>
      <c r="C19" s="9" t="s">
        <v>54</v>
      </c>
      <c r="D19" s="9" t="s">
        <v>21</v>
      </c>
      <c r="E19" s="10">
        <v>60.0</v>
      </c>
      <c r="F19" s="10" t="s">
        <v>22</v>
      </c>
      <c r="G19" s="9" t="s">
        <v>41</v>
      </c>
      <c r="H19" s="9" t="s">
        <v>42</v>
      </c>
      <c r="I19" s="9" t="s">
        <v>25</v>
      </c>
      <c r="J19" s="11"/>
      <c r="K19" s="12"/>
      <c r="L19" s="9"/>
      <c r="M19" s="13"/>
      <c r="N19" s="12"/>
      <c r="O19" s="14"/>
      <c r="P19" s="13"/>
    </row>
    <row r="20" ht="15.75" customHeight="1">
      <c r="B20" s="15"/>
      <c r="E20" s="16">
        <f>sum(E9:E19)</f>
        <v>1320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F26" s="17" t="s">
        <v>41</v>
      </c>
      <c r="G26" s="14" t="s">
        <v>42</v>
      </c>
      <c r="H26" s="18">
        <f t="shared" ref="H26:H30" si="1">sumif($H$9:$H$19,G26,$E$9:$E$19)</f>
        <v>240</v>
      </c>
    </row>
    <row r="27" ht="15.75" customHeight="1">
      <c r="F27" s="17" t="s">
        <v>23</v>
      </c>
      <c r="G27" s="14" t="s">
        <v>24</v>
      </c>
      <c r="H27" s="18">
        <f t="shared" si="1"/>
        <v>240</v>
      </c>
    </row>
    <row r="28" ht="15.75" customHeight="1">
      <c r="F28" s="17" t="s">
        <v>45</v>
      </c>
      <c r="G28" s="14" t="s">
        <v>46</v>
      </c>
      <c r="H28" s="18">
        <f t="shared" si="1"/>
        <v>240</v>
      </c>
    </row>
    <row r="29" ht="15.75" customHeight="1">
      <c r="F29" s="17" t="s">
        <v>49</v>
      </c>
      <c r="G29" s="14" t="s">
        <v>50</v>
      </c>
      <c r="H29" s="18">
        <f t="shared" si="1"/>
        <v>240</v>
      </c>
    </row>
    <row r="30" ht="15.75" customHeight="1">
      <c r="F30" s="17" t="s">
        <v>34</v>
      </c>
      <c r="G30" s="14" t="s">
        <v>35</v>
      </c>
      <c r="H30" s="18">
        <f t="shared" si="1"/>
        <v>360</v>
      </c>
    </row>
    <row r="31" ht="15.75" customHeight="1">
      <c r="H31" s="18">
        <f>SUM(H6:H30)</f>
        <v>1320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howErrorMessage="1" sqref="J9:J19 L9:L19">
      <formula1>"Iteration 1,Iteration 2,Iteration 3,Final Iteration"</formula1>
    </dataValidation>
    <dataValidation type="list" allowBlank="1" showErrorMessage="1" sqref="K9:K19 N9:N19">
      <formula1>"Low,Medium,High"</formula1>
    </dataValidation>
    <dataValidation type="list" allowBlank="1" showErrorMessage="1" sqref="D9:D19">
      <formula1>"Simple,Medium,Complex"</formula1>
    </dataValidation>
    <dataValidation type="list" allowBlank="1" showErrorMessage="1" sqref="F9:F19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8.43"/>
    <col customWidth="1" min="2" max="2" width="17.71" outlineLevel="1"/>
    <col customWidth="1" min="3" max="3" width="9.86" outlineLevel="1"/>
    <col customWidth="1" min="4" max="4" width="8.14"/>
    <col customWidth="1" min="5" max="5" width="12.86"/>
    <col customWidth="1" min="6" max="6" width="8.71"/>
    <col customWidth="1" min="7" max="7" width="17.86"/>
    <col customWidth="1" min="8" max="8" width="5.29"/>
    <col customWidth="1" min="9" max="9" width="10.86"/>
    <col customWidth="1" min="10" max="10" width="11.14"/>
    <col customWidth="1" min="11" max="11" width="27.29" outlineLevel="1"/>
    <col customWidth="1" min="12" max="12" width="8.0"/>
    <col customWidth="1" min="13" max="13" width="9.29"/>
    <col customWidth="1" min="14" max="14" width="29.43" outlineLevel="1"/>
    <col customWidth="1" min="15" max="15" width="6.0"/>
    <col customWidth="1" min="16" max="26" width="11.43"/>
  </cols>
  <sheetData>
    <row r="1">
      <c r="A1" s="1"/>
      <c r="C1" s="1"/>
    </row>
    <row r="2">
      <c r="A2" s="1"/>
      <c r="C2" s="1"/>
    </row>
    <row r="3">
      <c r="A3" s="1"/>
      <c r="C3" s="1"/>
    </row>
    <row r="4">
      <c r="A4" s="1"/>
      <c r="C4" s="1"/>
    </row>
    <row r="5">
      <c r="F5" s="2" t="s">
        <v>0</v>
      </c>
      <c r="H5" s="2"/>
      <c r="K5" s="3"/>
      <c r="N5" s="3"/>
    </row>
    <row r="6">
      <c r="F6" s="4" t="s">
        <v>1</v>
      </c>
      <c r="H6" s="4"/>
    </row>
    <row r="7">
      <c r="A7" s="5" t="s">
        <v>2</v>
      </c>
      <c r="C7" s="1"/>
    </row>
    <row r="8" ht="33.75" customHeight="1">
      <c r="A8" s="6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6" t="s">
        <v>12</v>
      </c>
      <c r="J8" s="8" t="s">
        <v>13</v>
      </c>
      <c r="K8" s="8" t="s">
        <v>14</v>
      </c>
      <c r="L8" s="7" t="s">
        <v>15</v>
      </c>
      <c r="M8" s="8" t="s">
        <v>16</v>
      </c>
      <c r="N8" s="8" t="s">
        <v>17</v>
      </c>
      <c r="O8" s="7" t="s">
        <v>18</v>
      </c>
    </row>
    <row r="9">
      <c r="A9" s="9" t="s">
        <v>55</v>
      </c>
      <c r="B9" s="9" t="s">
        <v>56</v>
      </c>
      <c r="C9" s="9" t="s">
        <v>21</v>
      </c>
      <c r="D9" s="13">
        <f t="shared" ref="D9:D15" si="1">IF(C9="Complex", 240, IF(C9="Medium",120,60))</f>
        <v>60</v>
      </c>
      <c r="E9" s="11" t="s">
        <v>57</v>
      </c>
      <c r="F9" s="9" t="s">
        <v>58</v>
      </c>
      <c r="G9" s="9" t="s">
        <v>59</v>
      </c>
      <c r="H9" s="9" t="s">
        <v>60</v>
      </c>
      <c r="I9" s="11" t="s">
        <v>57</v>
      </c>
      <c r="J9" s="12" t="s">
        <v>61</v>
      </c>
      <c r="K9" s="9"/>
      <c r="L9" s="13">
        <f t="shared" ref="L9:L15" si="2">D9*IF(J9="High",100%,IF(J9="Medium",75%,50%))</f>
        <v>60</v>
      </c>
      <c r="M9" s="12" t="s">
        <v>38</v>
      </c>
      <c r="N9" s="9"/>
      <c r="O9" s="13">
        <f t="shared" ref="O9:O15" si="3">D10*IF(M9="High",100%,IF(M9="Medium",75%,50%))</f>
        <v>90</v>
      </c>
    </row>
    <row r="10">
      <c r="A10" s="9" t="s">
        <v>62</v>
      </c>
      <c r="B10" s="9" t="s">
        <v>56</v>
      </c>
      <c r="C10" s="9" t="s">
        <v>38</v>
      </c>
      <c r="D10" s="13">
        <f t="shared" si="1"/>
        <v>120</v>
      </c>
      <c r="E10" s="11" t="s">
        <v>22</v>
      </c>
      <c r="F10" s="9" t="s">
        <v>63</v>
      </c>
      <c r="G10" s="9" t="s">
        <v>64</v>
      </c>
      <c r="H10" s="9" t="s">
        <v>65</v>
      </c>
      <c r="I10" s="11" t="s">
        <v>22</v>
      </c>
      <c r="J10" s="12" t="s">
        <v>66</v>
      </c>
      <c r="K10" s="9"/>
      <c r="L10" s="13">
        <f t="shared" si="2"/>
        <v>60</v>
      </c>
      <c r="M10" s="12" t="s">
        <v>66</v>
      </c>
      <c r="N10" s="9"/>
      <c r="O10" s="13">
        <f t="shared" si="3"/>
        <v>120</v>
      </c>
    </row>
    <row r="11">
      <c r="A11" s="9" t="s">
        <v>67</v>
      </c>
      <c r="B11" s="9" t="s">
        <v>56</v>
      </c>
      <c r="C11" s="9" t="s">
        <v>33</v>
      </c>
      <c r="D11" s="13">
        <f t="shared" si="1"/>
        <v>240</v>
      </c>
      <c r="E11" s="11" t="s">
        <v>68</v>
      </c>
      <c r="F11" s="9" t="s">
        <v>69</v>
      </c>
      <c r="G11" s="9" t="s">
        <v>70</v>
      </c>
      <c r="H11" s="9" t="s">
        <v>65</v>
      </c>
      <c r="I11" s="11" t="s">
        <v>68</v>
      </c>
      <c r="J11" s="12" t="s">
        <v>38</v>
      </c>
      <c r="K11" s="9"/>
      <c r="L11" s="13">
        <f t="shared" si="2"/>
        <v>180</v>
      </c>
      <c r="M11" s="12" t="s">
        <v>66</v>
      </c>
      <c r="N11" s="9"/>
      <c r="O11" s="13">
        <f t="shared" si="3"/>
        <v>60</v>
      </c>
    </row>
    <row r="12">
      <c r="A12" s="9" t="s">
        <v>71</v>
      </c>
      <c r="B12" s="9" t="s">
        <v>72</v>
      </c>
      <c r="C12" s="9" t="s">
        <v>38</v>
      </c>
      <c r="D12" s="13">
        <f t="shared" si="1"/>
        <v>120</v>
      </c>
      <c r="E12" s="11" t="s">
        <v>57</v>
      </c>
      <c r="F12" s="9" t="s">
        <v>73</v>
      </c>
      <c r="G12" s="9" t="s">
        <v>74</v>
      </c>
      <c r="H12" s="9" t="s">
        <v>75</v>
      </c>
      <c r="I12" s="11" t="s">
        <v>57</v>
      </c>
      <c r="J12" s="12" t="s">
        <v>38</v>
      </c>
      <c r="K12" s="9"/>
      <c r="L12" s="13">
        <f t="shared" si="2"/>
        <v>90</v>
      </c>
      <c r="M12" s="12" t="s">
        <v>38</v>
      </c>
      <c r="N12" s="9"/>
      <c r="O12" s="13">
        <f t="shared" si="3"/>
        <v>180</v>
      </c>
    </row>
    <row r="13">
      <c r="A13" s="9" t="s">
        <v>76</v>
      </c>
      <c r="B13" s="9" t="s">
        <v>72</v>
      </c>
      <c r="C13" s="9" t="s">
        <v>33</v>
      </c>
      <c r="D13" s="13">
        <f t="shared" si="1"/>
        <v>240</v>
      </c>
      <c r="E13" s="11" t="s">
        <v>22</v>
      </c>
      <c r="F13" s="9" t="s">
        <v>58</v>
      </c>
      <c r="G13" s="9" t="s">
        <v>59</v>
      </c>
      <c r="H13" s="9" t="s">
        <v>60</v>
      </c>
      <c r="I13" s="11" t="s">
        <v>22</v>
      </c>
      <c r="J13" s="12" t="s">
        <v>38</v>
      </c>
      <c r="K13" s="9"/>
      <c r="L13" s="13">
        <f t="shared" si="2"/>
        <v>180</v>
      </c>
      <c r="M13" s="12" t="s">
        <v>38</v>
      </c>
      <c r="N13" s="9"/>
      <c r="O13" s="13">
        <f t="shared" si="3"/>
        <v>180</v>
      </c>
    </row>
    <row r="14">
      <c r="A14" s="9" t="s">
        <v>77</v>
      </c>
      <c r="B14" s="9" t="s">
        <v>72</v>
      </c>
      <c r="C14" s="9" t="s">
        <v>33</v>
      </c>
      <c r="D14" s="13">
        <f t="shared" si="1"/>
        <v>240</v>
      </c>
      <c r="E14" s="11" t="s">
        <v>22</v>
      </c>
      <c r="F14" s="9" t="s">
        <v>58</v>
      </c>
      <c r="G14" s="9" t="s">
        <v>59</v>
      </c>
      <c r="H14" s="9" t="s">
        <v>60</v>
      </c>
      <c r="I14" s="11" t="s">
        <v>68</v>
      </c>
      <c r="J14" s="12" t="s">
        <v>61</v>
      </c>
      <c r="K14" s="9"/>
      <c r="L14" s="13">
        <f t="shared" si="2"/>
        <v>240</v>
      </c>
      <c r="M14" s="12" t="s">
        <v>61</v>
      </c>
      <c r="N14" s="9"/>
      <c r="O14" s="13">
        <f t="shared" si="3"/>
        <v>60</v>
      </c>
    </row>
    <row r="15">
      <c r="A15" s="19" t="s">
        <v>78</v>
      </c>
      <c r="B15" s="19" t="s">
        <v>78</v>
      </c>
      <c r="C15" s="9" t="s">
        <v>21</v>
      </c>
      <c r="D15" s="13">
        <f t="shared" si="1"/>
        <v>60</v>
      </c>
      <c r="E15" s="11" t="s">
        <v>57</v>
      </c>
      <c r="F15" s="19" t="s">
        <v>78</v>
      </c>
      <c r="G15" s="19" t="s">
        <v>78</v>
      </c>
      <c r="H15" s="9"/>
      <c r="I15" s="11" t="s">
        <v>57</v>
      </c>
      <c r="J15" s="12" t="s">
        <v>38</v>
      </c>
      <c r="K15" s="9"/>
      <c r="L15" s="13">
        <f t="shared" si="2"/>
        <v>45</v>
      </c>
      <c r="M15" s="12" t="s">
        <v>38</v>
      </c>
      <c r="N15" s="9"/>
      <c r="O15" s="13">
        <f t="shared" si="3"/>
        <v>0</v>
      </c>
    </row>
    <row r="17">
      <c r="C17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9:K15">
      <formula1>"Iteration 1,Iteration 2,Iteration 3,Final Iteration"</formula1>
    </dataValidation>
    <dataValidation type="list" allowBlank="1" showErrorMessage="1" sqref="M9:M15">
      <formula1>"Low,Medium,High"</formula1>
    </dataValidation>
    <dataValidation type="list" allowBlank="1" showErrorMessage="1" sqref="C9:C15">
      <formula1>"Simple,Medium,Complex"</formula1>
    </dataValidation>
    <dataValidation type="list" allowBlank="1" showErrorMessage="1" sqref="E9:E1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16.29"/>
    <col customWidth="1" min="4" max="5" width="10.14"/>
    <col customWidth="1" min="6" max="6" width="11.29"/>
    <col customWidth="1" min="7" max="7" width="10.0"/>
    <col customWidth="1" min="8" max="26" width="11.43"/>
  </cols>
  <sheetData>
    <row r="1">
      <c r="B1" s="1"/>
      <c r="D1" s="1"/>
    </row>
    <row r="2">
      <c r="B2" s="1"/>
      <c r="D2" s="1"/>
    </row>
    <row r="3">
      <c r="B3" s="1"/>
      <c r="D3" s="1"/>
    </row>
    <row r="4">
      <c r="B4" s="1"/>
      <c r="D4" s="1"/>
    </row>
    <row r="5">
      <c r="C5" s="2" t="s">
        <v>0</v>
      </c>
      <c r="F5" s="1"/>
      <c r="K5" s="3"/>
      <c r="N5" s="3"/>
    </row>
    <row r="6">
      <c r="C6" s="4" t="s">
        <v>79</v>
      </c>
      <c r="F6" s="1"/>
    </row>
    <row r="9"/>
    <row r="10">
      <c r="A10" s="22" t="s">
        <v>81</v>
      </c>
    </row>
    <row r="11">
      <c r="A11" s="24" t="str">
        <f>VLOOKUP(B11,'Assignemnts-original'!G:H,2,FALSE)</f>
        <v>Đào Đức Thành</v>
      </c>
      <c r="F11" s="26"/>
    </row>
    <row r="12">
      <c r="A12" s="24" t="str">
        <f>VLOOKUP(B12,'Assignemnts-original'!G:H,2,FALSE)</f>
        <v>#N/A</v>
      </c>
      <c r="F12" s="26"/>
    </row>
    <row r="13">
      <c r="A13" s="24" t="str">
        <f>VLOOKUP(B13,'Assignemnts-original'!G:H,2,FALSE)</f>
        <v>#N/A</v>
      </c>
      <c r="F13" s="26"/>
    </row>
    <row r="14">
      <c r="A14" s="24" t="str">
        <f>VLOOKUP(B14,'Assignemnts-original'!G:H,2,FALSE)</f>
        <v>Đinh Văn Thành An</v>
      </c>
      <c r="F14" s="26"/>
    </row>
    <row r="15">
      <c r="A15" s="24" t="str">
        <f>VLOOKUP(B15,'Assignemnts-original'!G:H,2,FALSE)</f>
        <v>#N/A</v>
      </c>
      <c r="F15" s="26"/>
    </row>
    <row r="16">
      <c r="F16" s="26"/>
    </row>
    <row r="17">
      <c r="F17" s="26"/>
    </row>
    <row r="18">
      <c r="F18" s="26"/>
    </row>
    <row r="19">
      <c r="F19" s="26"/>
    </row>
    <row r="20">
      <c r="F20" s="26"/>
    </row>
    <row r="21" ht="15.75" customHeight="1">
      <c r="F21" s="26"/>
    </row>
    <row r="22" ht="15.75" customHeight="1">
      <c r="B22" s="27"/>
      <c r="C22" s="26"/>
      <c r="D22" s="26"/>
      <c r="E22" s="26"/>
      <c r="F22" s="26"/>
    </row>
    <row r="23" ht="15.75" customHeight="1">
      <c r="B23" s="27"/>
      <c r="C23" s="26"/>
      <c r="D23" s="26"/>
      <c r="E23" s="26"/>
      <c r="F23" s="2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7.86"/>
    <col customWidth="1" min="3" max="3" width="12.14"/>
    <col customWidth="1" min="4" max="4" width="13.71"/>
    <col customWidth="1" min="5" max="5" width="4.71"/>
    <col customWidth="1" min="6" max="6" width="5.71"/>
    <col customWidth="1" min="7" max="7" width="10.0"/>
    <col customWidth="1" min="8" max="26" width="11.43"/>
  </cols>
  <sheetData>
    <row r="1">
      <c r="C1" s="1"/>
      <c r="E1" s="1"/>
    </row>
    <row r="2">
      <c r="C2" s="1"/>
      <c r="E2" s="1"/>
    </row>
    <row r="3">
      <c r="C3" s="1"/>
      <c r="E3" s="1"/>
    </row>
    <row r="4">
      <c r="C4" s="1"/>
      <c r="E4" s="1"/>
    </row>
    <row r="5">
      <c r="D5" s="2" t="s">
        <v>0</v>
      </c>
      <c r="G5" s="1"/>
      <c r="L5" s="3"/>
      <c r="O5" s="3"/>
    </row>
    <row r="6">
      <c r="D6" s="4" t="s">
        <v>85</v>
      </c>
      <c r="G6" s="1"/>
    </row>
    <row r="10">
      <c r="B10" s="22" t="s">
        <v>81</v>
      </c>
    </row>
    <row r="11">
      <c r="B11" s="24" t="str">
        <f>VLOOKUP(C11,'Assignemnts-original'!G:H,2,FALSE)</f>
        <v>Đào Đức Thành</v>
      </c>
    </row>
    <row r="12">
      <c r="B12" s="24" t="str">
        <f>VLOOKUP(C12,'Assignemnts-original'!G:H,2,FALSE)</f>
        <v>Đinh Văn Thành An</v>
      </c>
    </row>
    <row r="13">
      <c r="B13" s="24" t="str">
        <f>VLOOKUP(C13,'Assignemnts-original'!G:H,2,FALSE)</f>
        <v>#N/A</v>
      </c>
    </row>
    <row r="14">
      <c r="B14" s="24" t="str">
        <f>VLOOKUP(C14,'Assignemnts-original'!G:H,2,FALSE)</f>
        <v>#N/A</v>
      </c>
    </row>
    <row r="15">
      <c r="B15" s="24" t="str">
        <f>VLOOKUP(C15,'Assignemnts-original'!G:H,2,FALSE)</f>
        <v>#N/A</v>
      </c>
    </row>
    <row r="16">
      <c r="C1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2019-09-07T08:38:21Z</dcterms:created>
  <dc:creator>strang</dc:creator>
</cp:coreProperties>
</file>