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emnts-original" sheetId="1" r:id="rId4"/>
    <sheet state="visible" name="Assignemnts-original (2)" sheetId="2" r:id="rId5"/>
    <sheet state="visible" name="Sheet1" sheetId="3" r:id="rId6"/>
    <sheet state="visible" name="Iteration-LOC" sheetId="4" r:id="rId7"/>
    <sheet state="visible" name="Final-LOC" sheetId="5" r:id="rId8"/>
  </sheets>
  <definedNames/>
  <calcPr/>
  <pivotCaches>
    <pivotCache cacheId="0" r:id="rId9"/>
    <pivotCache cacheId="1" r:id="rId10"/>
  </pivotCaches>
  <extLst>
    <ext uri="GoogleSheetsCustomDataVersion1">
      <go:sheetsCustomData xmlns:go="http://customooxmlschemas.google.com/" r:id="rId11" roundtripDataSignature="AMtx7mj/sLw+ymmc+NB+WGmDZRRBJKeZpQ=="/>
    </ext>
  </extLst>
</workbook>
</file>

<file path=xl/sharedStrings.xml><?xml version="1.0" encoding="utf-8"?>
<sst xmlns="http://schemas.openxmlformats.org/spreadsheetml/2006/main" count="195" uniqueCount="78">
  <si>
    <t>THE APPLICATION DEVELOPMENT PROJECT TOPIC</t>
  </si>
  <si>
    <t>STUDENT ASSIGNMENTS</t>
  </si>
  <si>
    <t>Detailed Student LOC Evaluation</t>
  </si>
  <si>
    <t>Stt</t>
  </si>
  <si>
    <t>Function Name</t>
  </si>
  <si>
    <t>Assignment Name</t>
  </si>
  <si>
    <t>Function Complexity</t>
  </si>
  <si>
    <t>Function LOC</t>
  </si>
  <si>
    <t>Planned Code Iteration</t>
  </si>
  <si>
    <t>Roll Number</t>
  </si>
  <si>
    <t>Full Name</t>
  </si>
  <si>
    <t>Team</t>
  </si>
  <si>
    <t>Actual Code Iteration</t>
  </si>
  <si>
    <t>Iteration Code Quality</t>
  </si>
  <si>
    <t>Iteration Source Code Comments</t>
  </si>
  <si>
    <t>Iteration LOC</t>
  </si>
  <si>
    <t>Final Code Quality</t>
  </si>
  <si>
    <t>Final Source Code Comments</t>
  </si>
  <si>
    <t>Final LOC</t>
  </si>
  <si>
    <t>Shop page (list of product by shop (seller), shop information (seller)</t>
  </si>
  <si>
    <t>Shop Page</t>
  </si>
  <si>
    <t>Simple</t>
  </si>
  <si>
    <t>Iteration 3</t>
  </si>
  <si>
    <t>SE151492</t>
  </si>
  <si>
    <t>Đinh Văn Thành An</t>
  </si>
  <si>
    <t>T6</t>
  </si>
  <si>
    <t>Bill (buyer information, seller information, shipping information, product detail, payment, shipping status) API GHN</t>
  </si>
  <si>
    <t>Bill</t>
  </si>
  <si>
    <t>Medium</t>
  </si>
  <si>
    <t>Seller page</t>
  </si>
  <si>
    <t>selling product, out stock product, delay for sell product (delete, update, list product) (seller page) + (datatable) + (SweetAlert)</t>
  </si>
  <si>
    <t>Seller Page</t>
  </si>
  <si>
    <t>SE150972</t>
  </si>
  <si>
    <t>Nguyễn Huỳnh Phi</t>
  </si>
  <si>
    <t>List product wait for authentication (delete, update, list product) (seller) + (datatable) + (SweetAlert)</t>
  </si>
  <si>
    <t>DashBroad (seller) 4 top + 4 chart</t>
  </si>
  <si>
    <t>Complex</t>
  </si>
  <si>
    <t>SE150997</t>
  </si>
  <si>
    <t>Nguyễn Hoài Phương</t>
  </si>
  <si>
    <t>Purchase history ( List of bill + cancel order)</t>
  </si>
  <si>
    <t>History</t>
  </si>
  <si>
    <t>Page thanks for order (confirm success)</t>
  </si>
  <si>
    <t>Payment</t>
  </si>
  <si>
    <t>Payment + api paypal</t>
  </si>
  <si>
    <t>SE151077</t>
  </si>
  <si>
    <t>Phạm Quốc Thịnh</t>
  </si>
  <si>
    <t>Form review product (upload image)+ (authentication review)</t>
  </si>
  <si>
    <t>Review</t>
  </si>
  <si>
    <t>SE151068</t>
  </si>
  <si>
    <t>Đào Đức Thành</t>
  </si>
  <si>
    <t>Function Name 1</t>
  </si>
  <si>
    <t>Asssignment Name 1</t>
  </si>
  <si>
    <t>Iteration 1</t>
  </si>
  <si>
    <t>SE05407</t>
  </si>
  <si>
    <t>Nguyễn Mạnh Hiếu</t>
  </si>
  <si>
    <t>T1</t>
  </si>
  <si>
    <t>High</t>
  </si>
  <si>
    <t>Function Name 2</t>
  </si>
  <si>
    <t>Iteration 2</t>
  </si>
  <si>
    <t>SE05436</t>
  </si>
  <si>
    <t>Đinh Trọng Tuấn</t>
  </si>
  <si>
    <t>T2</t>
  </si>
  <si>
    <t>Low</t>
  </si>
  <si>
    <t>Function Name 3</t>
  </si>
  <si>
    <t>SE04964</t>
  </si>
  <si>
    <t>Phạm Thanh Tùng</t>
  </si>
  <si>
    <t>Function Name X</t>
  </si>
  <si>
    <t>Asssignment Name 2</t>
  </si>
  <si>
    <t>SE05725</t>
  </si>
  <si>
    <t>Phan Duy Thịnh</t>
  </si>
  <si>
    <t>T3</t>
  </si>
  <si>
    <t>Function Name Y</t>
  </si>
  <si>
    <t>Function Name Z</t>
  </si>
  <si>
    <t>--</t>
  </si>
  <si>
    <t>ACTUAL ITERATION LOC FOR EACH STUDENT</t>
  </si>
  <si>
    <t>Student Name</t>
  </si>
  <si>
    <t>Tổng cộng</t>
  </si>
  <si>
    <t>ACTUAL FINAL LOC FOR EACH STUDENT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</si>
</sst>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16">
    <font>
      <sz val="11.0"/>
      <color theme="1"/>
      <name val="Calibri"/>
      <scheme val="minor"/>
    </font>
    <font>
      <sz val="11.0"/>
      <color theme="1"/>
      <name val="Calibri"/>
    </font>
    <font>
      <b/>
      <sz val="15.0"/>
      <color theme="1"/>
      <name val="Arial"/>
    </font>
    <font>
      <b/>
      <i/>
      <sz val="14.0"/>
      <color theme="1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b/>
      <i/>
      <sz val="11.0"/>
      <color theme="1"/>
      <name val="Calibri"/>
    </font>
    <font>
      <sz val="11.0"/>
      <color theme="1"/>
      <name val="Arial"/>
    </font>
    <font>
      <color theme="1"/>
      <name val="Arial"/>
    </font>
    <font>
      <b/>
      <sz val="11.0"/>
      <color theme="1"/>
      <name val="Arial"/>
    </font>
    <font>
      <b/>
      <sz val="15.0"/>
      <color rgb="FF000000"/>
      <name val="Arial"/>
    </font>
    <font>
      <b/>
      <i/>
      <sz val="15.0"/>
      <color rgb="FF000000"/>
      <name val="Arial"/>
    </font>
    <font>
      <b/>
      <i/>
      <sz val="14.0"/>
      <color rgb="FF000000"/>
      <name val="Arial"/>
    </font>
    <font>
      <sz val="10.0"/>
      <color theme="1"/>
      <name val="Arial"/>
    </font>
    <font>
      <color theme="1"/>
      <name val="Calibri"/>
      <scheme val="minor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EEECE1"/>
        <bgColor rgb="FFEEECE1"/>
      </patternFill>
    </fill>
    <fill>
      <patternFill patternType="solid">
        <fgColor rgb="FFDBE5F1"/>
        <bgColor rgb="FFDBE5F1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95B3D7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shrinkToFit="0" wrapText="0"/>
    </xf>
    <xf borderId="0" fillId="0" fontId="2" numFmtId="0" xfId="0" applyFont="1"/>
    <xf borderId="0" fillId="0" fontId="1" numFmtId="0" xfId="0" applyFont="1"/>
    <xf borderId="0" fillId="0" fontId="3" numFmtId="0" xfId="0" applyAlignment="1" applyFont="1">
      <alignment horizontal="center" shrinkToFit="0" wrapText="0"/>
    </xf>
    <xf borderId="0" fillId="0" fontId="3" numFmtId="0" xfId="0" applyFont="1"/>
    <xf borderId="1" fillId="0" fontId="1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2" fillId="2" fontId="5" numFmtId="0" xfId="0" applyAlignment="1" applyBorder="1" applyFill="1" applyFont="1">
      <alignment shrinkToFit="0" wrapText="1"/>
    </xf>
    <xf borderId="3" fillId="2" fontId="5" numFmtId="0" xfId="0" applyAlignment="1" applyBorder="1" applyFont="1">
      <alignment shrinkToFit="0" wrapText="1"/>
    </xf>
    <xf borderId="3" fillId="2" fontId="5" numFmtId="0" xfId="0" applyAlignment="1" applyBorder="1" applyFont="1">
      <alignment shrinkToFit="0" wrapText="1"/>
    </xf>
    <xf quotePrefix="1" borderId="3" fillId="2" fontId="6" numFmtId="0" xfId="0" applyAlignment="1" applyBorder="1" applyFont="1">
      <alignment shrinkToFit="0" wrapText="1"/>
    </xf>
    <xf borderId="2" fillId="3" fontId="7" numFmtId="0" xfId="0" applyAlignment="1" applyBorder="1" applyFill="1" applyFont="1">
      <alignment horizontal="right" vertical="bottom"/>
    </xf>
    <xf borderId="3" fillId="0" fontId="7" numFmtId="0" xfId="0" applyAlignment="1" applyBorder="1" applyFont="1">
      <alignment shrinkToFit="0" vertical="bottom" wrapText="1"/>
    </xf>
    <xf borderId="3" fillId="3" fontId="7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3" fillId="4" fontId="6" numFmtId="1" xfId="0" applyAlignment="1" applyBorder="1" applyFill="1" applyFont="1" applyNumberFormat="1">
      <alignment horizontal="right" vertical="bottom"/>
    </xf>
    <xf borderId="3" fillId="0" fontId="1" numFmtId="164" xfId="0" applyAlignment="1" applyBorder="1" applyFont="1" applyNumberFormat="1">
      <alignment horizontal="center" vertical="bottom"/>
    </xf>
    <xf borderId="3" fillId="3" fontId="7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3" fontId="8" numFmtId="0" xfId="0" applyAlignment="1" applyBorder="1" applyFont="1">
      <alignment vertical="bottom"/>
    </xf>
    <xf borderId="3" fillId="0" fontId="1" numFmtId="164" xfId="0" applyAlignment="1" applyBorder="1" applyFont="1" applyNumberFormat="1">
      <alignment vertical="bottom"/>
    </xf>
    <xf borderId="3" fillId="3" fontId="8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2" fillId="3" fontId="1" numFmtId="0" xfId="0" applyAlignment="1" applyBorder="1" applyFont="1">
      <alignment vertical="bottom"/>
    </xf>
    <xf borderId="3" fillId="0" fontId="9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vertical="bottom"/>
    </xf>
    <xf borderId="3" fillId="3" fontId="7" numFmtId="0" xfId="0" applyAlignment="1" applyBorder="1" applyFont="1">
      <alignment vertical="bottom"/>
    </xf>
    <xf borderId="2" fillId="3" fontId="7" numFmtId="0" xfId="0" applyAlignment="1" applyBorder="1" applyFont="1">
      <alignment horizontal="right" vertical="bottom"/>
    </xf>
    <xf borderId="2" fillId="0" fontId="1" numFmtId="0" xfId="0" applyAlignment="1" applyBorder="1" applyFont="1">
      <alignment vertical="bottom"/>
    </xf>
    <xf borderId="0" fillId="0" fontId="1" numFmtId="1" xfId="0" applyAlignment="1" applyFont="1" applyNumberFormat="1">
      <alignment horizontal="right" vertical="bottom"/>
    </xf>
    <xf borderId="4" fillId="0" fontId="1" numFmtId="0" xfId="0" applyAlignment="1" applyBorder="1" applyFont="1">
      <alignment vertical="bottom"/>
    </xf>
    <xf borderId="3" fillId="0" fontId="1" numFmtId="0" xfId="0" applyAlignment="1" applyBorder="1" applyFont="1">
      <alignment horizontal="right" vertical="bottom"/>
    </xf>
    <xf borderId="0" fillId="0" fontId="1" numFmtId="0" xfId="0" applyAlignment="1" applyFont="1">
      <alignment horizontal="center"/>
    </xf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4" numFmtId="0" xfId="0" applyFont="1"/>
    <xf borderId="5" fillId="2" fontId="5" numFmtId="0" xfId="0" applyAlignment="1" applyBorder="1" applyFont="1">
      <alignment horizontal="left" shrinkToFit="0" vertical="center" wrapText="1"/>
    </xf>
    <xf borderId="5" fillId="2" fontId="5" numFmtId="0" xfId="0" applyAlignment="1" applyBorder="1" applyFont="1">
      <alignment shrinkToFit="0" vertical="center" wrapText="1"/>
    </xf>
    <xf quotePrefix="1" borderId="5" fillId="2" fontId="6" numFmtId="0" xfId="0" applyAlignment="1" applyBorder="1" applyFont="1">
      <alignment horizontal="left" shrinkToFit="0" vertical="center" wrapText="1"/>
    </xf>
    <xf borderId="5" fillId="3" fontId="13" numFmtId="0" xfId="0" applyBorder="1" applyFont="1"/>
    <xf borderId="5" fillId="4" fontId="6" numFmtId="1" xfId="0" applyAlignment="1" applyBorder="1" applyFont="1" applyNumberFormat="1">
      <alignment horizontal="right"/>
    </xf>
    <xf borderId="5" fillId="0" fontId="5" numFmtId="164" xfId="0" applyAlignment="1" applyBorder="1" applyFont="1" applyNumberFormat="1">
      <alignment horizontal="left"/>
    </xf>
    <xf borderId="5" fillId="0" fontId="1" numFmtId="0" xfId="0" applyAlignment="1" applyBorder="1" applyFont="1">
      <alignment horizontal="left"/>
    </xf>
    <xf quotePrefix="1" borderId="5" fillId="3" fontId="13" numFmtId="0" xfId="0" applyBorder="1" applyFont="1"/>
    <xf borderId="6" fillId="3" fontId="13" numFmtId="0" xfId="0" applyBorder="1" applyFont="1"/>
    <xf borderId="0" fillId="0" fontId="14" numFmtId="0" xfId="0" applyFont="1"/>
    <xf borderId="7" fillId="5" fontId="5" numFmtId="0" xfId="0" applyBorder="1" applyFill="1" applyFont="1"/>
    <xf borderId="0" fillId="0" fontId="15" numFmtId="0" xfId="0" applyFont="1"/>
    <xf borderId="0" fillId="0" fontId="1" numFmtId="0" xfId="0" applyFon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1390650</xdr:colOff>
      <xdr:row>0</xdr:row>
      <xdr:rowOff>0</xdr:rowOff>
    </xdr:from>
    <xdr:ext cx="423862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1390650</xdr:colOff>
      <xdr:row>0</xdr:row>
      <xdr:rowOff>0</xdr:rowOff>
    </xdr:from>
    <xdr:ext cx="423862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1114425</xdr:colOff>
      <xdr:row>0</xdr:row>
      <xdr:rowOff>0</xdr:rowOff>
    </xdr:from>
    <xdr:ext cx="2305050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752475</xdr:colOff>
      <xdr:row>0</xdr:row>
      <xdr:rowOff>0</xdr:rowOff>
    </xdr:from>
    <xdr:ext cx="3086100" cy="81915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8:G12" sheet="Assignemnts-original"/>
  </cacheSource>
  <cacheFields>
    <cacheField name="Function Name" numFmtId="0">
      <sharedItems>
        <s v="Shop page (list of product by shop (seller), shop information (seller)"/>
        <s v="Bill (buyer information, seller information, shipping information, product detail, payment, shipping status) API GHN"/>
        <s v="Seller page"/>
        <s v="selling product, out stock product, delay for sell product (delete, update, list product) (seller page) + (datatable) + (SweetAlert)"/>
      </sharedItems>
    </cacheField>
    <cacheField name="Assignment Name" numFmtId="0">
      <sharedItems containsBlank="1">
        <s v="Shop Page"/>
        <s v="Bill"/>
        <m/>
        <s v="Seller Page"/>
      </sharedItems>
    </cacheField>
    <cacheField name="Function Complexity" numFmtId="0">
      <sharedItems containsBlank="1">
        <s v="Simple"/>
        <s v="Medium"/>
        <m/>
      </sharedItems>
    </cacheField>
    <cacheField name="Function LOC" numFmtId="1">
      <sharedItems containsString="0" containsBlank="1" containsNumber="1" containsInteger="1">
        <n v="60.0"/>
        <n v="120.0"/>
        <m/>
      </sharedItems>
    </cacheField>
    <cacheField name="Planned Code Iteration" numFmtId="164">
      <sharedItems containsBlank="1">
        <s v=" Iteration 3 "/>
        <m/>
      </sharedItems>
    </cacheField>
    <cacheField name="Roll Number" numFmtId="0">
      <sharedItems containsBlank="1">
        <s v="SE151492"/>
        <m/>
        <s v="SE15097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8:G12" sheet="Assignemnts-original"/>
  </cacheSource>
  <cacheFields>
    <cacheField name="Roll Number" numFmtId="0">
      <sharedItems containsBlank="1">
        <s v="SE151492"/>
        <m/>
        <s v="SE15097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Iteration-LOC" cacheId="0" dataCaption="" compact="0" compactData="0">
  <location ref="B9:C13" firstHeaderRow="0" firstDataRow="1" firstDataCol="0"/>
  <pivotFields>
    <pivotField name="Function Name" compact="0" outline="0" multipleItemSelectionAllowed="1" showAll="0">
      <items>
        <item x="0"/>
        <item x="1"/>
        <item x="2"/>
        <item x="3"/>
        <item t="default"/>
      </items>
    </pivotField>
    <pivotField name="Assignment Name" compact="0" outline="0" multipleItemSelectionAllowed="1" showAll="0">
      <items>
        <item x="0"/>
        <item x="1"/>
        <item x="2"/>
        <item x="3"/>
        <item t="default"/>
      </items>
    </pivotField>
    <pivotField name="Function Complexity" compact="0" outline="0" multipleItemSelectionAllowed="1" showAll="0">
      <items>
        <item x="0"/>
        <item x="1"/>
        <item x="2"/>
        <item t="default"/>
      </items>
    </pivotField>
    <pivotField name="Function LOC" compact="0" numFmtId="1" outline="0" multipleItemSelectionAllowed="1" showAll="0">
      <items>
        <item x="0"/>
        <item x="1"/>
        <item x="2"/>
        <item t="default"/>
      </items>
    </pivotField>
    <pivotField name="Planned Code Iteration" compact="0" numFmtId="164" outline="0" multipleItemSelectionAllowed="1" showAll="0">
      <items>
        <item x="0"/>
        <item x="1"/>
        <item t="default"/>
      </items>
    </pivotField>
    <pivotField name="Roll Number" axis="axisRow" compact="0" outline="0" multipleItemSelectionAllowed="1" showAll="0" sortType="ascending">
      <items>
        <item x="1"/>
        <item x="2"/>
        <item x="0"/>
        <item t="default"/>
      </items>
    </pivotField>
  </pivotFields>
  <rowFields>
    <field x="5"/>
  </rowFields>
</pivotTableDefinition>
</file>

<file path=xl/pivotTables/pivotTable2.xml><?xml version="1.0" encoding="utf-8"?>
<pivotTableDefinition xmlns="http://schemas.openxmlformats.org/spreadsheetml/2006/main" name="Final-LOC" cacheId="1" dataCaption="" compact="0" compactData="0">
  <location ref="C10:D14" firstHeaderRow="0" firstDataRow="1" firstDataCol="0"/>
  <pivotFields>
    <pivotField name="Roll Number" axis="axisRow" compact="0" outline="0" multipleItemSelectionAllowed="1" showAll="0" sortType="ascending">
      <items>
        <item x="1"/>
        <item x="2"/>
        <item x="0"/>
        <item t="default"/>
      </items>
    </pivotField>
  </pivotFields>
  <rowFields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4.43"/>
    <col customWidth="1" min="2" max="2" width="124.0"/>
    <col customWidth="1" min="3" max="3" width="32.29" outlineLevel="1"/>
    <col customWidth="1" min="4" max="4" width="10.71" outlineLevel="1"/>
    <col customWidth="1" min="5" max="5" width="8.14"/>
    <col customWidth="1" min="6" max="6" width="12.86"/>
    <col customWidth="1" min="7" max="7" width="73.14"/>
    <col customWidth="1" min="8" max="8" width="19.29"/>
    <col customWidth="1" min="9" max="9" width="25.0"/>
    <col customWidth="1" min="10" max="10" width="11.14"/>
    <col customWidth="1" min="11" max="11" width="27.29" outlineLevel="1"/>
    <col customWidth="1" min="12" max="12" width="8.0"/>
    <col customWidth="1" min="13" max="13" width="9.29"/>
    <col customWidth="1" min="14" max="14" width="29.43" outlineLevel="1"/>
    <col customWidth="1" min="15" max="15" width="6.0"/>
    <col customWidth="1" min="16" max="26" width="11.43"/>
  </cols>
  <sheetData>
    <row r="1">
      <c r="A1" s="1"/>
      <c r="B1" s="1"/>
      <c r="C1" s="2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C2" s="2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2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/>
      <c r="C4" s="2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3" t="s">
        <v>0</v>
      </c>
      <c r="H5" s="2"/>
      <c r="I5" s="4"/>
      <c r="J5" s="2"/>
      <c r="K5" s="1"/>
      <c r="L5" s="5"/>
      <c r="M5" s="2"/>
      <c r="N5" s="1"/>
      <c r="O5" s="5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6" t="s">
        <v>1</v>
      </c>
      <c r="H6" s="2"/>
      <c r="I6" s="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/>
      <c r="B7" s="9" t="s">
        <v>2</v>
      </c>
      <c r="C7" s="10"/>
      <c r="D7" s="8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2"/>
      <c r="R7" s="2"/>
      <c r="S7" s="2"/>
      <c r="T7" s="2"/>
      <c r="U7" s="2"/>
      <c r="V7" s="2"/>
      <c r="W7" s="2"/>
      <c r="X7" s="2"/>
      <c r="Y7" s="2"/>
      <c r="Z7" s="2"/>
    </row>
    <row r="8" ht="52.5" customHeight="1">
      <c r="A8" s="11" t="s">
        <v>3</v>
      </c>
      <c r="B8" s="12" t="s">
        <v>4</v>
      </c>
      <c r="C8" s="12" t="s">
        <v>5</v>
      </c>
      <c r="D8" s="12" t="s">
        <v>6</v>
      </c>
      <c r="E8" s="12" t="s">
        <v>7</v>
      </c>
      <c r="F8" s="12" t="s">
        <v>8</v>
      </c>
      <c r="G8" s="12" t="s">
        <v>9</v>
      </c>
      <c r="H8" s="12" t="s">
        <v>10</v>
      </c>
      <c r="I8" s="12" t="s">
        <v>11</v>
      </c>
      <c r="J8" s="13" t="s">
        <v>12</v>
      </c>
      <c r="K8" s="14" t="s">
        <v>13</v>
      </c>
      <c r="L8" s="14" t="s">
        <v>14</v>
      </c>
      <c r="M8" s="13" t="s">
        <v>15</v>
      </c>
      <c r="N8" s="14" t="s">
        <v>16</v>
      </c>
      <c r="O8" s="14" t="s">
        <v>17</v>
      </c>
      <c r="P8" s="13" t="s">
        <v>18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5">
        <v>1.0</v>
      </c>
      <c r="B9" s="16" t="s">
        <v>19</v>
      </c>
      <c r="C9" s="17" t="s">
        <v>20</v>
      </c>
      <c r="D9" s="18" t="s">
        <v>21</v>
      </c>
      <c r="E9" s="19">
        <f t="shared" ref="E9:E10" si="1">IF(D9="Simple",60,if(D9="Medium",120,240))</f>
        <v>60</v>
      </c>
      <c r="F9" s="20" t="s">
        <v>22</v>
      </c>
      <c r="G9" s="21" t="s">
        <v>23</v>
      </c>
      <c r="H9" s="22" t="s">
        <v>24</v>
      </c>
      <c r="I9" s="23" t="s">
        <v>25</v>
      </c>
      <c r="J9" s="24"/>
      <c r="K9" s="22"/>
      <c r="L9" s="25"/>
      <c r="M9" s="19"/>
      <c r="N9" s="22"/>
      <c r="O9" s="25"/>
      <c r="P9" s="19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5">
        <v>2.0</v>
      </c>
      <c r="B10" s="16" t="s">
        <v>26</v>
      </c>
      <c r="C10" s="17" t="s">
        <v>27</v>
      </c>
      <c r="D10" s="26" t="s">
        <v>28</v>
      </c>
      <c r="E10" s="19">
        <f t="shared" si="1"/>
        <v>120</v>
      </c>
      <c r="F10" s="20" t="s">
        <v>22</v>
      </c>
      <c r="G10" s="21" t="s">
        <v>23</v>
      </c>
      <c r="H10" s="22" t="s">
        <v>24</v>
      </c>
      <c r="I10" s="23" t="s">
        <v>25</v>
      </c>
      <c r="J10" s="24"/>
      <c r="K10" s="22"/>
      <c r="L10" s="25"/>
      <c r="M10" s="19"/>
      <c r="N10" s="22"/>
      <c r="O10" s="25"/>
      <c r="P10" s="19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7"/>
      <c r="B11" s="28" t="s">
        <v>29</v>
      </c>
      <c r="C11" s="23"/>
      <c r="D11" s="29"/>
      <c r="E11" s="19"/>
      <c r="F11" s="20"/>
      <c r="G11" s="30"/>
      <c r="H11" s="29"/>
      <c r="I11" s="23" t="s">
        <v>25</v>
      </c>
      <c r="J11" s="24"/>
      <c r="K11" s="22"/>
      <c r="L11" s="25"/>
      <c r="M11" s="19"/>
      <c r="N11" s="22"/>
      <c r="O11" s="25"/>
      <c r="P11" s="19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1">
        <v>3.0</v>
      </c>
      <c r="B12" s="16" t="s">
        <v>30</v>
      </c>
      <c r="C12" s="17" t="s">
        <v>31</v>
      </c>
      <c r="D12" s="29" t="s">
        <v>28</v>
      </c>
      <c r="E12" s="19">
        <f t="shared" ref="E12:E18" si="2">IF(D12="Simple",60,if(D12="Medium",120,240))</f>
        <v>120</v>
      </c>
      <c r="F12" s="20" t="s">
        <v>22</v>
      </c>
      <c r="G12" s="21" t="s">
        <v>32</v>
      </c>
      <c r="H12" s="22" t="s">
        <v>33</v>
      </c>
      <c r="I12" s="23" t="s">
        <v>25</v>
      </c>
      <c r="J12" s="24"/>
      <c r="K12" s="22"/>
      <c r="L12" s="25"/>
      <c r="M12" s="19"/>
      <c r="N12" s="22"/>
      <c r="O12" s="25"/>
      <c r="P12" s="19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1">
        <v>4.0</v>
      </c>
      <c r="B13" s="16" t="s">
        <v>34</v>
      </c>
      <c r="C13" s="17" t="s">
        <v>31</v>
      </c>
      <c r="D13" s="26" t="s">
        <v>21</v>
      </c>
      <c r="E13" s="19">
        <f t="shared" si="2"/>
        <v>60</v>
      </c>
      <c r="F13" s="20" t="s">
        <v>22</v>
      </c>
      <c r="G13" s="21" t="s">
        <v>32</v>
      </c>
      <c r="H13" s="22" t="s">
        <v>33</v>
      </c>
      <c r="I13" s="23" t="s">
        <v>25</v>
      </c>
      <c r="J13" s="24"/>
      <c r="K13" s="22"/>
      <c r="L13" s="25"/>
      <c r="M13" s="19"/>
      <c r="N13" s="22"/>
      <c r="O13" s="25"/>
      <c r="P13" s="19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1">
        <v>5.0</v>
      </c>
      <c r="B14" s="16" t="s">
        <v>35</v>
      </c>
      <c r="C14" s="17" t="s">
        <v>31</v>
      </c>
      <c r="D14" s="29" t="s">
        <v>36</v>
      </c>
      <c r="E14" s="19">
        <f t="shared" si="2"/>
        <v>240</v>
      </c>
      <c r="F14" s="20" t="s">
        <v>22</v>
      </c>
      <c r="G14" s="21" t="s">
        <v>37</v>
      </c>
      <c r="H14" s="22" t="s">
        <v>38</v>
      </c>
      <c r="I14" s="23" t="s">
        <v>25</v>
      </c>
      <c r="J14" s="24"/>
      <c r="K14" s="22"/>
      <c r="L14" s="25"/>
      <c r="M14" s="19"/>
      <c r="N14" s="22"/>
      <c r="O14" s="25"/>
      <c r="P14" s="19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1">
        <v>6.0</v>
      </c>
      <c r="B15" s="16" t="s">
        <v>39</v>
      </c>
      <c r="C15" s="17" t="s">
        <v>40</v>
      </c>
      <c r="D15" s="26" t="s">
        <v>28</v>
      </c>
      <c r="E15" s="19">
        <f t="shared" si="2"/>
        <v>120</v>
      </c>
      <c r="F15" s="20" t="s">
        <v>22</v>
      </c>
      <c r="G15" s="21" t="s">
        <v>23</v>
      </c>
      <c r="H15" s="22" t="s">
        <v>24</v>
      </c>
      <c r="I15" s="23" t="s">
        <v>25</v>
      </c>
      <c r="J15" s="24"/>
      <c r="K15" s="22"/>
      <c r="L15" s="22"/>
      <c r="M15" s="19"/>
      <c r="N15" s="22"/>
      <c r="O15" s="22"/>
      <c r="P15" s="19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1">
        <v>7.0</v>
      </c>
      <c r="B16" s="16" t="s">
        <v>41</v>
      </c>
      <c r="C16" s="17" t="s">
        <v>42</v>
      </c>
      <c r="D16" s="29" t="s">
        <v>21</v>
      </c>
      <c r="E16" s="19">
        <f t="shared" si="2"/>
        <v>60</v>
      </c>
      <c r="F16" s="20" t="s">
        <v>22</v>
      </c>
      <c r="G16" s="21" t="s">
        <v>32</v>
      </c>
      <c r="H16" s="22" t="s">
        <v>33</v>
      </c>
      <c r="I16" s="23" t="s">
        <v>25</v>
      </c>
      <c r="J16" s="24"/>
      <c r="K16" s="22"/>
      <c r="L16" s="22"/>
      <c r="M16" s="19"/>
      <c r="N16" s="22"/>
      <c r="O16" s="22"/>
      <c r="P16" s="19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1">
        <v>8.0</v>
      </c>
      <c r="B17" s="16" t="s">
        <v>43</v>
      </c>
      <c r="C17" s="17" t="s">
        <v>42</v>
      </c>
      <c r="D17" s="26" t="s">
        <v>36</v>
      </c>
      <c r="E17" s="19">
        <f t="shared" si="2"/>
        <v>240</v>
      </c>
      <c r="F17" s="20" t="s">
        <v>22</v>
      </c>
      <c r="G17" s="21" t="s">
        <v>44</v>
      </c>
      <c r="H17" s="22" t="s">
        <v>45</v>
      </c>
      <c r="I17" s="23" t="s">
        <v>25</v>
      </c>
      <c r="J17" s="24"/>
      <c r="K17" s="22"/>
      <c r="L17" s="22"/>
      <c r="M17" s="19"/>
      <c r="N17" s="22"/>
      <c r="O17" s="22"/>
      <c r="P17" s="19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1">
        <v>9.0</v>
      </c>
      <c r="B18" s="16" t="s">
        <v>46</v>
      </c>
      <c r="C18" s="17" t="s">
        <v>47</v>
      </c>
      <c r="D18" s="29" t="s">
        <v>36</v>
      </c>
      <c r="E18" s="19">
        <f t="shared" si="2"/>
        <v>240</v>
      </c>
      <c r="F18" s="20" t="s">
        <v>22</v>
      </c>
      <c r="G18" s="21" t="s">
        <v>48</v>
      </c>
      <c r="H18" s="22" t="s">
        <v>49</v>
      </c>
      <c r="I18" s="23" t="s">
        <v>25</v>
      </c>
      <c r="J18" s="22"/>
      <c r="K18" s="22"/>
      <c r="L18" s="22"/>
      <c r="M18" s="19"/>
      <c r="N18" s="22"/>
      <c r="O18" s="22"/>
      <c r="P18" s="19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2"/>
      <c r="B19" s="25"/>
      <c r="C19" s="25"/>
      <c r="D19" s="25"/>
      <c r="E19" s="19"/>
      <c r="F19" s="24"/>
      <c r="G19" s="22"/>
      <c r="H19" s="25"/>
      <c r="I19" s="25"/>
      <c r="J19" s="22"/>
      <c r="K19" s="22"/>
      <c r="L19" s="22"/>
      <c r="M19" s="19"/>
      <c r="N19" s="22"/>
      <c r="O19" s="22"/>
      <c r="P19" s="19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2"/>
      <c r="B20" s="25"/>
      <c r="C20" s="25"/>
      <c r="D20" s="25"/>
      <c r="E20" s="19"/>
      <c r="F20" s="24"/>
      <c r="G20" s="22"/>
      <c r="H20" s="25"/>
      <c r="I20" s="25"/>
      <c r="J20" s="22"/>
      <c r="K20" s="22"/>
      <c r="L20" s="22"/>
      <c r="M20" s="19"/>
      <c r="N20" s="22"/>
      <c r="O20" s="22"/>
      <c r="P20" s="19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33">
        <f>sum(E9:E18)</f>
        <v>1260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10"/>
      <c r="G26" s="10"/>
      <c r="H26" s="10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34"/>
      <c r="F27" s="21" t="s">
        <v>37</v>
      </c>
      <c r="G27" s="22" t="s">
        <v>38</v>
      </c>
      <c r="H27" s="35">
        <f t="shared" ref="H27:H31" si="3">sumif($H$9:$H$20,G27,$E$9:$E$20)</f>
        <v>240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34"/>
      <c r="F28" s="21" t="s">
        <v>23</v>
      </c>
      <c r="G28" s="22" t="s">
        <v>24</v>
      </c>
      <c r="H28" s="35">
        <f t="shared" si="3"/>
        <v>300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34"/>
      <c r="F29" s="21" t="s">
        <v>32</v>
      </c>
      <c r="G29" s="22" t="s">
        <v>33</v>
      </c>
      <c r="H29" s="35">
        <f t="shared" si="3"/>
        <v>240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34"/>
      <c r="F30" s="21" t="s">
        <v>44</v>
      </c>
      <c r="G30" s="22" t="s">
        <v>45</v>
      </c>
      <c r="H30" s="35">
        <f t="shared" si="3"/>
        <v>240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34"/>
      <c r="F31" s="21" t="s">
        <v>48</v>
      </c>
      <c r="G31" s="22" t="s">
        <v>49</v>
      </c>
      <c r="H31" s="35">
        <f t="shared" si="3"/>
        <v>240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34"/>
      <c r="H32" s="35">
        <f>SUM(H6:H31)</f>
        <v>1260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ataValidations>
    <dataValidation type="list" allowBlank="1" showErrorMessage="1" sqref="D9:D18">
      <formula1>"Simple,Medium,Complex"</formula1>
    </dataValidation>
    <dataValidation type="list" allowBlank="1" showErrorMessage="1" sqref="F9:F18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18.43"/>
    <col customWidth="1" min="2" max="2" width="17.71" outlineLevel="1"/>
    <col customWidth="1" min="3" max="3" width="9.86" outlineLevel="1"/>
    <col customWidth="1" min="4" max="4" width="8.14"/>
    <col customWidth="1" min="5" max="5" width="12.86"/>
    <col customWidth="1" min="6" max="6" width="8.71"/>
    <col customWidth="1" min="7" max="7" width="17.86"/>
    <col customWidth="1" min="8" max="8" width="5.29"/>
    <col customWidth="1" min="9" max="9" width="10.86"/>
    <col customWidth="1" min="10" max="10" width="11.14"/>
    <col customWidth="1" min="11" max="11" width="27.29" outlineLevel="1"/>
    <col customWidth="1" min="12" max="12" width="8.0"/>
    <col customWidth="1" min="13" max="13" width="9.29"/>
    <col customWidth="1" min="14" max="14" width="29.43" outlineLevel="1"/>
    <col customWidth="1" min="15" max="15" width="6.0"/>
    <col customWidth="1" min="16" max="26" width="11.43"/>
  </cols>
  <sheetData>
    <row r="1">
      <c r="A1" s="36"/>
      <c r="C1" s="36"/>
    </row>
    <row r="2">
      <c r="A2" s="36"/>
      <c r="C2" s="36"/>
    </row>
    <row r="3">
      <c r="A3" s="36"/>
      <c r="C3" s="36"/>
    </row>
    <row r="4">
      <c r="A4" s="36"/>
      <c r="C4" s="36"/>
    </row>
    <row r="5">
      <c r="F5" s="37" t="s">
        <v>0</v>
      </c>
      <c r="H5" s="37"/>
      <c r="K5" s="38"/>
      <c r="N5" s="38"/>
    </row>
    <row r="6">
      <c r="F6" s="39" t="s">
        <v>1</v>
      </c>
      <c r="H6" s="39"/>
    </row>
    <row r="7">
      <c r="A7" s="40" t="s">
        <v>2</v>
      </c>
      <c r="C7" s="36"/>
    </row>
    <row r="8" ht="33.75" customHeight="1">
      <c r="A8" s="41" t="s">
        <v>4</v>
      </c>
      <c r="B8" s="41" t="s">
        <v>5</v>
      </c>
      <c r="C8" s="41" t="s">
        <v>6</v>
      </c>
      <c r="D8" s="41" t="s">
        <v>7</v>
      </c>
      <c r="E8" s="41" t="s">
        <v>8</v>
      </c>
      <c r="F8" s="42" t="s">
        <v>9</v>
      </c>
      <c r="G8" s="42" t="s">
        <v>10</v>
      </c>
      <c r="H8" s="42" t="s">
        <v>11</v>
      </c>
      <c r="I8" s="41" t="s">
        <v>12</v>
      </c>
      <c r="J8" s="43" t="s">
        <v>13</v>
      </c>
      <c r="K8" s="43" t="s">
        <v>14</v>
      </c>
      <c r="L8" s="42" t="s">
        <v>15</v>
      </c>
      <c r="M8" s="43" t="s">
        <v>16</v>
      </c>
      <c r="N8" s="43" t="s">
        <v>17</v>
      </c>
      <c r="O8" s="42" t="s">
        <v>18</v>
      </c>
    </row>
    <row r="9">
      <c r="A9" s="44" t="s">
        <v>50</v>
      </c>
      <c r="B9" s="44" t="s">
        <v>51</v>
      </c>
      <c r="C9" s="44" t="s">
        <v>21</v>
      </c>
      <c r="D9" s="45">
        <f t="shared" ref="D9:D15" si="1">IF(C9="Complex", 240, IF(C9="Medium",120,60))</f>
        <v>60</v>
      </c>
      <c r="E9" s="46" t="s">
        <v>52</v>
      </c>
      <c r="F9" s="44" t="s">
        <v>53</v>
      </c>
      <c r="G9" s="44" t="s">
        <v>54</v>
      </c>
      <c r="H9" s="44" t="s">
        <v>55</v>
      </c>
      <c r="I9" s="46" t="s">
        <v>52</v>
      </c>
      <c r="J9" s="47" t="s">
        <v>56</v>
      </c>
      <c r="K9" s="44"/>
      <c r="L9" s="45">
        <f t="shared" ref="L9:L15" si="2">D9*IF(J9="High",100%,IF(J9="Medium",75%,50%))</f>
        <v>60</v>
      </c>
      <c r="M9" s="47" t="s">
        <v>28</v>
      </c>
      <c r="N9" s="44"/>
      <c r="O9" s="45">
        <f t="shared" ref="O9:O15" si="3">D10*IF(M9="High",100%,IF(M9="Medium",75%,50%))</f>
        <v>90</v>
      </c>
    </row>
    <row r="10">
      <c r="A10" s="44" t="s">
        <v>57</v>
      </c>
      <c r="B10" s="44" t="s">
        <v>51</v>
      </c>
      <c r="C10" s="44" t="s">
        <v>28</v>
      </c>
      <c r="D10" s="45">
        <f t="shared" si="1"/>
        <v>120</v>
      </c>
      <c r="E10" s="46" t="s">
        <v>58</v>
      </c>
      <c r="F10" s="44" t="s">
        <v>59</v>
      </c>
      <c r="G10" s="44" t="s">
        <v>60</v>
      </c>
      <c r="H10" s="44" t="s">
        <v>61</v>
      </c>
      <c r="I10" s="46" t="s">
        <v>58</v>
      </c>
      <c r="J10" s="47" t="s">
        <v>62</v>
      </c>
      <c r="K10" s="44"/>
      <c r="L10" s="45">
        <f t="shared" si="2"/>
        <v>60</v>
      </c>
      <c r="M10" s="47" t="s">
        <v>62</v>
      </c>
      <c r="N10" s="44"/>
      <c r="O10" s="45">
        <f t="shared" si="3"/>
        <v>120</v>
      </c>
    </row>
    <row r="11">
      <c r="A11" s="44" t="s">
        <v>63</v>
      </c>
      <c r="B11" s="44" t="s">
        <v>51</v>
      </c>
      <c r="C11" s="44" t="s">
        <v>36</v>
      </c>
      <c r="D11" s="45">
        <f t="shared" si="1"/>
        <v>240</v>
      </c>
      <c r="E11" s="46" t="s">
        <v>22</v>
      </c>
      <c r="F11" s="44" t="s">
        <v>64</v>
      </c>
      <c r="G11" s="44" t="s">
        <v>65</v>
      </c>
      <c r="H11" s="44" t="s">
        <v>61</v>
      </c>
      <c r="I11" s="46" t="s">
        <v>22</v>
      </c>
      <c r="J11" s="47" t="s">
        <v>28</v>
      </c>
      <c r="K11" s="44"/>
      <c r="L11" s="45">
        <f t="shared" si="2"/>
        <v>180</v>
      </c>
      <c r="M11" s="47" t="s">
        <v>62</v>
      </c>
      <c r="N11" s="44"/>
      <c r="O11" s="45">
        <f t="shared" si="3"/>
        <v>60</v>
      </c>
    </row>
    <row r="12">
      <c r="A12" s="44" t="s">
        <v>66</v>
      </c>
      <c r="B12" s="44" t="s">
        <v>67</v>
      </c>
      <c r="C12" s="44" t="s">
        <v>28</v>
      </c>
      <c r="D12" s="45">
        <f t="shared" si="1"/>
        <v>120</v>
      </c>
      <c r="E12" s="46" t="s">
        <v>52</v>
      </c>
      <c r="F12" s="44" t="s">
        <v>68</v>
      </c>
      <c r="G12" s="44" t="s">
        <v>69</v>
      </c>
      <c r="H12" s="44" t="s">
        <v>70</v>
      </c>
      <c r="I12" s="46" t="s">
        <v>52</v>
      </c>
      <c r="J12" s="47" t="s">
        <v>28</v>
      </c>
      <c r="K12" s="44"/>
      <c r="L12" s="45">
        <f t="shared" si="2"/>
        <v>90</v>
      </c>
      <c r="M12" s="47" t="s">
        <v>28</v>
      </c>
      <c r="N12" s="44"/>
      <c r="O12" s="45">
        <f t="shared" si="3"/>
        <v>180</v>
      </c>
    </row>
    <row r="13">
      <c r="A13" s="44" t="s">
        <v>71</v>
      </c>
      <c r="B13" s="44" t="s">
        <v>67</v>
      </c>
      <c r="C13" s="44" t="s">
        <v>36</v>
      </c>
      <c r="D13" s="45">
        <f t="shared" si="1"/>
        <v>240</v>
      </c>
      <c r="E13" s="46" t="s">
        <v>58</v>
      </c>
      <c r="F13" s="44" t="s">
        <v>53</v>
      </c>
      <c r="G13" s="44" t="s">
        <v>54</v>
      </c>
      <c r="H13" s="44" t="s">
        <v>55</v>
      </c>
      <c r="I13" s="46" t="s">
        <v>58</v>
      </c>
      <c r="J13" s="47" t="s">
        <v>28</v>
      </c>
      <c r="K13" s="44"/>
      <c r="L13" s="45">
        <f t="shared" si="2"/>
        <v>180</v>
      </c>
      <c r="M13" s="47" t="s">
        <v>28</v>
      </c>
      <c r="N13" s="44"/>
      <c r="O13" s="45">
        <f t="shared" si="3"/>
        <v>180</v>
      </c>
    </row>
    <row r="14">
      <c r="A14" s="44" t="s">
        <v>72</v>
      </c>
      <c r="B14" s="44" t="s">
        <v>67</v>
      </c>
      <c r="C14" s="44" t="s">
        <v>36</v>
      </c>
      <c r="D14" s="45">
        <f t="shared" si="1"/>
        <v>240</v>
      </c>
      <c r="E14" s="46" t="s">
        <v>58</v>
      </c>
      <c r="F14" s="44" t="s">
        <v>53</v>
      </c>
      <c r="G14" s="44" t="s">
        <v>54</v>
      </c>
      <c r="H14" s="44" t="s">
        <v>55</v>
      </c>
      <c r="I14" s="46" t="s">
        <v>22</v>
      </c>
      <c r="J14" s="47" t="s">
        <v>56</v>
      </c>
      <c r="K14" s="44"/>
      <c r="L14" s="45">
        <f t="shared" si="2"/>
        <v>240</v>
      </c>
      <c r="M14" s="47" t="s">
        <v>56</v>
      </c>
      <c r="N14" s="44"/>
      <c r="O14" s="45">
        <f t="shared" si="3"/>
        <v>60</v>
      </c>
    </row>
    <row r="15">
      <c r="A15" s="48" t="s">
        <v>73</v>
      </c>
      <c r="B15" s="48" t="s">
        <v>73</v>
      </c>
      <c r="C15" s="44" t="s">
        <v>21</v>
      </c>
      <c r="D15" s="45">
        <f t="shared" si="1"/>
        <v>60</v>
      </c>
      <c r="E15" s="46" t="s">
        <v>52</v>
      </c>
      <c r="F15" s="48" t="s">
        <v>73</v>
      </c>
      <c r="G15" s="48" t="s">
        <v>73</v>
      </c>
      <c r="H15" s="44"/>
      <c r="I15" s="46" t="s">
        <v>52</v>
      </c>
      <c r="J15" s="47" t="s">
        <v>28</v>
      </c>
      <c r="K15" s="44"/>
      <c r="L15" s="45">
        <f t="shared" si="2"/>
        <v>45</v>
      </c>
      <c r="M15" s="47" t="s">
        <v>28</v>
      </c>
      <c r="N15" s="44"/>
      <c r="O15" s="45">
        <f t="shared" si="3"/>
        <v>0</v>
      </c>
    </row>
    <row r="17">
      <c r="C17" s="4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I9:K15">
      <formula1>"Iteration 1,Iteration 2,Iteration 3,Final Iteration"</formula1>
    </dataValidation>
    <dataValidation type="list" allowBlank="1" showErrorMessage="1" sqref="M9:M15">
      <formula1>"Low,Medium,High"</formula1>
    </dataValidation>
    <dataValidation type="list" allowBlank="1" showErrorMessage="1" sqref="C9:C15">
      <formula1>"Simple,Medium,Complex"</formula1>
    </dataValidation>
    <dataValidation type="list" allowBlank="1" showErrorMessage="1" sqref="E9:E15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2.43"/>
    <col customWidth="1" min="2" max="2" width="17.0"/>
    <col customWidth="1" min="3" max="3" width="14.86"/>
    <col customWidth="1" min="4" max="5" width="9.29"/>
    <col customWidth="1" min="6" max="7" width="10.0"/>
    <col customWidth="1" min="8" max="26" width="11.43"/>
  </cols>
  <sheetData>
    <row r="1">
      <c r="B1" s="36"/>
      <c r="D1" s="36"/>
    </row>
    <row r="2">
      <c r="B2" s="36"/>
      <c r="D2" s="36"/>
    </row>
    <row r="3">
      <c r="B3" s="36"/>
      <c r="D3" s="36"/>
    </row>
    <row r="4">
      <c r="B4" s="36"/>
      <c r="D4" s="36"/>
    </row>
    <row r="5">
      <c r="C5" s="37" t="s">
        <v>0</v>
      </c>
      <c r="F5" s="36"/>
      <c r="K5" s="38"/>
      <c r="N5" s="38"/>
    </row>
    <row r="6">
      <c r="C6" s="39" t="s">
        <v>74</v>
      </c>
      <c r="F6" s="36"/>
    </row>
    <row r="9"/>
    <row r="10">
      <c r="A10" s="51" t="s">
        <v>75</v>
      </c>
    </row>
    <row r="11">
      <c r="A11" s="52" t="str">
        <f>VLOOKUP(B11,'Assignemnts-original'!G:G,2,FALSE)</f>
        <v>#REF!</v>
      </c>
      <c r="D11" s="53"/>
      <c r="E11" s="53"/>
      <c r="F11" s="53"/>
    </row>
    <row r="12">
      <c r="A12" s="52" t="str">
        <f>VLOOKUP(B12,'Assignemnts-original'!G:G,2,FALSE)</f>
        <v>#REF!</v>
      </c>
      <c r="D12" s="53"/>
      <c r="E12" s="53"/>
      <c r="F12" s="53"/>
    </row>
    <row r="13">
      <c r="A13" s="52" t="str">
        <f>VLOOKUP(B13,'Assignemnts-original'!G:G,2,FALSE)</f>
        <v>#REF!</v>
      </c>
      <c r="D13" s="53"/>
      <c r="E13" s="53"/>
      <c r="F13" s="53"/>
    </row>
    <row r="14">
      <c r="A14" s="52" t="str">
        <f>VLOOKUP(B14,'Assignemnts-original'!G:G,2,FALSE)</f>
        <v>#REF!</v>
      </c>
      <c r="B14" s="54"/>
      <c r="C14" s="53"/>
      <c r="D14" s="53"/>
      <c r="E14" s="53"/>
      <c r="F14" s="53"/>
    </row>
    <row r="15">
      <c r="A15" s="52" t="str">
        <f>VLOOKUP(B15,'Assignemnts-original'!G:G,2,FALSE)</f>
        <v>#REF!</v>
      </c>
      <c r="B15" s="54"/>
      <c r="C15" s="53"/>
      <c r="D15" s="53"/>
      <c r="E15" s="53"/>
      <c r="F15" s="53"/>
    </row>
    <row r="16">
      <c r="B16" s="54"/>
      <c r="C16" s="53"/>
      <c r="D16" s="53"/>
      <c r="E16" s="53"/>
      <c r="F16" s="5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43"/>
    <col customWidth="1" min="2" max="2" width="17.86"/>
    <col customWidth="1" min="3" max="3" width="12.14"/>
    <col customWidth="1" min="4" max="4" width="13.71"/>
    <col customWidth="1" min="5" max="5" width="4.71"/>
    <col customWidth="1" min="6" max="6" width="5.71"/>
    <col customWidth="1" min="7" max="7" width="10.0"/>
    <col customWidth="1" min="8" max="26" width="11.43"/>
  </cols>
  <sheetData>
    <row r="1">
      <c r="C1" s="36"/>
      <c r="E1" s="36"/>
    </row>
    <row r="2">
      <c r="C2" s="36"/>
      <c r="E2" s="36"/>
    </row>
    <row r="3">
      <c r="C3" s="36"/>
      <c r="E3" s="36"/>
    </row>
    <row r="4">
      <c r="C4" s="36"/>
      <c r="E4" s="36"/>
    </row>
    <row r="5">
      <c r="D5" s="37" t="s">
        <v>0</v>
      </c>
      <c r="G5" s="36"/>
      <c r="L5" s="38"/>
      <c r="O5" s="38"/>
    </row>
    <row r="6">
      <c r="D6" s="39" t="s">
        <v>77</v>
      </c>
      <c r="G6" s="36"/>
    </row>
    <row r="10">
      <c r="B10" s="51" t="s">
        <v>75</v>
      </c>
    </row>
    <row r="11">
      <c r="B11" s="52" t="str">
        <f>VLOOKUP(C11,'Assignemnts-original'!G:G,2,FALSE)</f>
        <v>#REF!</v>
      </c>
    </row>
    <row r="12">
      <c r="B12" s="52" t="str">
        <f>VLOOKUP(C12,'Assignemnts-original'!G:G,2,FALSE)</f>
        <v>#REF!</v>
      </c>
    </row>
    <row r="13">
      <c r="B13" s="52" t="str">
        <f>VLOOKUP(C13,'Assignemnts-original'!G:G,2,FALSE)</f>
        <v>#REF!</v>
      </c>
    </row>
    <row r="14">
      <c r="B14" s="52" t="str">
        <f>VLOOKUP(C14,'Assignemnts-original'!G:G,2,FALSE)</f>
        <v>#REF!</v>
      </c>
    </row>
    <row r="15">
      <c r="B15" s="52" t="str">
        <f>VLOOKUP(C15,'Assignemnts-original'!G:G,2,FALSE)</f>
        <v>#REF!</v>
      </c>
      <c r="C15" s="54"/>
      <c r="D15" s="53"/>
    </row>
    <row r="16">
      <c r="C16" s="54"/>
      <c r="D16" s="5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2019-09-07T08:38:21Z</dcterms:created>
  <dc:creator>strang</dc:creator>
</cp:coreProperties>
</file>