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10452" tabRatio="828" activeTab="7"/>
  </bookViews>
  <sheets>
    <sheet name="cost" sheetId="5" r:id="rId1"/>
    <sheet name="UnlockableThief" sheetId="2" r:id="rId2"/>
    <sheet name="UnlockableItem" sheetId="1" r:id="rId3"/>
    <sheet name="ThiefLevel" sheetId="4" r:id="rId4"/>
    <sheet name="CastleRoom" sheetId="9" r:id="rId5"/>
    <sheet name="RoomUpgrade" sheetId="11" r:id="rId6"/>
    <sheet name="UniqueRoom" sheetId="3" r:id="rId7"/>
    <sheet name="BasicRoom" sheetId="10" r:id="rId8"/>
    <sheet name="AdvancedRoom" sheetId="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F3" i="3" l="1"/>
  <c r="F4" i="3" s="1"/>
  <c r="F5" i="3" s="1"/>
  <c r="F6" i="3" s="1"/>
  <c r="F7" i="3" s="1"/>
  <c r="F8" i="3" s="1"/>
  <c r="F9" i="3" s="1"/>
  <c r="F10" i="3" s="1"/>
  <c r="D3" i="8" l="1"/>
  <c r="D4" i="8" s="1"/>
  <c r="D5" i="8" s="1"/>
  <c r="D6" i="8" s="1"/>
  <c r="D7" i="8" s="1"/>
  <c r="D8" i="8" s="1"/>
  <c r="D9" i="8" s="1"/>
  <c r="D10" i="8" s="1"/>
  <c r="B4" i="8"/>
  <c r="B5" i="8"/>
  <c r="B6" i="8" s="1"/>
  <c r="B7" i="8" s="1"/>
  <c r="B8" i="8" s="1"/>
  <c r="B9" i="8" s="1"/>
  <c r="B10" i="8" s="1"/>
  <c r="B3" i="8"/>
  <c r="I3" i="8" l="1"/>
  <c r="I4" i="8"/>
  <c r="I5" i="8"/>
  <c r="I6" i="8"/>
  <c r="I7" i="8"/>
  <c r="I8" i="8"/>
  <c r="I9" i="8"/>
  <c r="I10" i="8"/>
  <c r="I2" i="8"/>
  <c r="E57" i="1" l="1"/>
  <c r="E71" i="1"/>
  <c r="E43" i="1"/>
  <c r="E29" i="1"/>
  <c r="G15" i="1" l="1"/>
  <c r="E15" i="1"/>
  <c r="D3" i="4" l="1"/>
  <c r="D4" i="4"/>
  <c r="D5" i="4"/>
  <c r="D6" i="4"/>
  <c r="D7" i="4"/>
  <c r="D8" i="4"/>
  <c r="D9" i="4"/>
  <c r="D10" i="4"/>
  <c r="D11" i="4"/>
  <c r="D12" i="4"/>
  <c r="D13" i="4"/>
  <c r="D2" i="4"/>
  <c r="D3" i="3"/>
  <c r="D4" i="3" s="1"/>
  <c r="D5" i="3" s="1"/>
  <c r="D6" i="3" s="1"/>
  <c r="D7" i="3" s="1"/>
  <c r="D8" i="3" s="1"/>
  <c r="D9" i="3" s="1"/>
  <c r="D10" i="3" s="1"/>
  <c r="A4" i="11"/>
  <c r="A5" i="11" s="1"/>
  <c r="A3" i="11"/>
  <c r="G9" i="1"/>
  <c r="G10" i="1"/>
  <c r="G11" i="1"/>
  <c r="G12" i="1"/>
  <c r="G13" i="1"/>
  <c r="G14" i="1"/>
  <c r="D12" i="2"/>
  <c r="D13" i="2"/>
  <c r="D11" i="2"/>
  <c r="D9" i="2"/>
  <c r="D10" i="2"/>
  <c r="D8" i="2"/>
  <c r="D6" i="2"/>
  <c r="D7" i="2"/>
  <c r="D5" i="2"/>
  <c r="D3" i="2"/>
  <c r="D4" i="2"/>
  <c r="D2" i="2"/>
  <c r="A6" i="11" l="1"/>
  <c r="D2" i="10"/>
  <c r="A3" i="10"/>
  <c r="A4" i="10" s="1"/>
  <c r="A5" i="10" s="1"/>
  <c r="A6" i="10" s="1"/>
  <c r="A7" i="10" s="1"/>
  <c r="A8" i="10" s="1"/>
  <c r="A9" i="10" s="1"/>
  <c r="A10" i="10" s="1"/>
  <c r="D10" i="10" s="1"/>
  <c r="A7" i="11" l="1"/>
  <c r="D4" i="10"/>
  <c r="D3" i="10"/>
  <c r="D9" i="10"/>
  <c r="D8" i="10"/>
  <c r="D7" i="10"/>
  <c r="D6" i="10"/>
  <c r="D5" i="10"/>
  <c r="A8" i="11" l="1"/>
  <c r="A3" i="8"/>
  <c r="A4" i="8" s="1"/>
  <c r="A5" i="8" s="1"/>
  <c r="B3" i="3"/>
  <c r="B4" i="3" s="1"/>
  <c r="B6" i="3" s="1"/>
  <c r="B7" i="3" s="1"/>
  <c r="B9" i="3" s="1"/>
  <c r="B10" i="3" s="1"/>
  <c r="C2" i="3"/>
  <c r="A9" i="11" l="1"/>
  <c r="A6" i="8"/>
  <c r="A10" i="11" l="1"/>
  <c r="A7" i="8"/>
  <c r="A8" i="8" l="1"/>
  <c r="A9" i="8" l="1"/>
  <c r="E84" i="1"/>
  <c r="E83" i="1"/>
  <c r="E82" i="1"/>
  <c r="E81" i="1"/>
  <c r="E80" i="1"/>
  <c r="E79" i="1"/>
  <c r="E78" i="1"/>
  <c r="E77" i="1"/>
  <c r="E76" i="1"/>
  <c r="E75" i="1"/>
  <c r="E74" i="1"/>
  <c r="E73" i="1"/>
  <c r="E70" i="1"/>
  <c r="E69" i="1"/>
  <c r="E68" i="1"/>
  <c r="E67" i="1"/>
  <c r="E66" i="1"/>
  <c r="E65" i="1"/>
  <c r="E64" i="1"/>
  <c r="E63" i="1"/>
  <c r="E62" i="1"/>
  <c r="E61" i="1"/>
  <c r="E60" i="1"/>
  <c r="E59" i="1"/>
  <c r="E56" i="1"/>
  <c r="E55" i="1"/>
  <c r="E54" i="1"/>
  <c r="E53" i="1"/>
  <c r="E52" i="1"/>
  <c r="E51" i="1"/>
  <c r="E50" i="1"/>
  <c r="E49" i="1"/>
  <c r="E48" i="1"/>
  <c r="E47" i="1"/>
  <c r="E46" i="1"/>
  <c r="E45" i="1"/>
  <c r="E42" i="1"/>
  <c r="E41" i="1"/>
  <c r="E40" i="1"/>
  <c r="E39" i="1"/>
  <c r="E38" i="1"/>
  <c r="E37" i="1"/>
  <c r="E36" i="1"/>
  <c r="E35" i="1"/>
  <c r="E34" i="1"/>
  <c r="E33" i="1"/>
  <c r="E32" i="1"/>
  <c r="E31" i="1"/>
  <c r="E28" i="1"/>
  <c r="E27" i="1"/>
  <c r="E26" i="1"/>
  <c r="E25" i="1"/>
  <c r="E24" i="1"/>
  <c r="E23" i="1"/>
  <c r="E22" i="1"/>
  <c r="E21" i="1"/>
  <c r="E20" i="1"/>
  <c r="E19" i="1"/>
  <c r="E18" i="1"/>
  <c r="E17" i="1"/>
  <c r="E4" i="1"/>
  <c r="E5" i="1"/>
  <c r="E6" i="1"/>
  <c r="E7" i="1"/>
  <c r="E8" i="1"/>
  <c r="E9" i="1"/>
  <c r="E10" i="1"/>
  <c r="E11" i="1"/>
  <c r="E12" i="1"/>
  <c r="E13" i="1"/>
  <c r="E14" i="1"/>
  <c r="E3" i="1"/>
  <c r="A10" i="8" l="1"/>
  <c r="A4" i="5"/>
  <c r="G43" i="1" l="1"/>
  <c r="G71" i="1"/>
  <c r="G29" i="1"/>
  <c r="G69" i="1"/>
  <c r="G41" i="1"/>
  <c r="G23" i="1"/>
  <c r="G5" i="1"/>
  <c r="G68" i="1"/>
  <c r="G40" i="1"/>
  <c r="G6" i="1"/>
  <c r="G67" i="1"/>
  <c r="G39" i="1"/>
  <c r="G7" i="1"/>
  <c r="G3" i="1"/>
  <c r="G54" i="1"/>
  <c r="G26" i="1"/>
  <c r="G25" i="1"/>
  <c r="G42" i="1"/>
  <c r="G4" i="1"/>
  <c r="G66" i="1"/>
  <c r="G38" i="1"/>
  <c r="G28" i="1"/>
  <c r="G20" i="1"/>
  <c r="G8" i="1"/>
  <c r="G37" i="1"/>
  <c r="G27" i="1"/>
  <c r="G35" i="1"/>
  <c r="G24" i="1"/>
  <c r="A5" i="5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G46" i="1" l="1"/>
  <c r="G65" i="1"/>
  <c r="G56" i="1"/>
  <c r="G53" i="1"/>
  <c r="G21" i="1"/>
  <c r="G22" i="1"/>
  <c r="G33" i="1"/>
  <c r="G52" i="1"/>
  <c r="G31" i="1"/>
  <c r="G32" i="1"/>
  <c r="G17" i="1"/>
  <c r="G19" i="1"/>
  <c r="G36" i="1"/>
  <c r="G51" i="1"/>
  <c r="G70" i="1"/>
  <c r="G57" i="1"/>
  <c r="G18" i="1"/>
  <c r="G55" i="1"/>
  <c r="G34" i="1"/>
  <c r="A6" i="5"/>
  <c r="G45" i="1" s="1"/>
  <c r="A3" i="3"/>
  <c r="G82" i="1" l="1"/>
  <c r="G80" i="1"/>
  <c r="G79" i="1"/>
  <c r="G49" i="1"/>
  <c r="G84" i="1"/>
  <c r="A7" i="5"/>
  <c r="A8" i="5" s="1"/>
  <c r="A9" i="5" s="1"/>
  <c r="A10" i="5" s="1"/>
  <c r="A11" i="5" s="1"/>
  <c r="A12" i="5" s="1"/>
  <c r="A13" i="5" s="1"/>
  <c r="A14" i="5" s="1"/>
  <c r="A15" i="5" s="1"/>
  <c r="G64" i="1"/>
  <c r="G63" i="1"/>
  <c r="G59" i="1"/>
  <c r="G61" i="1"/>
  <c r="G60" i="1"/>
  <c r="G83" i="1"/>
  <c r="G50" i="1"/>
  <c r="G48" i="1"/>
  <c r="G47" i="1"/>
  <c r="G62" i="1"/>
  <c r="G81" i="1"/>
  <c r="G85" i="1"/>
  <c r="A4" i="3"/>
  <c r="C3" i="3"/>
  <c r="G77" i="1" l="1"/>
  <c r="G76" i="1"/>
  <c r="G73" i="1"/>
  <c r="G78" i="1"/>
  <c r="G75" i="1"/>
  <c r="G74" i="1"/>
  <c r="A5" i="3"/>
  <c r="C4" i="3"/>
  <c r="A6" i="3" l="1"/>
  <c r="C5" i="3"/>
  <c r="A7" i="3" l="1"/>
  <c r="C6" i="3"/>
  <c r="A8" i="3" l="1"/>
  <c r="C7" i="3"/>
  <c r="A9" i="3" l="1"/>
  <c r="C8" i="3"/>
  <c r="C9" i="3" l="1"/>
  <c r="A10" i="3"/>
  <c r="C10" i="3" s="1"/>
</calcChain>
</file>

<file path=xl/sharedStrings.xml><?xml version="1.0" encoding="utf-8"?>
<sst xmlns="http://schemas.openxmlformats.org/spreadsheetml/2006/main" count="587" uniqueCount="197">
  <si>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</si>
  <si>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</si>
  <si>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</si>
  <si>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</si>
  <si>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</si>
  <si>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</si>
  <si>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</si>
  <si>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</si>
  <si>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</si>
  <si>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</si>
  <si>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</si>
  <si>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</si>
  <si>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</si>
  <si>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</si>
  <si>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</si>
  <si>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</si>
  <si>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</si>
  <si>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</si>
  <si>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</si>
  <si>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</si>
  <si>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</si>
  <si>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</si>
  <si>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</si>
  <si>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</si>
  <si>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</si>
  <si>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</si>
  <si>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</si>
  <si>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</si>
  <si>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</si>
  <si>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</si>
  <si>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</si>
  <si>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</si>
  <si>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</si>
  <si>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</si>
  <si>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</si>
  <si>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</si>
  <si>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</si>
  <si>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</si>
  <si>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</si>
  <si>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</si>
  <si>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</si>
  <si>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</si>
  <si>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</si>
  <si>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</si>
  <si>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</si>
  <si>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</si>
  <si>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</si>
  <si>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</si>
  <si>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</si>
  <si>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</si>
  <si>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</si>
  <si>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</si>
  <si>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</si>
  <si>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</si>
  <si>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</si>
  <si>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</si>
  <si>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</si>
  <si>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</si>
  <si>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</si>
  <si>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dmg 3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</si>
  <si>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</si>
  <si>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</si>
  <si>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</si>
  <si>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</si>
  <si>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</si>
  <si>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</si>
  <si>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</si>
  <si>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</si>
  <si>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</si>
  <si>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</si>
  <si>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</si>
  <si>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</si>
  <si>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</si>
  <si>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</si>
  <si>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</si>
  <si>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</si>
  <si>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3 days</t>
  </si>
  <si>
    <t>5 days</t>
  </si>
  <si>
    <t>7 days</t>
  </si>
  <si>
    <t>stone</t>
  </si>
  <si>
    <t>MaxRoomLevel</t>
  </si>
  <si>
    <t>MaxRoomCount</t>
  </si>
  <si>
    <t>30 sec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</si>
  <si>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</si>
  <si>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</si>
  <si>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</si>
  <si>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</si>
  <si>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</si>
  <si>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</si>
  <si>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</si>
  <si>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</si>
  <si>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</si>
  <si>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</si>
  <si>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</si>
  <si>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</si>
  <si>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Gauntlet</t>
  </si>
  <si>
    <t>per 3</t>
  </si>
  <si>
    <t>sab 3</t>
  </si>
  <si>
    <t>tra 3</t>
  </si>
  <si>
    <t>per 6</t>
  </si>
  <si>
    <t>sab 6</t>
  </si>
  <si>
    <t>tra 6</t>
  </si>
  <si>
    <t>Throne</t>
  </si>
  <si>
    <t>Keep</t>
  </si>
  <si>
    <t>Bank</t>
  </si>
  <si>
    <t>Warehouse</t>
  </si>
  <si>
    <t>Scholarium</t>
  </si>
  <si>
    <t>Description</t>
  </si>
  <si>
    <t>The administrative center of the castle. Sets the max level of all other rooms.</t>
  </si>
  <si>
    <t>Where thieves lounge and await their next mission.</t>
  </si>
  <si>
    <t>Dormitory</t>
  </si>
  <si>
    <t>The castle entrance which must be protected against sieges.</t>
  </si>
  <si>
    <t>Keep_Defenders</t>
  </si>
  <si>
    <t>Keep_Traps</t>
  </si>
  <si>
    <t>Bank_Gold</t>
  </si>
  <si>
    <t>Warehouse_Stone</t>
  </si>
  <si>
    <t>Scholarium_MaxLevel</t>
  </si>
  <si>
    <t>Dorm_MaxThieves</t>
  </si>
  <si>
    <t>Dorm_Recovery</t>
  </si>
  <si>
    <t>AllowedPlacement</t>
  </si>
  <si>
    <t>Increases the max storage amount for gold.</t>
  </si>
  <si>
    <t>Gives the guild expedition slots.</t>
  </si>
  <si>
    <t>Cartographer</t>
  </si>
  <si>
    <t>20 min</t>
  </si>
  <si>
    <t>40 min</t>
  </si>
  <si>
    <t>3 hr</t>
  </si>
  <si>
    <t>5 hr</t>
  </si>
  <si>
    <t>3 min</t>
  </si>
  <si>
    <t>6 min</t>
  </si>
  <si>
    <t>48 hr</t>
  </si>
  <si>
    <t>Fence</t>
  </si>
  <si>
    <t>gold</t>
  </si>
  <si>
    <t>Workshop</t>
  </si>
  <si>
    <t>Jeweler</t>
  </si>
  <si>
    <t>Blacksmith</t>
  </si>
  <si>
    <t>Artisan</t>
  </si>
  <si>
    <t>Stone_Basic</t>
  </si>
  <si>
    <t>Period_Basic</t>
  </si>
  <si>
    <t>6 days</t>
  </si>
  <si>
    <t>4 days</t>
  </si>
  <si>
    <t>initial</t>
  </si>
  <si>
    <t>Throne_Gold</t>
  </si>
  <si>
    <t>Throne_Stone</t>
  </si>
  <si>
    <t>Cloak</t>
  </si>
  <si>
    <t>end 1</t>
  </si>
  <si>
    <t>back</t>
  </si>
  <si>
    <t>dmg 1, def 1, per 3, tra 3</t>
  </si>
  <si>
    <t>att 1, def 1, sab 3, tra 3</t>
  </si>
  <si>
    <t>att 1, dmg 1, sab 3, per 3</t>
  </si>
  <si>
    <t>dmg 1, def 1, sab 3, tra 3</t>
  </si>
  <si>
    <t>att 1, def 1, sab 3, per 3</t>
  </si>
  <si>
    <t>Enchantments</t>
  </si>
  <si>
    <t>agi 1, cun 1, mig 1, end 1</t>
  </si>
  <si>
    <t>att 1, dmg 1, per 3, tra 3</t>
  </si>
  <si>
    <t>att 1, dmg 1, def 1, sab 3, per 3, tra 3</t>
  </si>
  <si>
    <t>end 2</t>
  </si>
  <si>
    <t>end 3</t>
  </si>
  <si>
    <t>Cartog_Slots</t>
  </si>
  <si>
    <t>Fence_GoldBonus</t>
  </si>
  <si>
    <t>Fence_MagicSlots</t>
  </si>
  <si>
    <t>Workshop_StoneBonus</t>
  </si>
  <si>
    <t>Workshop_Defense</t>
  </si>
  <si>
    <t>trap +1</t>
  </si>
  <si>
    <t>thief +1</t>
  </si>
  <si>
    <t>Jeweler_GemBonus</t>
  </si>
  <si>
    <t>Jeweler_ExpedSlots</t>
  </si>
  <si>
    <t>Artisan_Cost</t>
  </si>
  <si>
    <t>Artisan_Period</t>
  </si>
  <si>
    <t>Blacksmith_Period</t>
  </si>
  <si>
    <t>20 hr</t>
  </si>
  <si>
    <t>trap +2</t>
  </si>
  <si>
    <t>thief +2</t>
  </si>
  <si>
    <t>M 1</t>
  </si>
  <si>
    <t>M 2</t>
  </si>
  <si>
    <t>M 3</t>
  </si>
  <si>
    <t>L1, R1, R2</t>
  </si>
  <si>
    <t>Increases the number of thieves allowed in the guild.
Reduces the thieves' recovery time from wounds.</t>
  </si>
  <si>
    <t>Great Hall</t>
  </si>
  <si>
    <t>Increases the max storage amount for wood and stone.</t>
  </si>
  <si>
    <t>Stone_Unique</t>
  </si>
  <si>
    <t>Period_Unique</t>
  </si>
  <si>
    <t>unique</t>
  </si>
  <si>
    <t>basic</t>
  </si>
  <si>
    <t>advanced</t>
  </si>
  <si>
    <t>Stone_Advanced</t>
  </si>
  <si>
    <t>Period_Advanced</t>
  </si>
  <si>
    <t>UpgradeType</t>
  </si>
  <si>
    <t>Train thieves here to level them up.</t>
  </si>
  <si>
    <t>Hall_MaxThieves</t>
  </si>
  <si>
    <t>Hall_MagicStore</t>
  </si>
  <si>
    <t>Hall_Expedition</t>
  </si>
  <si>
    <t>UnlockLevel</t>
  </si>
  <si>
    <t>Cartog_Bonus</t>
  </si>
  <si>
    <t>9 hr</t>
  </si>
  <si>
    <t>15 hr</t>
  </si>
  <si>
    <t>21 hr</t>
  </si>
  <si>
    <t>27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</si>
</sst>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pane ySplit="1" topLeftCell="A2" activePane="bottomLeft" state="frozen"/>
      <selection pane="bottomLeft" activeCell="E1" sqref="E1"/>
    </sheetView>
  </sheetViews>
  <sheetFormatPr defaultRowHeight="14.4" x14ac:dyDescent="0.3"/>
  <cols>
    <col min="1" max="1" width="10.77734375" style="1" customWidth="1"/>
    <col min="2" max="2" width="1.77734375" style="1" customWidth="1"/>
    <col min="3" max="4" width="10.77734375" style="1" customWidth="1"/>
    <col min="5" max="5" width="1.77734375" style="1" customWidth="1"/>
    <col min="6" max="6" width="8.77734375" style="1" customWidth="1"/>
  </cols>
  <sheetData>
    <row r="1" spans="1:6" s="2" customFormat="1" x14ac:dyDescent="0.3">
      <c r="A1" s="3" t="s">
        <v>38</v>
      </c>
      <c r="B1" s="3"/>
      <c r="C1" s="3" t="s">
        <v>131</v>
      </c>
      <c r="D1" s="3" t="s">
        <v>79</v>
      </c>
      <c r="E1" s="3"/>
      <c r="F1" s="3"/>
    </row>
    <row r="2" spans="1:6" s="4" customFormat="1" x14ac:dyDescent="0.3">
      <c r="A2" s="5"/>
      <c r="B2" s="5"/>
      <c r="C2" s="5"/>
      <c r="D2" s="5"/>
      <c r="E2" s="5"/>
      <c r="F2" s="5"/>
    </row>
    <row r="3" spans="1:6" x14ac:dyDescent="0.3">
      <c r="A3" s="5">
        <v>1</v>
      </c>
      <c r="B3" s="5"/>
      <c r="C3" s="10">
        <v>600</v>
      </c>
    </row>
    <row r="4" spans="1:6" x14ac:dyDescent="0.3">
      <c r="A4" s="5">
        <f>A3+1</f>
        <v>2</v>
      </c>
      <c r="B4" s="9"/>
      <c r="C4" s="10">
        <v>1300</v>
      </c>
    </row>
    <row r="5" spans="1:6" x14ac:dyDescent="0.3">
      <c r="A5" s="5">
        <f t="shared" ref="A5:A15" si="0">A4+1</f>
        <v>3</v>
      </c>
      <c r="B5" s="9"/>
      <c r="C5" s="10">
        <v>2100</v>
      </c>
    </row>
    <row r="6" spans="1:6" x14ac:dyDescent="0.3">
      <c r="A6" s="5">
        <f t="shared" si="0"/>
        <v>4</v>
      </c>
      <c r="B6" s="9"/>
      <c r="C6" s="10">
        <v>3100</v>
      </c>
    </row>
    <row r="7" spans="1:6" x14ac:dyDescent="0.3">
      <c r="A7" s="5">
        <f t="shared" si="0"/>
        <v>5</v>
      </c>
      <c r="B7" s="9"/>
      <c r="C7" s="10">
        <v>4200</v>
      </c>
    </row>
    <row r="8" spans="1:6" x14ac:dyDescent="0.3">
      <c r="A8" s="5">
        <f t="shared" si="0"/>
        <v>6</v>
      </c>
      <c r="B8" s="9"/>
      <c r="C8" s="10">
        <v>5400</v>
      </c>
    </row>
    <row r="9" spans="1:6" x14ac:dyDescent="0.3">
      <c r="A9" s="5">
        <f t="shared" si="0"/>
        <v>7</v>
      </c>
      <c r="B9" s="9"/>
      <c r="C9" s="10">
        <v>6700</v>
      </c>
    </row>
    <row r="10" spans="1:6" x14ac:dyDescent="0.3">
      <c r="A10" s="5">
        <f t="shared" si="0"/>
        <v>8</v>
      </c>
      <c r="B10" s="9"/>
      <c r="C10" s="10">
        <v>8100</v>
      </c>
    </row>
    <row r="11" spans="1:6" x14ac:dyDescent="0.3">
      <c r="A11" s="5">
        <f t="shared" si="0"/>
        <v>9</v>
      </c>
      <c r="B11" s="9"/>
      <c r="C11" s="10">
        <v>9700</v>
      </c>
    </row>
    <row r="12" spans="1:6" x14ac:dyDescent="0.3">
      <c r="A12" s="5">
        <f t="shared" si="0"/>
        <v>10</v>
      </c>
      <c r="C12" s="10">
        <v>11400</v>
      </c>
    </row>
    <row r="13" spans="1:6" x14ac:dyDescent="0.3">
      <c r="A13" s="5">
        <f t="shared" si="0"/>
        <v>11</v>
      </c>
      <c r="C13" s="10">
        <v>13200</v>
      </c>
    </row>
    <row r="14" spans="1:6" x14ac:dyDescent="0.3">
      <c r="A14" s="5">
        <f t="shared" si="0"/>
        <v>12</v>
      </c>
      <c r="C14" s="10">
        <v>15100</v>
      </c>
    </row>
    <row r="15" spans="1:6" x14ac:dyDescent="0.3">
      <c r="A15" s="5">
        <f t="shared" si="0"/>
        <v>13</v>
      </c>
      <c r="C15" s="10">
        <v>17100</v>
      </c>
    </row>
    <row r="16" spans="1:6" x14ac:dyDescent="0.3">
      <c r="C16" s="1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191</v>
      </c>
      <c r="D1" s="3" t="s">
        <v>12</v>
      </c>
      <c r="E1" s="3" t="s">
        <v>83</v>
      </c>
      <c r="F1" s="3" t="s">
        <v>2</v>
      </c>
    </row>
    <row r="2" spans="1:6" x14ac:dyDescent="0.3">
      <c r="A2" t="s">
        <v>22</v>
      </c>
      <c r="B2" s="1">
        <v>1</v>
      </c>
      <c r="C2" s="1">
        <v>2</v>
      </c>
      <c r="D2" s="10">
        <f>cost!$C$6</f>
        <v>3100</v>
      </c>
      <c r="E2" s="1" t="s">
        <v>56</v>
      </c>
      <c r="F2" s="1">
        <v>0</v>
      </c>
    </row>
    <row r="3" spans="1:6" x14ac:dyDescent="0.3">
      <c r="A3" t="s">
        <v>23</v>
      </c>
      <c r="B3" s="1">
        <v>1</v>
      </c>
      <c r="C3" s="1">
        <v>2</v>
      </c>
      <c r="D3" s="10">
        <f>cost!$C$6</f>
        <v>3100</v>
      </c>
      <c r="E3" s="1" t="s">
        <v>57</v>
      </c>
      <c r="F3" s="1">
        <v>0</v>
      </c>
    </row>
    <row r="4" spans="1:6" x14ac:dyDescent="0.3">
      <c r="A4" t="s">
        <v>34</v>
      </c>
      <c r="B4" s="1">
        <v>1</v>
      </c>
      <c r="C4" s="1">
        <v>2</v>
      </c>
      <c r="D4" s="10">
        <f>cost!$C$6</f>
        <v>3100</v>
      </c>
      <c r="E4" s="1" t="s">
        <v>58</v>
      </c>
      <c r="F4" s="1">
        <v>0</v>
      </c>
    </row>
    <row r="5" spans="1:6" x14ac:dyDescent="0.3">
      <c r="A5" t="s">
        <v>22</v>
      </c>
      <c r="B5" s="1">
        <v>2</v>
      </c>
      <c r="C5" s="1">
        <v>4</v>
      </c>
      <c r="D5" s="10">
        <f>cost!$C$9</f>
        <v>6700</v>
      </c>
      <c r="E5" s="1" t="s">
        <v>84</v>
      </c>
      <c r="F5" s="1">
        <v>2</v>
      </c>
    </row>
    <row r="6" spans="1:6" x14ac:dyDescent="0.3">
      <c r="A6" t="s">
        <v>23</v>
      </c>
      <c r="B6" s="1">
        <v>2</v>
      </c>
      <c r="C6" s="1">
        <v>4</v>
      </c>
      <c r="D6" s="10">
        <f>cost!$C$9</f>
        <v>6700</v>
      </c>
      <c r="E6" s="1" t="s">
        <v>85</v>
      </c>
      <c r="F6" s="1">
        <v>2</v>
      </c>
    </row>
    <row r="7" spans="1:6" x14ac:dyDescent="0.3">
      <c r="A7" t="s">
        <v>34</v>
      </c>
      <c r="B7" s="1">
        <v>2</v>
      </c>
      <c r="C7" s="1">
        <v>4</v>
      </c>
      <c r="D7" s="10">
        <f>cost!$C$9</f>
        <v>6700</v>
      </c>
      <c r="E7" s="1" t="s">
        <v>86</v>
      </c>
      <c r="F7" s="1">
        <v>2</v>
      </c>
    </row>
    <row r="8" spans="1:6" x14ac:dyDescent="0.3">
      <c r="A8" t="s">
        <v>22</v>
      </c>
      <c r="B8" s="1">
        <v>3</v>
      </c>
      <c r="C8" s="1">
        <v>7</v>
      </c>
      <c r="D8" s="10">
        <f>cost!$C$12</f>
        <v>11400</v>
      </c>
      <c r="E8" s="1" t="s">
        <v>87</v>
      </c>
      <c r="F8" s="1">
        <v>4</v>
      </c>
    </row>
    <row r="9" spans="1:6" x14ac:dyDescent="0.3">
      <c r="A9" t="s">
        <v>23</v>
      </c>
      <c r="B9" s="1">
        <v>3</v>
      </c>
      <c r="C9" s="1">
        <v>7</v>
      </c>
      <c r="D9" s="10">
        <f>cost!$C$12</f>
        <v>11400</v>
      </c>
      <c r="E9" s="1" t="s">
        <v>88</v>
      </c>
      <c r="F9" s="1">
        <v>4</v>
      </c>
    </row>
    <row r="10" spans="1:6" x14ac:dyDescent="0.3">
      <c r="A10" t="s">
        <v>34</v>
      </c>
      <c r="B10" s="1">
        <v>3</v>
      </c>
      <c r="C10" s="1">
        <v>7</v>
      </c>
      <c r="D10" s="10">
        <f>cost!$C$12</f>
        <v>11400</v>
      </c>
      <c r="E10" s="1" t="s">
        <v>89</v>
      </c>
      <c r="F10" s="1">
        <v>4</v>
      </c>
    </row>
    <row r="11" spans="1:6" x14ac:dyDescent="0.3">
      <c r="A11" t="s">
        <v>22</v>
      </c>
      <c r="B11" s="1">
        <v>4</v>
      </c>
      <c r="C11" s="1">
        <v>9</v>
      </c>
      <c r="D11" s="10">
        <f>cost!$C$15</f>
        <v>17100</v>
      </c>
      <c r="E11" s="1" t="s">
        <v>90</v>
      </c>
      <c r="F11" s="1">
        <v>6</v>
      </c>
    </row>
    <row r="12" spans="1:6" x14ac:dyDescent="0.3">
      <c r="A12" t="s">
        <v>23</v>
      </c>
      <c r="B12" s="1">
        <v>4</v>
      </c>
      <c r="C12" s="1">
        <v>9</v>
      </c>
      <c r="D12" s="10">
        <f>cost!$C$15</f>
        <v>17100</v>
      </c>
      <c r="E12" s="1" t="s">
        <v>91</v>
      </c>
      <c r="F12" s="1">
        <v>6</v>
      </c>
    </row>
    <row r="13" spans="1:6" x14ac:dyDescent="0.3">
      <c r="A13" t="s">
        <v>34</v>
      </c>
      <c r="B13" s="1">
        <v>4</v>
      </c>
      <c r="C13" s="1">
        <v>9</v>
      </c>
      <c r="D13" s="10">
        <f>cost!$C$15</f>
        <v>17100</v>
      </c>
      <c r="E13" s="1" t="s">
        <v>92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2" activePane="bottomLeft" state="frozen"/>
      <selection pane="bottomLeft" activeCell="M1" sqref="M1"/>
    </sheetView>
  </sheetViews>
  <sheetFormatPr defaultRowHeight="14.4" x14ac:dyDescent="0.3"/>
  <cols>
    <col min="1" max="1" width="16.77734375" customWidth="1"/>
    <col min="2" max="2" width="11.21875" style="1" bestFit="1" customWidth="1"/>
    <col min="3" max="5" width="8.77734375" style="1" customWidth="1"/>
    <col min="6" max="7" width="10.77734375" style="1" customWidth="1"/>
    <col min="8" max="8" width="12.77734375" style="8" customWidth="1"/>
    <col min="9" max="11" width="10.77734375" style="1" customWidth="1"/>
    <col min="12" max="12" width="30.77734375" customWidth="1"/>
    <col min="13" max="13" width="1.77734375" customWidth="1"/>
  </cols>
  <sheetData>
    <row r="1" spans="1:12" s="2" customFormat="1" x14ac:dyDescent="0.3">
      <c r="A1" s="2" t="s">
        <v>3</v>
      </c>
      <c r="B1" s="3" t="s">
        <v>191</v>
      </c>
      <c r="C1" s="3" t="s">
        <v>4</v>
      </c>
      <c r="D1" s="3" t="s">
        <v>93</v>
      </c>
      <c r="E1" s="3" t="s">
        <v>94</v>
      </c>
      <c r="F1" s="3" t="s">
        <v>24</v>
      </c>
      <c r="G1" s="3" t="s">
        <v>12</v>
      </c>
      <c r="H1" s="6" t="s">
        <v>8</v>
      </c>
      <c r="I1" s="3" t="s">
        <v>33</v>
      </c>
      <c r="J1" s="3" t="s">
        <v>41</v>
      </c>
      <c r="K1" s="3" t="s">
        <v>5</v>
      </c>
      <c r="L1" s="2" t="s">
        <v>151</v>
      </c>
    </row>
    <row r="2" spans="1:12" s="4" customFormat="1" x14ac:dyDescent="0.3">
      <c r="B2" s="5"/>
      <c r="C2" s="5"/>
      <c r="D2" s="5"/>
      <c r="E2" s="5"/>
      <c r="F2" s="5"/>
      <c r="G2" s="5"/>
      <c r="H2" s="7"/>
      <c r="I2" s="5"/>
      <c r="J2" s="5"/>
      <c r="K2" s="5"/>
    </row>
    <row r="3" spans="1:12" x14ac:dyDescent="0.3">
      <c r="A3" t="s">
        <v>7</v>
      </c>
      <c r="B3" s="1">
        <v>1</v>
      </c>
      <c r="C3" s="5">
        <v>2</v>
      </c>
      <c r="D3" s="5">
        <v>0</v>
      </c>
      <c r="E3" s="5">
        <f>C3+D3</f>
        <v>2</v>
      </c>
      <c r="F3" s="5" t="s">
        <v>25</v>
      </c>
      <c r="G3" s="5">
        <f>VLOOKUP(E3, cost!$A$3:$D$15, 3, FALSE)</f>
        <v>1300</v>
      </c>
      <c r="H3" s="8" t="s">
        <v>22</v>
      </c>
      <c r="I3" s="1" t="s">
        <v>35</v>
      </c>
      <c r="J3" s="5" t="s">
        <v>42</v>
      </c>
      <c r="L3" s="8"/>
    </row>
    <row r="4" spans="1:12" x14ac:dyDescent="0.3">
      <c r="A4" s="4" t="s">
        <v>31</v>
      </c>
      <c r="B4" s="1">
        <v>1</v>
      </c>
      <c r="C4" s="5">
        <v>2</v>
      </c>
      <c r="D4" s="5">
        <v>0</v>
      </c>
      <c r="E4" s="5">
        <f t="shared" ref="E4:E14" si="0">C4+D4</f>
        <v>2</v>
      </c>
      <c r="F4" s="5" t="s">
        <v>25</v>
      </c>
      <c r="G4" s="5">
        <f>VLOOKUP(E4, cost!$A$3:$D$15, 3, FALSE)</f>
        <v>1300</v>
      </c>
      <c r="H4" s="8" t="s">
        <v>23</v>
      </c>
      <c r="I4" s="1" t="s">
        <v>36</v>
      </c>
      <c r="J4" s="5" t="s">
        <v>44</v>
      </c>
      <c r="L4" s="8"/>
    </row>
    <row r="5" spans="1:12" s="4" customFormat="1" x14ac:dyDescent="0.3">
      <c r="A5" s="4" t="s">
        <v>6</v>
      </c>
      <c r="B5" s="1">
        <v>1</v>
      </c>
      <c r="C5" s="5">
        <v>2</v>
      </c>
      <c r="D5" s="5">
        <v>0</v>
      </c>
      <c r="E5" s="5">
        <f t="shared" si="0"/>
        <v>2</v>
      </c>
      <c r="F5" s="5" t="s">
        <v>25</v>
      </c>
      <c r="G5" s="5">
        <f>VLOOKUP(E5, cost!$A$3:$D$15, 3, FALSE)</f>
        <v>1300</v>
      </c>
      <c r="H5" t="s">
        <v>34</v>
      </c>
      <c r="I5" s="1" t="s">
        <v>37</v>
      </c>
      <c r="J5" s="5" t="s">
        <v>47</v>
      </c>
      <c r="K5" s="5"/>
      <c r="L5" s="8"/>
    </row>
    <row r="6" spans="1:12" x14ac:dyDescent="0.3">
      <c r="A6" s="4" t="s">
        <v>20</v>
      </c>
      <c r="B6" s="1">
        <v>1</v>
      </c>
      <c r="C6" s="5">
        <v>2</v>
      </c>
      <c r="D6" s="5">
        <v>0</v>
      </c>
      <c r="E6" s="5">
        <f t="shared" si="0"/>
        <v>2</v>
      </c>
      <c r="F6" s="5" t="s">
        <v>26</v>
      </c>
      <c r="G6" s="5">
        <f>VLOOKUP(E6, cost!$A$3:$D$15, 3, FALSE)</f>
        <v>1300</v>
      </c>
      <c r="H6" s="8" t="s">
        <v>22</v>
      </c>
      <c r="I6" s="1" t="s">
        <v>35</v>
      </c>
      <c r="J6" s="1" t="s">
        <v>43</v>
      </c>
      <c r="L6" s="8"/>
    </row>
    <row r="7" spans="1:12" x14ac:dyDescent="0.3">
      <c r="A7" s="4" t="s">
        <v>21</v>
      </c>
      <c r="B7" s="1">
        <v>1</v>
      </c>
      <c r="C7" s="5">
        <v>2</v>
      </c>
      <c r="D7" s="5">
        <v>0</v>
      </c>
      <c r="E7" s="5">
        <f t="shared" si="0"/>
        <v>2</v>
      </c>
      <c r="F7" s="5" t="s">
        <v>26</v>
      </c>
      <c r="G7" s="5">
        <f>VLOOKUP(E7, cost!$A$3:$D$15, 3, FALSE)</f>
        <v>1300</v>
      </c>
      <c r="H7" s="8" t="s">
        <v>23</v>
      </c>
      <c r="I7" s="1" t="s">
        <v>36</v>
      </c>
      <c r="J7" s="1" t="s">
        <v>45</v>
      </c>
      <c r="L7" s="8"/>
    </row>
    <row r="8" spans="1:12" x14ac:dyDescent="0.3">
      <c r="A8" s="4" t="s">
        <v>19</v>
      </c>
      <c r="B8" s="1">
        <v>1</v>
      </c>
      <c r="C8" s="5">
        <v>2</v>
      </c>
      <c r="D8" s="5">
        <v>0</v>
      </c>
      <c r="E8" s="5">
        <f t="shared" si="0"/>
        <v>2</v>
      </c>
      <c r="F8" s="5" t="s">
        <v>26</v>
      </c>
      <c r="G8" s="5">
        <f>VLOOKUP(E8, cost!$A$3:$D$15, 3, FALSE)</f>
        <v>1300</v>
      </c>
      <c r="H8" t="s">
        <v>34</v>
      </c>
      <c r="I8" s="1" t="s">
        <v>37</v>
      </c>
      <c r="J8" s="1" t="s">
        <v>46</v>
      </c>
      <c r="L8" s="8"/>
    </row>
    <row r="9" spans="1:12" x14ac:dyDescent="0.3">
      <c r="A9" s="4" t="s">
        <v>40</v>
      </c>
      <c r="B9" s="1">
        <v>1</v>
      </c>
      <c r="C9" s="5">
        <v>1</v>
      </c>
      <c r="D9" s="5">
        <v>0</v>
      </c>
      <c r="E9" s="5">
        <f t="shared" si="0"/>
        <v>1</v>
      </c>
      <c r="F9" s="5" t="s">
        <v>27</v>
      </c>
      <c r="G9" s="5">
        <f>VLOOKUP(E9, cost!$A$3:$D$15, 3, FALSE)</f>
        <v>600</v>
      </c>
      <c r="K9" s="1" t="s">
        <v>96</v>
      </c>
    </row>
    <row r="10" spans="1:12" x14ac:dyDescent="0.3">
      <c r="A10" s="4" t="s">
        <v>10</v>
      </c>
      <c r="B10" s="1">
        <v>1</v>
      </c>
      <c r="C10" s="5">
        <v>1</v>
      </c>
      <c r="D10" s="5">
        <v>0</v>
      </c>
      <c r="E10" s="5">
        <f t="shared" si="0"/>
        <v>1</v>
      </c>
      <c r="F10" s="5" t="s">
        <v>28</v>
      </c>
      <c r="G10" s="5">
        <f>VLOOKUP(E10, cost!$A$3:$D$15, 3, FALSE)</f>
        <v>600</v>
      </c>
      <c r="K10" s="1" t="s">
        <v>97</v>
      </c>
    </row>
    <row r="11" spans="1:12" x14ac:dyDescent="0.3">
      <c r="A11" s="4" t="s">
        <v>11</v>
      </c>
      <c r="B11" s="1">
        <v>1</v>
      </c>
      <c r="C11" s="5">
        <v>1</v>
      </c>
      <c r="D11" s="5">
        <v>0</v>
      </c>
      <c r="E11" s="5">
        <f t="shared" si="0"/>
        <v>1</v>
      </c>
      <c r="F11" s="5" t="s">
        <v>29</v>
      </c>
      <c r="G11" s="5">
        <f>VLOOKUP(E11, cost!$A$3:$D$15, 3, FALSE)</f>
        <v>600</v>
      </c>
      <c r="K11" s="1" t="s">
        <v>98</v>
      </c>
    </row>
    <row r="12" spans="1:12" x14ac:dyDescent="0.3">
      <c r="A12" s="4" t="s">
        <v>9</v>
      </c>
      <c r="B12" s="1">
        <v>1</v>
      </c>
      <c r="C12" s="5">
        <v>1</v>
      </c>
      <c r="D12" s="5">
        <v>0</v>
      </c>
      <c r="E12" s="5">
        <f t="shared" si="0"/>
        <v>1</v>
      </c>
      <c r="F12" s="5" t="s">
        <v>27</v>
      </c>
      <c r="G12" s="5">
        <f>VLOOKUP(E12, cost!$A$3:$D$15, 3, FALSE)</f>
        <v>600</v>
      </c>
      <c r="J12" s="1" t="s">
        <v>46</v>
      </c>
    </row>
    <row r="13" spans="1:12" x14ac:dyDescent="0.3">
      <c r="A13" s="4" t="s">
        <v>95</v>
      </c>
      <c r="B13" s="1">
        <v>1</v>
      </c>
      <c r="C13" s="5">
        <v>1</v>
      </c>
      <c r="D13" s="5">
        <v>0</v>
      </c>
      <c r="E13" s="5">
        <f t="shared" si="0"/>
        <v>1</v>
      </c>
      <c r="F13" s="5" t="s">
        <v>28</v>
      </c>
      <c r="G13" s="5">
        <f>VLOOKUP(E13, cost!$A$3:$D$15, 3, FALSE)</f>
        <v>600</v>
      </c>
      <c r="J13" s="1" t="s">
        <v>42</v>
      </c>
    </row>
    <row r="14" spans="1:12" x14ac:dyDescent="0.3">
      <c r="A14" s="4" t="s">
        <v>39</v>
      </c>
      <c r="B14" s="1">
        <v>1</v>
      </c>
      <c r="C14" s="5">
        <v>1</v>
      </c>
      <c r="D14" s="5">
        <v>0</v>
      </c>
      <c r="E14" s="5">
        <f t="shared" si="0"/>
        <v>1</v>
      </c>
      <c r="F14" s="5" t="s">
        <v>29</v>
      </c>
      <c r="G14" s="5">
        <f>VLOOKUP(E14, cost!$A$3:$D$15, 3, FALSE)</f>
        <v>600</v>
      </c>
      <c r="J14" s="1" t="s">
        <v>48</v>
      </c>
    </row>
    <row r="15" spans="1:12" x14ac:dyDescent="0.3">
      <c r="A15" s="4" t="s">
        <v>143</v>
      </c>
      <c r="B15" s="1">
        <v>1</v>
      </c>
      <c r="C15" s="5">
        <v>1</v>
      </c>
      <c r="D15" s="5">
        <v>0</v>
      </c>
      <c r="E15" s="5">
        <f t="shared" ref="E15" si="1">C15+D15</f>
        <v>1</v>
      </c>
      <c r="F15" s="5" t="s">
        <v>145</v>
      </c>
      <c r="G15" s="5">
        <f>VLOOKUP(E15, cost!$A$3:$D$15, 3, FALSE)</f>
        <v>600</v>
      </c>
      <c r="I15" s="1" t="s">
        <v>144</v>
      </c>
    </row>
    <row r="17" spans="1:12" x14ac:dyDescent="0.3">
      <c r="A17" t="s">
        <v>7</v>
      </c>
      <c r="B17" s="1">
        <v>1</v>
      </c>
      <c r="C17" s="5">
        <v>2</v>
      </c>
      <c r="D17" s="5">
        <v>1</v>
      </c>
      <c r="E17" s="5">
        <f>C17+D17</f>
        <v>3</v>
      </c>
      <c r="F17" s="5" t="s">
        <v>25</v>
      </c>
      <c r="G17" s="5">
        <f>VLOOKUP(E17, cost!$A$3:$D$15, 3, FALSE)</f>
        <v>2100</v>
      </c>
      <c r="H17" s="8" t="s">
        <v>22</v>
      </c>
      <c r="I17" s="1" t="s">
        <v>35</v>
      </c>
      <c r="J17" s="5" t="s">
        <v>42</v>
      </c>
      <c r="L17" s="8" t="s">
        <v>146</v>
      </c>
    </row>
    <row r="18" spans="1:12" x14ac:dyDescent="0.3">
      <c r="A18" s="4" t="s">
        <v>31</v>
      </c>
      <c r="B18" s="1">
        <v>1</v>
      </c>
      <c r="C18" s="5">
        <v>2</v>
      </c>
      <c r="D18" s="5">
        <v>1</v>
      </c>
      <c r="E18" s="5">
        <f t="shared" ref="E18:E29" si="2">C18+D18</f>
        <v>3</v>
      </c>
      <c r="F18" s="5" t="s">
        <v>25</v>
      </c>
      <c r="G18" s="5">
        <f>VLOOKUP(E18, cost!$A$3:$D$15, 3, FALSE)</f>
        <v>2100</v>
      </c>
      <c r="H18" s="8" t="s">
        <v>23</v>
      </c>
      <c r="I18" s="1" t="s">
        <v>36</v>
      </c>
      <c r="J18" s="5" t="s">
        <v>44</v>
      </c>
      <c r="L18" s="8" t="s">
        <v>147</v>
      </c>
    </row>
    <row r="19" spans="1:12" x14ac:dyDescent="0.3">
      <c r="A19" s="4" t="s">
        <v>6</v>
      </c>
      <c r="B19" s="1">
        <v>1</v>
      </c>
      <c r="C19" s="5">
        <v>2</v>
      </c>
      <c r="D19" s="5">
        <v>1</v>
      </c>
      <c r="E19" s="5">
        <f t="shared" si="2"/>
        <v>3</v>
      </c>
      <c r="F19" s="5" t="s">
        <v>25</v>
      </c>
      <c r="G19" s="5">
        <f>VLOOKUP(E19, cost!$A$3:$D$15, 3, FALSE)</f>
        <v>2100</v>
      </c>
      <c r="H19" t="s">
        <v>34</v>
      </c>
      <c r="I19" s="1" t="s">
        <v>37</v>
      </c>
      <c r="J19" s="5" t="s">
        <v>47</v>
      </c>
      <c r="K19" s="5"/>
      <c r="L19" s="8" t="s">
        <v>148</v>
      </c>
    </row>
    <row r="20" spans="1:12" x14ac:dyDescent="0.3">
      <c r="A20" s="4" t="s">
        <v>20</v>
      </c>
      <c r="B20" s="1">
        <v>1</v>
      </c>
      <c r="C20" s="5">
        <v>2</v>
      </c>
      <c r="D20" s="5">
        <v>1</v>
      </c>
      <c r="E20" s="5">
        <f t="shared" si="2"/>
        <v>3</v>
      </c>
      <c r="F20" s="5" t="s">
        <v>26</v>
      </c>
      <c r="G20" s="5">
        <f>VLOOKUP(E20, cost!$A$3:$D$15, 3, FALSE)</f>
        <v>2100</v>
      </c>
      <c r="H20" s="8" t="s">
        <v>22</v>
      </c>
      <c r="I20" s="1" t="s">
        <v>35</v>
      </c>
      <c r="J20" s="1" t="s">
        <v>43</v>
      </c>
      <c r="L20" s="8" t="s">
        <v>149</v>
      </c>
    </row>
    <row r="21" spans="1:12" x14ac:dyDescent="0.3">
      <c r="A21" s="4" t="s">
        <v>21</v>
      </c>
      <c r="B21" s="1">
        <v>1</v>
      </c>
      <c r="C21" s="5">
        <v>2</v>
      </c>
      <c r="D21" s="5">
        <v>1</v>
      </c>
      <c r="E21" s="5">
        <f t="shared" si="2"/>
        <v>3</v>
      </c>
      <c r="F21" s="5" t="s">
        <v>26</v>
      </c>
      <c r="G21" s="5">
        <f>VLOOKUP(E21, cost!$A$3:$D$15, 3, FALSE)</f>
        <v>2100</v>
      </c>
      <c r="H21" s="8" t="s">
        <v>23</v>
      </c>
      <c r="I21" s="1" t="s">
        <v>36</v>
      </c>
      <c r="J21" s="1" t="s">
        <v>45</v>
      </c>
      <c r="L21" s="8" t="s">
        <v>150</v>
      </c>
    </row>
    <row r="22" spans="1:12" x14ac:dyDescent="0.3">
      <c r="A22" s="4" t="s">
        <v>19</v>
      </c>
      <c r="B22" s="1">
        <v>1</v>
      </c>
      <c r="C22" s="5">
        <v>2</v>
      </c>
      <c r="D22" s="5">
        <v>1</v>
      </c>
      <c r="E22" s="5">
        <f t="shared" si="2"/>
        <v>3</v>
      </c>
      <c r="F22" s="5" t="s">
        <v>26</v>
      </c>
      <c r="G22" s="5">
        <f>VLOOKUP(E22, cost!$A$3:$D$15, 3, FALSE)</f>
        <v>2100</v>
      </c>
      <c r="H22" t="s">
        <v>34</v>
      </c>
      <c r="I22" s="1" t="s">
        <v>37</v>
      </c>
      <c r="J22" s="1" t="s">
        <v>46</v>
      </c>
      <c r="L22" s="8" t="s">
        <v>153</v>
      </c>
    </row>
    <row r="23" spans="1:12" x14ac:dyDescent="0.3">
      <c r="A23" s="4" t="s">
        <v>40</v>
      </c>
      <c r="B23" s="1">
        <v>1</v>
      </c>
      <c r="C23" s="5">
        <v>1</v>
      </c>
      <c r="D23" s="5">
        <v>1</v>
      </c>
      <c r="E23" s="5">
        <f t="shared" si="2"/>
        <v>2</v>
      </c>
      <c r="F23" s="5" t="s">
        <v>27</v>
      </c>
      <c r="G23" s="5">
        <f>VLOOKUP(E23, cost!$A$3:$D$15, 3, FALSE)</f>
        <v>1300</v>
      </c>
      <c r="K23" s="1" t="s">
        <v>96</v>
      </c>
      <c r="L23" s="8" t="s">
        <v>152</v>
      </c>
    </row>
    <row r="24" spans="1:12" x14ac:dyDescent="0.3">
      <c r="A24" s="4" t="s">
        <v>10</v>
      </c>
      <c r="B24" s="1">
        <v>1</v>
      </c>
      <c r="C24" s="5">
        <v>1</v>
      </c>
      <c r="D24" s="5">
        <v>1</v>
      </c>
      <c r="E24" s="5">
        <f t="shared" si="2"/>
        <v>2</v>
      </c>
      <c r="F24" s="5" t="s">
        <v>28</v>
      </c>
      <c r="G24" s="5">
        <f>VLOOKUP(E24, cost!$A$3:$D$15, 3, FALSE)</f>
        <v>1300</v>
      </c>
      <c r="K24" s="1" t="s">
        <v>97</v>
      </c>
      <c r="L24" s="8" t="s">
        <v>152</v>
      </c>
    </row>
    <row r="25" spans="1:12" x14ac:dyDescent="0.3">
      <c r="A25" s="4" t="s">
        <v>11</v>
      </c>
      <c r="B25" s="1">
        <v>1</v>
      </c>
      <c r="C25" s="5">
        <v>1</v>
      </c>
      <c r="D25" s="5">
        <v>1</v>
      </c>
      <c r="E25" s="5">
        <f t="shared" si="2"/>
        <v>2</v>
      </c>
      <c r="F25" s="5" t="s">
        <v>29</v>
      </c>
      <c r="G25" s="5">
        <f>VLOOKUP(E25, cost!$A$3:$D$15, 3, FALSE)</f>
        <v>1300</v>
      </c>
      <c r="K25" s="1" t="s">
        <v>98</v>
      </c>
      <c r="L25" s="8" t="s">
        <v>152</v>
      </c>
    </row>
    <row r="26" spans="1:12" x14ac:dyDescent="0.3">
      <c r="A26" s="4" t="s">
        <v>9</v>
      </c>
      <c r="B26" s="1">
        <v>1</v>
      </c>
      <c r="C26" s="5">
        <v>1</v>
      </c>
      <c r="D26" s="5">
        <v>1</v>
      </c>
      <c r="E26" s="5">
        <f t="shared" si="2"/>
        <v>2</v>
      </c>
      <c r="F26" s="5" t="s">
        <v>27</v>
      </c>
      <c r="G26" s="5">
        <f>VLOOKUP(E26, cost!$A$3:$D$15, 3, FALSE)</f>
        <v>1300</v>
      </c>
      <c r="J26" s="1" t="s">
        <v>46</v>
      </c>
      <c r="L26" s="8" t="s">
        <v>152</v>
      </c>
    </row>
    <row r="27" spans="1:12" x14ac:dyDescent="0.3">
      <c r="A27" s="4" t="s">
        <v>95</v>
      </c>
      <c r="B27" s="1">
        <v>1</v>
      </c>
      <c r="C27" s="5">
        <v>1</v>
      </c>
      <c r="D27" s="5">
        <v>1</v>
      </c>
      <c r="E27" s="5">
        <f t="shared" si="2"/>
        <v>2</v>
      </c>
      <c r="F27" s="5" t="s">
        <v>28</v>
      </c>
      <c r="G27" s="5">
        <f>VLOOKUP(E27, cost!$A$3:$D$15, 3, FALSE)</f>
        <v>1300</v>
      </c>
      <c r="J27" s="1" t="s">
        <v>42</v>
      </c>
      <c r="L27" s="8" t="s">
        <v>152</v>
      </c>
    </row>
    <row r="28" spans="1:12" x14ac:dyDescent="0.3">
      <c r="A28" s="4" t="s">
        <v>39</v>
      </c>
      <c r="B28" s="1">
        <v>1</v>
      </c>
      <c r="C28" s="5">
        <v>1</v>
      </c>
      <c r="D28" s="5">
        <v>1</v>
      </c>
      <c r="E28" s="5">
        <f t="shared" si="2"/>
        <v>2</v>
      </c>
      <c r="F28" s="5" t="s">
        <v>29</v>
      </c>
      <c r="G28" s="5">
        <f>VLOOKUP(E28, cost!$A$3:$D$15, 3, FALSE)</f>
        <v>1300</v>
      </c>
      <c r="J28" s="1" t="s">
        <v>48</v>
      </c>
      <c r="L28" s="8" t="s">
        <v>152</v>
      </c>
    </row>
    <row r="29" spans="1:12" x14ac:dyDescent="0.3">
      <c r="A29" s="4" t="s">
        <v>143</v>
      </c>
      <c r="B29" s="1">
        <v>1</v>
      </c>
      <c r="C29" s="5">
        <v>1</v>
      </c>
      <c r="D29" s="5">
        <v>1</v>
      </c>
      <c r="E29" s="5">
        <f t="shared" si="2"/>
        <v>2</v>
      </c>
      <c r="F29" s="5" t="s">
        <v>145</v>
      </c>
      <c r="G29" s="5">
        <f>VLOOKUP(E29, cost!$A$3:$D$15, 3, FALSE)</f>
        <v>1300</v>
      </c>
      <c r="I29" s="1" t="s">
        <v>144</v>
      </c>
      <c r="L29" s="8" t="s">
        <v>154</v>
      </c>
    </row>
    <row r="31" spans="1:12" x14ac:dyDescent="0.3">
      <c r="A31" t="s">
        <v>7</v>
      </c>
      <c r="B31" s="1">
        <v>2</v>
      </c>
      <c r="C31" s="5">
        <v>3</v>
      </c>
      <c r="D31" s="5">
        <v>0</v>
      </c>
      <c r="E31" s="5">
        <f>C31+D31</f>
        <v>3</v>
      </c>
      <c r="F31" s="5" t="s">
        <v>25</v>
      </c>
      <c r="G31" s="5">
        <f>VLOOKUP(E31, cost!$A$3:$D$15, 3, FALSE)</f>
        <v>2100</v>
      </c>
      <c r="H31" s="8" t="s">
        <v>22</v>
      </c>
      <c r="I31" s="1" t="s">
        <v>49</v>
      </c>
      <c r="J31" s="5" t="s">
        <v>42</v>
      </c>
    </row>
    <row r="32" spans="1:12" x14ac:dyDescent="0.3">
      <c r="A32" s="4" t="s">
        <v>31</v>
      </c>
      <c r="B32" s="1">
        <v>2</v>
      </c>
      <c r="C32" s="5">
        <v>3</v>
      </c>
      <c r="D32" s="5">
        <v>0</v>
      </c>
      <c r="E32" s="5">
        <f t="shared" ref="E32:E43" si="3">C32+D32</f>
        <v>3</v>
      </c>
      <c r="F32" s="5" t="s">
        <v>25</v>
      </c>
      <c r="G32" s="5">
        <f>VLOOKUP(E32, cost!$A$3:$D$15, 3, FALSE)</f>
        <v>2100</v>
      </c>
      <c r="H32" s="8" t="s">
        <v>23</v>
      </c>
      <c r="I32" s="1" t="s">
        <v>50</v>
      </c>
      <c r="J32" s="5" t="s">
        <v>44</v>
      </c>
    </row>
    <row r="33" spans="1:12" x14ac:dyDescent="0.3">
      <c r="A33" s="4" t="s">
        <v>6</v>
      </c>
      <c r="B33" s="1">
        <v>2</v>
      </c>
      <c r="C33" s="5">
        <v>3</v>
      </c>
      <c r="D33" s="5">
        <v>0</v>
      </c>
      <c r="E33" s="5">
        <f t="shared" si="3"/>
        <v>3</v>
      </c>
      <c r="F33" s="5" t="s">
        <v>25</v>
      </c>
      <c r="G33" s="5">
        <f>VLOOKUP(E33, cost!$A$3:$D$15, 3, FALSE)</f>
        <v>2100</v>
      </c>
      <c r="H33" t="s">
        <v>34</v>
      </c>
      <c r="I33" s="1" t="s">
        <v>51</v>
      </c>
      <c r="J33" s="5" t="s">
        <v>47</v>
      </c>
      <c r="K33" s="5"/>
    </row>
    <row r="34" spans="1:12" x14ac:dyDescent="0.3">
      <c r="A34" s="4" t="s">
        <v>20</v>
      </c>
      <c r="B34" s="1">
        <v>2</v>
      </c>
      <c r="C34" s="5">
        <v>3</v>
      </c>
      <c r="D34" s="5">
        <v>0</v>
      </c>
      <c r="E34" s="5">
        <f t="shared" si="3"/>
        <v>3</v>
      </c>
      <c r="F34" s="5" t="s">
        <v>26</v>
      </c>
      <c r="G34" s="5">
        <f>VLOOKUP(E34, cost!$A$3:$D$15, 3, FALSE)</f>
        <v>2100</v>
      </c>
      <c r="H34" s="8" t="s">
        <v>22</v>
      </c>
      <c r="I34" s="1" t="s">
        <v>49</v>
      </c>
      <c r="J34" s="1" t="s">
        <v>43</v>
      </c>
    </row>
    <row r="35" spans="1:12" x14ac:dyDescent="0.3">
      <c r="A35" s="4" t="s">
        <v>21</v>
      </c>
      <c r="B35" s="1">
        <v>2</v>
      </c>
      <c r="C35" s="5">
        <v>3</v>
      </c>
      <c r="D35" s="5">
        <v>0</v>
      </c>
      <c r="E35" s="5">
        <f t="shared" si="3"/>
        <v>3</v>
      </c>
      <c r="F35" s="5" t="s">
        <v>26</v>
      </c>
      <c r="G35" s="5">
        <f>VLOOKUP(E35, cost!$A$3:$D$15, 3, FALSE)</f>
        <v>2100</v>
      </c>
      <c r="H35" s="8" t="s">
        <v>23</v>
      </c>
      <c r="I35" s="1" t="s">
        <v>50</v>
      </c>
      <c r="J35" s="1" t="s">
        <v>45</v>
      </c>
    </row>
    <row r="36" spans="1:12" x14ac:dyDescent="0.3">
      <c r="A36" s="4" t="s">
        <v>19</v>
      </c>
      <c r="B36" s="1">
        <v>2</v>
      </c>
      <c r="C36" s="5">
        <v>3</v>
      </c>
      <c r="D36" s="5">
        <v>0</v>
      </c>
      <c r="E36" s="5">
        <f t="shared" si="3"/>
        <v>3</v>
      </c>
      <c r="F36" s="5" t="s">
        <v>26</v>
      </c>
      <c r="G36" s="5">
        <f>VLOOKUP(E36, cost!$A$3:$D$15, 3, FALSE)</f>
        <v>2100</v>
      </c>
      <c r="H36" t="s">
        <v>34</v>
      </c>
      <c r="I36" s="1" t="s">
        <v>51</v>
      </c>
      <c r="J36" s="1" t="s">
        <v>46</v>
      </c>
    </row>
    <row r="37" spans="1:12" x14ac:dyDescent="0.3">
      <c r="A37" s="4" t="s">
        <v>40</v>
      </c>
      <c r="B37" s="1">
        <v>2</v>
      </c>
      <c r="C37" s="5">
        <v>2</v>
      </c>
      <c r="D37" s="5">
        <v>0</v>
      </c>
      <c r="E37" s="5">
        <f t="shared" si="3"/>
        <v>2</v>
      </c>
      <c r="F37" s="5" t="s">
        <v>27</v>
      </c>
      <c r="G37" s="5">
        <f>VLOOKUP(E37, cost!$A$3:$D$15, 3, FALSE)</f>
        <v>1300</v>
      </c>
      <c r="K37" s="1" t="s">
        <v>99</v>
      </c>
    </row>
    <row r="38" spans="1:12" x14ac:dyDescent="0.3">
      <c r="A38" s="4" t="s">
        <v>10</v>
      </c>
      <c r="B38" s="1">
        <v>2</v>
      </c>
      <c r="C38" s="5">
        <v>2</v>
      </c>
      <c r="D38" s="5">
        <v>0</v>
      </c>
      <c r="E38" s="5">
        <f t="shared" si="3"/>
        <v>2</v>
      </c>
      <c r="F38" s="5" t="s">
        <v>28</v>
      </c>
      <c r="G38" s="5">
        <f>VLOOKUP(E38, cost!$A$3:$D$15, 3, FALSE)</f>
        <v>1300</v>
      </c>
      <c r="K38" s="1" t="s">
        <v>100</v>
      </c>
    </row>
    <row r="39" spans="1:12" x14ac:dyDescent="0.3">
      <c r="A39" s="4" t="s">
        <v>11</v>
      </c>
      <c r="B39" s="1">
        <v>2</v>
      </c>
      <c r="C39" s="5">
        <v>2</v>
      </c>
      <c r="D39" s="5">
        <v>0</v>
      </c>
      <c r="E39" s="5">
        <f t="shared" si="3"/>
        <v>2</v>
      </c>
      <c r="F39" s="5" t="s">
        <v>29</v>
      </c>
      <c r="G39" s="5">
        <f>VLOOKUP(E39, cost!$A$3:$D$15, 3, FALSE)</f>
        <v>1300</v>
      </c>
      <c r="K39" s="1" t="s">
        <v>101</v>
      </c>
    </row>
    <row r="40" spans="1:12" x14ac:dyDescent="0.3">
      <c r="A40" s="4" t="s">
        <v>9</v>
      </c>
      <c r="B40" s="1">
        <v>2</v>
      </c>
      <c r="C40" s="5">
        <v>2</v>
      </c>
      <c r="D40" s="5">
        <v>0</v>
      </c>
      <c r="E40" s="5">
        <f t="shared" si="3"/>
        <v>2</v>
      </c>
      <c r="F40" s="5" t="s">
        <v>27</v>
      </c>
      <c r="G40" s="5">
        <f>VLOOKUP(E40, cost!$A$3:$D$15, 3, FALSE)</f>
        <v>1300</v>
      </c>
      <c r="J40" s="1" t="s">
        <v>45</v>
      </c>
    </row>
    <row r="41" spans="1:12" x14ac:dyDescent="0.3">
      <c r="A41" s="4" t="s">
        <v>95</v>
      </c>
      <c r="B41" s="1">
        <v>2</v>
      </c>
      <c r="C41" s="5">
        <v>2</v>
      </c>
      <c r="D41" s="5">
        <v>0</v>
      </c>
      <c r="E41" s="5">
        <f t="shared" si="3"/>
        <v>2</v>
      </c>
      <c r="F41" s="5" t="s">
        <v>28</v>
      </c>
      <c r="G41" s="5">
        <f>VLOOKUP(E41, cost!$A$3:$D$15, 3, FALSE)</f>
        <v>1300</v>
      </c>
      <c r="J41" s="1" t="s">
        <v>52</v>
      </c>
    </row>
    <row r="42" spans="1:12" x14ac:dyDescent="0.3">
      <c r="A42" s="4" t="s">
        <v>39</v>
      </c>
      <c r="B42" s="1">
        <v>2</v>
      </c>
      <c r="C42" s="5">
        <v>2</v>
      </c>
      <c r="D42" s="5">
        <v>0</v>
      </c>
      <c r="E42" s="5">
        <f t="shared" si="3"/>
        <v>2</v>
      </c>
      <c r="F42" s="5" t="s">
        <v>29</v>
      </c>
      <c r="G42" s="5">
        <f>VLOOKUP(E42, cost!$A$3:$D$15, 3, FALSE)</f>
        <v>1300</v>
      </c>
      <c r="J42" s="1" t="s">
        <v>44</v>
      </c>
    </row>
    <row r="43" spans="1:12" x14ac:dyDescent="0.3">
      <c r="A43" s="4" t="s">
        <v>143</v>
      </c>
      <c r="B43" s="1">
        <v>2</v>
      </c>
      <c r="C43" s="5">
        <v>2</v>
      </c>
      <c r="D43" s="5">
        <v>0</v>
      </c>
      <c r="E43" s="5">
        <f t="shared" si="3"/>
        <v>2</v>
      </c>
      <c r="F43" s="5" t="s">
        <v>145</v>
      </c>
      <c r="G43" s="5">
        <f>VLOOKUP(E43, cost!$A$3:$D$15, 3, FALSE)</f>
        <v>1300</v>
      </c>
      <c r="I43" s="1" t="s">
        <v>155</v>
      </c>
    </row>
    <row r="45" spans="1:12" x14ac:dyDescent="0.3">
      <c r="A45" t="s">
        <v>7</v>
      </c>
      <c r="B45" s="1">
        <v>2</v>
      </c>
      <c r="C45" s="5">
        <v>3</v>
      </c>
      <c r="D45" s="5">
        <v>1</v>
      </c>
      <c r="E45" s="5">
        <f>C45+D45</f>
        <v>4</v>
      </c>
      <c r="F45" s="5" t="s">
        <v>25</v>
      </c>
      <c r="G45" s="5">
        <f>VLOOKUP(E45, cost!$A$3:$D$15, 3, FALSE)</f>
        <v>3100</v>
      </c>
      <c r="H45" s="8" t="s">
        <v>22</v>
      </c>
      <c r="I45" s="1" t="s">
        <v>49</v>
      </c>
      <c r="J45" s="5" t="s">
        <v>42</v>
      </c>
      <c r="L45" s="8" t="s">
        <v>146</v>
      </c>
    </row>
    <row r="46" spans="1:12" x14ac:dyDescent="0.3">
      <c r="A46" s="4" t="s">
        <v>31</v>
      </c>
      <c r="B46" s="1">
        <v>2</v>
      </c>
      <c r="C46" s="5">
        <v>3</v>
      </c>
      <c r="D46" s="5">
        <v>1</v>
      </c>
      <c r="E46" s="5">
        <f t="shared" ref="E46:E57" si="4">C46+D46</f>
        <v>4</v>
      </c>
      <c r="F46" s="5" t="s">
        <v>25</v>
      </c>
      <c r="G46" s="5">
        <f>VLOOKUP(E46, cost!$A$3:$D$15, 3, FALSE)</f>
        <v>3100</v>
      </c>
      <c r="H46" s="8" t="s">
        <v>23</v>
      </c>
      <c r="I46" s="1" t="s">
        <v>50</v>
      </c>
      <c r="J46" s="5" t="s">
        <v>44</v>
      </c>
      <c r="L46" s="8" t="s">
        <v>147</v>
      </c>
    </row>
    <row r="47" spans="1:12" x14ac:dyDescent="0.3">
      <c r="A47" s="4" t="s">
        <v>6</v>
      </c>
      <c r="B47" s="1">
        <v>2</v>
      </c>
      <c r="C47" s="5">
        <v>3</v>
      </c>
      <c r="D47" s="5">
        <v>1</v>
      </c>
      <c r="E47" s="5">
        <f t="shared" si="4"/>
        <v>4</v>
      </c>
      <c r="F47" s="5" t="s">
        <v>25</v>
      </c>
      <c r="G47" s="5">
        <f>VLOOKUP(E47, cost!$A$3:$D$15, 3, FALSE)</f>
        <v>3100</v>
      </c>
      <c r="H47" t="s">
        <v>34</v>
      </c>
      <c r="I47" s="1" t="s">
        <v>51</v>
      </c>
      <c r="J47" s="5" t="s">
        <v>47</v>
      </c>
      <c r="K47" s="5"/>
      <c r="L47" s="8" t="s">
        <v>148</v>
      </c>
    </row>
    <row r="48" spans="1:12" x14ac:dyDescent="0.3">
      <c r="A48" s="4" t="s">
        <v>20</v>
      </c>
      <c r="B48" s="1">
        <v>2</v>
      </c>
      <c r="C48" s="5">
        <v>3</v>
      </c>
      <c r="D48" s="5">
        <v>1</v>
      </c>
      <c r="E48" s="5">
        <f t="shared" si="4"/>
        <v>4</v>
      </c>
      <c r="F48" s="5" t="s">
        <v>26</v>
      </c>
      <c r="G48" s="5">
        <f>VLOOKUP(E48, cost!$A$3:$D$15, 3, FALSE)</f>
        <v>3100</v>
      </c>
      <c r="H48" s="8" t="s">
        <v>22</v>
      </c>
      <c r="I48" s="1" t="s">
        <v>49</v>
      </c>
      <c r="J48" s="1" t="s">
        <v>43</v>
      </c>
      <c r="L48" s="8" t="s">
        <v>149</v>
      </c>
    </row>
    <row r="49" spans="1:12" x14ac:dyDescent="0.3">
      <c r="A49" s="4" t="s">
        <v>21</v>
      </c>
      <c r="B49" s="1">
        <v>2</v>
      </c>
      <c r="C49" s="5">
        <v>3</v>
      </c>
      <c r="D49" s="5">
        <v>1</v>
      </c>
      <c r="E49" s="5">
        <f t="shared" si="4"/>
        <v>4</v>
      </c>
      <c r="F49" s="5" t="s">
        <v>26</v>
      </c>
      <c r="G49" s="5">
        <f>VLOOKUP(E49, cost!$A$3:$D$15, 3, FALSE)</f>
        <v>3100</v>
      </c>
      <c r="H49" s="8" t="s">
        <v>23</v>
      </c>
      <c r="I49" s="1" t="s">
        <v>50</v>
      </c>
      <c r="J49" s="1" t="s">
        <v>45</v>
      </c>
      <c r="L49" s="8" t="s">
        <v>150</v>
      </c>
    </row>
    <row r="50" spans="1:12" x14ac:dyDescent="0.3">
      <c r="A50" s="4" t="s">
        <v>19</v>
      </c>
      <c r="B50" s="1">
        <v>2</v>
      </c>
      <c r="C50" s="5">
        <v>3</v>
      </c>
      <c r="D50" s="5">
        <v>1</v>
      </c>
      <c r="E50" s="5">
        <f t="shared" si="4"/>
        <v>4</v>
      </c>
      <c r="F50" s="5" t="s">
        <v>26</v>
      </c>
      <c r="G50" s="5">
        <f>VLOOKUP(E50, cost!$A$3:$D$15, 3, FALSE)</f>
        <v>3100</v>
      </c>
      <c r="H50" t="s">
        <v>34</v>
      </c>
      <c r="I50" s="1" t="s">
        <v>51</v>
      </c>
      <c r="J50" s="1" t="s">
        <v>46</v>
      </c>
      <c r="L50" s="8" t="s">
        <v>153</v>
      </c>
    </row>
    <row r="51" spans="1:12" x14ac:dyDescent="0.3">
      <c r="A51" s="4" t="s">
        <v>40</v>
      </c>
      <c r="B51" s="1">
        <v>2</v>
      </c>
      <c r="C51" s="5">
        <v>2</v>
      </c>
      <c r="D51" s="5">
        <v>1</v>
      </c>
      <c r="E51" s="5">
        <f t="shared" si="4"/>
        <v>3</v>
      </c>
      <c r="F51" s="5" t="s">
        <v>27</v>
      </c>
      <c r="G51" s="5">
        <f>VLOOKUP(E51, cost!$A$3:$D$15, 3, FALSE)</f>
        <v>2100</v>
      </c>
      <c r="K51" s="1" t="s">
        <v>99</v>
      </c>
      <c r="L51" s="8" t="s">
        <v>152</v>
      </c>
    </row>
    <row r="52" spans="1:12" x14ac:dyDescent="0.3">
      <c r="A52" s="4" t="s">
        <v>10</v>
      </c>
      <c r="B52" s="1">
        <v>2</v>
      </c>
      <c r="C52" s="5">
        <v>2</v>
      </c>
      <c r="D52" s="5">
        <v>1</v>
      </c>
      <c r="E52" s="5">
        <f t="shared" si="4"/>
        <v>3</v>
      </c>
      <c r="F52" s="5" t="s">
        <v>28</v>
      </c>
      <c r="G52" s="5">
        <f>VLOOKUP(E52, cost!$A$3:$D$15, 3, FALSE)</f>
        <v>2100</v>
      </c>
      <c r="K52" s="1" t="s">
        <v>100</v>
      </c>
      <c r="L52" s="8" t="s">
        <v>152</v>
      </c>
    </row>
    <row r="53" spans="1:12" x14ac:dyDescent="0.3">
      <c r="A53" s="4" t="s">
        <v>11</v>
      </c>
      <c r="B53" s="1">
        <v>2</v>
      </c>
      <c r="C53" s="5">
        <v>2</v>
      </c>
      <c r="D53" s="5">
        <v>1</v>
      </c>
      <c r="E53" s="5">
        <f t="shared" si="4"/>
        <v>3</v>
      </c>
      <c r="F53" s="5" t="s">
        <v>29</v>
      </c>
      <c r="G53" s="5">
        <f>VLOOKUP(E53, cost!$A$3:$D$15, 3, FALSE)</f>
        <v>2100</v>
      </c>
      <c r="K53" s="1" t="s">
        <v>101</v>
      </c>
      <c r="L53" s="8" t="s">
        <v>152</v>
      </c>
    </row>
    <row r="54" spans="1:12" x14ac:dyDescent="0.3">
      <c r="A54" s="4" t="s">
        <v>9</v>
      </c>
      <c r="B54" s="1">
        <v>2</v>
      </c>
      <c r="C54" s="5">
        <v>2</v>
      </c>
      <c r="D54" s="5">
        <v>1</v>
      </c>
      <c r="E54" s="5">
        <f t="shared" si="4"/>
        <v>3</v>
      </c>
      <c r="F54" s="5" t="s">
        <v>27</v>
      </c>
      <c r="G54" s="5">
        <f>VLOOKUP(E54, cost!$A$3:$D$15, 3, FALSE)</f>
        <v>2100</v>
      </c>
      <c r="J54" s="1" t="s">
        <v>45</v>
      </c>
      <c r="L54" s="8" t="s">
        <v>152</v>
      </c>
    </row>
    <row r="55" spans="1:12" x14ac:dyDescent="0.3">
      <c r="A55" s="4" t="s">
        <v>95</v>
      </c>
      <c r="B55" s="1">
        <v>2</v>
      </c>
      <c r="C55" s="5">
        <v>2</v>
      </c>
      <c r="D55" s="5">
        <v>1</v>
      </c>
      <c r="E55" s="5">
        <f t="shared" si="4"/>
        <v>3</v>
      </c>
      <c r="F55" s="5" t="s">
        <v>28</v>
      </c>
      <c r="G55" s="5">
        <f>VLOOKUP(E55, cost!$A$3:$D$15, 3, FALSE)</f>
        <v>2100</v>
      </c>
      <c r="J55" s="1" t="s">
        <v>52</v>
      </c>
      <c r="L55" s="8" t="s">
        <v>152</v>
      </c>
    </row>
    <row r="56" spans="1:12" x14ac:dyDescent="0.3">
      <c r="A56" s="4" t="s">
        <v>39</v>
      </c>
      <c r="B56" s="1">
        <v>2</v>
      </c>
      <c r="C56" s="5">
        <v>2</v>
      </c>
      <c r="D56" s="5">
        <v>1</v>
      </c>
      <c r="E56" s="5">
        <f t="shared" si="4"/>
        <v>3</v>
      </c>
      <c r="F56" s="5" t="s">
        <v>29</v>
      </c>
      <c r="G56" s="5">
        <f>VLOOKUP(E56, cost!$A$3:$D$15, 3, FALSE)</f>
        <v>2100</v>
      </c>
      <c r="J56" s="1" t="s">
        <v>44</v>
      </c>
      <c r="L56" s="8" t="s">
        <v>152</v>
      </c>
    </row>
    <row r="57" spans="1:12" x14ac:dyDescent="0.3">
      <c r="A57" s="4" t="s">
        <v>143</v>
      </c>
      <c r="B57" s="1">
        <v>2</v>
      </c>
      <c r="C57" s="5">
        <v>2</v>
      </c>
      <c r="D57" s="5">
        <v>1</v>
      </c>
      <c r="E57" s="5">
        <f t="shared" si="4"/>
        <v>3</v>
      </c>
      <c r="F57" s="5" t="s">
        <v>145</v>
      </c>
      <c r="G57" s="5">
        <f>VLOOKUP(E57, cost!$A$3:$D$15, 3, FALSE)</f>
        <v>2100</v>
      </c>
      <c r="I57" s="1" t="s">
        <v>155</v>
      </c>
      <c r="L57" s="8" t="s">
        <v>154</v>
      </c>
    </row>
    <row r="59" spans="1:12" x14ac:dyDescent="0.3">
      <c r="A59" t="s">
        <v>7</v>
      </c>
      <c r="B59" s="1">
        <v>3</v>
      </c>
      <c r="C59" s="5">
        <v>4</v>
      </c>
      <c r="D59" s="5">
        <v>0</v>
      </c>
      <c r="E59" s="5">
        <f>C59+D59</f>
        <v>4</v>
      </c>
      <c r="F59" s="5" t="s">
        <v>25</v>
      </c>
      <c r="G59" s="5">
        <f>VLOOKUP(E59, cost!$A$3:$D$15, 3, FALSE)</f>
        <v>3100</v>
      </c>
      <c r="H59" s="8" t="s">
        <v>22</v>
      </c>
      <c r="I59" s="1" t="s">
        <v>56</v>
      </c>
      <c r="J59" s="5" t="s">
        <v>42</v>
      </c>
    </row>
    <row r="60" spans="1:12" x14ac:dyDescent="0.3">
      <c r="A60" s="4" t="s">
        <v>31</v>
      </c>
      <c r="B60" s="1">
        <v>3</v>
      </c>
      <c r="C60" s="5">
        <v>4</v>
      </c>
      <c r="D60" s="5">
        <v>0</v>
      </c>
      <c r="E60" s="5">
        <f t="shared" ref="E60:E71" si="5">C60+D60</f>
        <v>4</v>
      </c>
      <c r="F60" s="5" t="s">
        <v>25</v>
      </c>
      <c r="G60" s="5">
        <f>VLOOKUP(E60, cost!$A$3:$D$15, 3, FALSE)</f>
        <v>3100</v>
      </c>
      <c r="H60" s="8" t="s">
        <v>23</v>
      </c>
      <c r="I60" s="1" t="s">
        <v>57</v>
      </c>
      <c r="J60" s="5" t="s">
        <v>44</v>
      </c>
    </row>
    <row r="61" spans="1:12" x14ac:dyDescent="0.3">
      <c r="A61" s="4" t="s">
        <v>6</v>
      </c>
      <c r="B61" s="1">
        <v>3</v>
      </c>
      <c r="C61" s="5">
        <v>4</v>
      </c>
      <c r="D61" s="5">
        <v>0</v>
      </c>
      <c r="E61" s="5">
        <f t="shared" si="5"/>
        <v>4</v>
      </c>
      <c r="F61" s="5" t="s">
        <v>25</v>
      </c>
      <c r="G61" s="5">
        <f>VLOOKUP(E61, cost!$A$3:$D$15, 3, FALSE)</f>
        <v>3100</v>
      </c>
      <c r="H61" t="s">
        <v>34</v>
      </c>
      <c r="I61" s="1" t="s">
        <v>58</v>
      </c>
      <c r="J61" s="5" t="s">
        <v>47</v>
      </c>
      <c r="K61" s="5"/>
    </row>
    <row r="62" spans="1:12" x14ac:dyDescent="0.3">
      <c r="A62" s="4" t="s">
        <v>20</v>
      </c>
      <c r="B62" s="1">
        <v>3</v>
      </c>
      <c r="C62" s="5">
        <v>4</v>
      </c>
      <c r="D62" s="5">
        <v>0</v>
      </c>
      <c r="E62" s="5">
        <f t="shared" si="5"/>
        <v>4</v>
      </c>
      <c r="F62" s="5" t="s">
        <v>26</v>
      </c>
      <c r="G62" s="5">
        <f>VLOOKUP(E62, cost!$A$3:$D$15, 3, FALSE)</f>
        <v>3100</v>
      </c>
      <c r="H62" s="8" t="s">
        <v>22</v>
      </c>
      <c r="I62" s="1" t="s">
        <v>56</v>
      </c>
      <c r="J62" s="1" t="s">
        <v>43</v>
      </c>
    </row>
    <row r="63" spans="1:12" x14ac:dyDescent="0.3">
      <c r="A63" s="4" t="s">
        <v>21</v>
      </c>
      <c r="B63" s="1">
        <v>3</v>
      </c>
      <c r="C63" s="5">
        <v>4</v>
      </c>
      <c r="D63" s="5">
        <v>0</v>
      </c>
      <c r="E63" s="5">
        <f t="shared" si="5"/>
        <v>4</v>
      </c>
      <c r="F63" s="5" t="s">
        <v>26</v>
      </c>
      <c r="G63" s="5">
        <f>VLOOKUP(E63, cost!$A$3:$D$15, 3, FALSE)</f>
        <v>3100</v>
      </c>
      <c r="H63" s="8" t="s">
        <v>23</v>
      </c>
      <c r="I63" s="1" t="s">
        <v>57</v>
      </c>
      <c r="J63" s="1" t="s">
        <v>45</v>
      </c>
    </row>
    <row r="64" spans="1:12" x14ac:dyDescent="0.3">
      <c r="A64" s="4" t="s">
        <v>19</v>
      </c>
      <c r="B64" s="1">
        <v>3</v>
      </c>
      <c r="C64" s="5">
        <v>4</v>
      </c>
      <c r="D64" s="5">
        <v>0</v>
      </c>
      <c r="E64" s="5">
        <f t="shared" si="5"/>
        <v>4</v>
      </c>
      <c r="F64" s="5" t="s">
        <v>26</v>
      </c>
      <c r="G64" s="5">
        <f>VLOOKUP(E64, cost!$A$3:$D$15, 3, FALSE)</f>
        <v>3100</v>
      </c>
      <c r="H64" t="s">
        <v>34</v>
      </c>
      <c r="I64" s="1" t="s">
        <v>58</v>
      </c>
      <c r="J64" s="1" t="s">
        <v>46</v>
      </c>
    </row>
    <row r="65" spans="1:12" x14ac:dyDescent="0.3">
      <c r="A65" s="4" t="s">
        <v>40</v>
      </c>
      <c r="B65" s="1">
        <v>3</v>
      </c>
      <c r="C65" s="5">
        <v>3</v>
      </c>
      <c r="D65" s="5">
        <v>0</v>
      </c>
      <c r="E65" s="5">
        <f t="shared" si="5"/>
        <v>3</v>
      </c>
      <c r="F65" s="5" t="s">
        <v>27</v>
      </c>
      <c r="G65" s="5">
        <f>VLOOKUP(E65, cost!$A$3:$D$15, 3, FALSE)</f>
        <v>2100</v>
      </c>
      <c r="K65" s="1" t="s">
        <v>53</v>
      </c>
    </row>
    <row r="66" spans="1:12" x14ac:dyDescent="0.3">
      <c r="A66" s="4" t="s">
        <v>10</v>
      </c>
      <c r="B66" s="1">
        <v>3</v>
      </c>
      <c r="C66" s="5">
        <v>3</v>
      </c>
      <c r="D66" s="5">
        <v>0</v>
      </c>
      <c r="E66" s="5">
        <f t="shared" si="5"/>
        <v>3</v>
      </c>
      <c r="F66" s="5" t="s">
        <v>28</v>
      </c>
      <c r="G66" s="5">
        <f>VLOOKUP(E66, cost!$A$3:$D$15, 3, FALSE)</f>
        <v>2100</v>
      </c>
      <c r="K66" s="1" t="s">
        <v>54</v>
      </c>
    </row>
    <row r="67" spans="1:12" x14ac:dyDescent="0.3">
      <c r="A67" s="4" t="s">
        <v>11</v>
      </c>
      <c r="B67" s="1">
        <v>3</v>
      </c>
      <c r="C67" s="5">
        <v>3</v>
      </c>
      <c r="D67" s="5">
        <v>0</v>
      </c>
      <c r="E67" s="5">
        <f t="shared" si="5"/>
        <v>3</v>
      </c>
      <c r="F67" s="5" t="s">
        <v>29</v>
      </c>
      <c r="G67" s="5">
        <f>VLOOKUP(E67, cost!$A$3:$D$15, 3, FALSE)</f>
        <v>2100</v>
      </c>
      <c r="K67" s="1" t="s">
        <v>55</v>
      </c>
    </row>
    <row r="68" spans="1:12" x14ac:dyDescent="0.3">
      <c r="A68" s="4" t="s">
        <v>9</v>
      </c>
      <c r="B68" s="1">
        <v>3</v>
      </c>
      <c r="C68" s="5">
        <v>3</v>
      </c>
      <c r="D68" s="5">
        <v>0</v>
      </c>
      <c r="E68" s="5">
        <f t="shared" si="5"/>
        <v>3</v>
      </c>
      <c r="F68" s="5" t="s">
        <v>27</v>
      </c>
      <c r="G68" s="5">
        <f>VLOOKUP(E68, cost!$A$3:$D$15, 3, FALSE)</f>
        <v>2100</v>
      </c>
      <c r="J68" s="1" t="s">
        <v>43</v>
      </c>
    </row>
    <row r="69" spans="1:12" x14ac:dyDescent="0.3">
      <c r="A69" s="4" t="s">
        <v>95</v>
      </c>
      <c r="B69" s="1">
        <v>3</v>
      </c>
      <c r="C69" s="5">
        <v>3</v>
      </c>
      <c r="D69" s="5">
        <v>0</v>
      </c>
      <c r="E69" s="5">
        <f t="shared" si="5"/>
        <v>3</v>
      </c>
      <c r="F69" s="5" t="s">
        <v>28</v>
      </c>
      <c r="G69" s="5">
        <f>VLOOKUP(E69, cost!$A$3:$D$15, 3, FALSE)</f>
        <v>2100</v>
      </c>
      <c r="J69" s="1" t="s">
        <v>59</v>
      </c>
    </row>
    <row r="70" spans="1:12" x14ac:dyDescent="0.3">
      <c r="A70" s="4" t="s">
        <v>39</v>
      </c>
      <c r="B70" s="1">
        <v>3</v>
      </c>
      <c r="C70" s="5">
        <v>3</v>
      </c>
      <c r="D70" s="5">
        <v>0</v>
      </c>
      <c r="E70" s="5">
        <f t="shared" si="5"/>
        <v>3</v>
      </c>
      <c r="F70" s="5" t="s">
        <v>29</v>
      </c>
      <c r="G70" s="5">
        <f>VLOOKUP(E70, cost!$A$3:$D$15, 3, FALSE)</f>
        <v>2100</v>
      </c>
      <c r="J70" s="1" t="s">
        <v>47</v>
      </c>
    </row>
    <row r="71" spans="1:12" x14ac:dyDescent="0.3">
      <c r="A71" s="4" t="s">
        <v>143</v>
      </c>
      <c r="B71" s="1">
        <v>3</v>
      </c>
      <c r="C71" s="5">
        <v>3</v>
      </c>
      <c r="D71" s="5">
        <v>0</v>
      </c>
      <c r="E71" s="5">
        <f t="shared" si="5"/>
        <v>3</v>
      </c>
      <c r="F71" s="5" t="s">
        <v>145</v>
      </c>
      <c r="G71" s="5">
        <f>VLOOKUP(E71, cost!$A$3:$D$15, 3, FALSE)</f>
        <v>2100</v>
      </c>
      <c r="I71" s="1" t="s">
        <v>156</v>
      </c>
    </row>
    <row r="73" spans="1:12" x14ac:dyDescent="0.3">
      <c r="A73" t="s">
        <v>7</v>
      </c>
      <c r="B73" s="1">
        <v>3</v>
      </c>
      <c r="C73" s="5">
        <v>4</v>
      </c>
      <c r="D73" s="5">
        <v>1</v>
      </c>
      <c r="E73" s="5">
        <f>C73+D73</f>
        <v>5</v>
      </c>
      <c r="F73" s="5" t="s">
        <v>25</v>
      </c>
      <c r="G73" s="5">
        <f>VLOOKUP(E73, cost!$A$3:$D$15, 3, FALSE)</f>
        <v>4200</v>
      </c>
      <c r="H73" s="8" t="s">
        <v>22</v>
      </c>
      <c r="I73" s="1" t="s">
        <v>56</v>
      </c>
      <c r="J73" s="5" t="s">
        <v>42</v>
      </c>
      <c r="L73" s="8" t="s">
        <v>146</v>
      </c>
    </row>
    <row r="74" spans="1:12" x14ac:dyDescent="0.3">
      <c r="A74" s="4" t="s">
        <v>31</v>
      </c>
      <c r="B74" s="1">
        <v>3</v>
      </c>
      <c r="C74" s="5">
        <v>4</v>
      </c>
      <c r="D74" s="5">
        <v>1</v>
      </c>
      <c r="E74" s="5">
        <f t="shared" ref="E74:E84" si="6">C74+D74</f>
        <v>5</v>
      </c>
      <c r="F74" s="5" t="s">
        <v>25</v>
      </c>
      <c r="G74" s="5">
        <f>VLOOKUP(E74, cost!$A$3:$D$15, 3, FALSE)</f>
        <v>4200</v>
      </c>
      <c r="H74" s="8" t="s">
        <v>23</v>
      </c>
      <c r="I74" s="1" t="s">
        <v>57</v>
      </c>
      <c r="J74" s="5" t="s">
        <v>44</v>
      </c>
      <c r="L74" s="8" t="s">
        <v>147</v>
      </c>
    </row>
    <row r="75" spans="1:12" x14ac:dyDescent="0.3">
      <c r="A75" s="4" t="s">
        <v>6</v>
      </c>
      <c r="B75" s="1">
        <v>3</v>
      </c>
      <c r="C75" s="5">
        <v>4</v>
      </c>
      <c r="D75" s="5">
        <v>1</v>
      </c>
      <c r="E75" s="5">
        <f t="shared" si="6"/>
        <v>5</v>
      </c>
      <c r="F75" s="5" t="s">
        <v>25</v>
      </c>
      <c r="G75" s="5">
        <f>VLOOKUP(E75, cost!$A$3:$D$15, 3, FALSE)</f>
        <v>4200</v>
      </c>
      <c r="H75" t="s">
        <v>34</v>
      </c>
      <c r="I75" s="1" t="s">
        <v>58</v>
      </c>
      <c r="J75" s="5" t="s">
        <v>47</v>
      </c>
      <c r="K75" s="5"/>
      <c r="L75" s="8" t="s">
        <v>148</v>
      </c>
    </row>
    <row r="76" spans="1:12" x14ac:dyDescent="0.3">
      <c r="A76" s="4" t="s">
        <v>20</v>
      </c>
      <c r="B76" s="1">
        <v>3</v>
      </c>
      <c r="C76" s="5">
        <v>4</v>
      </c>
      <c r="D76" s="5">
        <v>1</v>
      </c>
      <c r="E76" s="5">
        <f t="shared" si="6"/>
        <v>5</v>
      </c>
      <c r="F76" s="5" t="s">
        <v>26</v>
      </c>
      <c r="G76" s="5">
        <f>VLOOKUP(E76, cost!$A$3:$D$15, 3, FALSE)</f>
        <v>4200</v>
      </c>
      <c r="H76" s="8" t="s">
        <v>22</v>
      </c>
      <c r="I76" s="1" t="s">
        <v>56</v>
      </c>
      <c r="J76" s="1" t="s">
        <v>43</v>
      </c>
      <c r="L76" s="8" t="s">
        <v>149</v>
      </c>
    </row>
    <row r="77" spans="1:12" x14ac:dyDescent="0.3">
      <c r="A77" s="4" t="s">
        <v>21</v>
      </c>
      <c r="B77" s="1">
        <v>3</v>
      </c>
      <c r="C77" s="5">
        <v>4</v>
      </c>
      <c r="D77" s="5">
        <v>1</v>
      </c>
      <c r="E77" s="5">
        <f t="shared" si="6"/>
        <v>5</v>
      </c>
      <c r="F77" s="5" t="s">
        <v>26</v>
      </c>
      <c r="G77" s="5">
        <f>VLOOKUP(E77, cost!$A$3:$D$15, 3, FALSE)</f>
        <v>4200</v>
      </c>
      <c r="H77" s="8" t="s">
        <v>23</v>
      </c>
      <c r="I77" s="1" t="s">
        <v>57</v>
      </c>
      <c r="J77" s="1" t="s">
        <v>45</v>
      </c>
      <c r="L77" s="8" t="s">
        <v>150</v>
      </c>
    </row>
    <row r="78" spans="1:12" x14ac:dyDescent="0.3">
      <c r="A78" s="4" t="s">
        <v>19</v>
      </c>
      <c r="B78" s="1">
        <v>3</v>
      </c>
      <c r="C78" s="5">
        <v>4</v>
      </c>
      <c r="D78" s="5">
        <v>1</v>
      </c>
      <c r="E78" s="5">
        <f t="shared" si="6"/>
        <v>5</v>
      </c>
      <c r="F78" s="5" t="s">
        <v>26</v>
      </c>
      <c r="G78" s="5">
        <f>VLOOKUP(E78, cost!$A$3:$D$15, 3, FALSE)</f>
        <v>4200</v>
      </c>
      <c r="H78" t="s">
        <v>34</v>
      </c>
      <c r="I78" s="1" t="s">
        <v>58</v>
      </c>
      <c r="J78" s="1" t="s">
        <v>46</v>
      </c>
      <c r="L78" s="8" t="s">
        <v>153</v>
      </c>
    </row>
    <row r="79" spans="1:12" x14ac:dyDescent="0.3">
      <c r="A79" s="4" t="s">
        <v>40</v>
      </c>
      <c r="B79" s="1">
        <v>3</v>
      </c>
      <c r="C79" s="5">
        <v>3</v>
      </c>
      <c r="D79" s="5">
        <v>1</v>
      </c>
      <c r="E79" s="5">
        <f t="shared" si="6"/>
        <v>4</v>
      </c>
      <c r="F79" s="5" t="s">
        <v>27</v>
      </c>
      <c r="G79" s="5">
        <f>VLOOKUP(E79, cost!$A$3:$D$15, 3, FALSE)</f>
        <v>3100</v>
      </c>
      <c r="K79" s="1" t="s">
        <v>53</v>
      </c>
      <c r="L79" s="8" t="s">
        <v>152</v>
      </c>
    </row>
    <row r="80" spans="1:12" x14ac:dyDescent="0.3">
      <c r="A80" s="4" t="s">
        <v>10</v>
      </c>
      <c r="B80" s="1">
        <v>3</v>
      </c>
      <c r="C80" s="5">
        <v>3</v>
      </c>
      <c r="D80" s="5">
        <v>1</v>
      </c>
      <c r="E80" s="5">
        <f t="shared" si="6"/>
        <v>4</v>
      </c>
      <c r="F80" s="5" t="s">
        <v>28</v>
      </c>
      <c r="G80" s="5">
        <f>VLOOKUP(E80, cost!$A$3:$D$15, 3, FALSE)</f>
        <v>3100</v>
      </c>
      <c r="K80" s="1" t="s">
        <v>54</v>
      </c>
      <c r="L80" s="8" t="s">
        <v>152</v>
      </c>
    </row>
    <row r="81" spans="1:12" x14ac:dyDescent="0.3">
      <c r="A81" s="4" t="s">
        <v>11</v>
      </c>
      <c r="B81" s="1">
        <v>3</v>
      </c>
      <c r="C81" s="5">
        <v>3</v>
      </c>
      <c r="D81" s="5">
        <v>1</v>
      </c>
      <c r="E81" s="5">
        <f t="shared" si="6"/>
        <v>4</v>
      </c>
      <c r="F81" s="5" t="s">
        <v>29</v>
      </c>
      <c r="G81" s="5">
        <f>VLOOKUP(E81, cost!$A$3:$D$15, 3, FALSE)</f>
        <v>3100</v>
      </c>
      <c r="K81" s="1" t="s">
        <v>55</v>
      </c>
      <c r="L81" s="8" t="s">
        <v>152</v>
      </c>
    </row>
    <row r="82" spans="1:12" x14ac:dyDescent="0.3">
      <c r="A82" s="4" t="s">
        <v>9</v>
      </c>
      <c r="B82" s="1">
        <v>3</v>
      </c>
      <c r="C82" s="5">
        <v>3</v>
      </c>
      <c r="D82" s="5">
        <v>1</v>
      </c>
      <c r="E82" s="5">
        <f t="shared" si="6"/>
        <v>4</v>
      </c>
      <c r="F82" s="5" t="s">
        <v>27</v>
      </c>
      <c r="G82" s="5">
        <f>VLOOKUP(E82, cost!$A$3:$D$15, 3, FALSE)</f>
        <v>3100</v>
      </c>
      <c r="J82" s="1" t="s">
        <v>43</v>
      </c>
      <c r="L82" s="8" t="s">
        <v>152</v>
      </c>
    </row>
    <row r="83" spans="1:12" x14ac:dyDescent="0.3">
      <c r="A83" s="4" t="s">
        <v>95</v>
      </c>
      <c r="B83" s="1">
        <v>3</v>
      </c>
      <c r="C83" s="5">
        <v>3</v>
      </c>
      <c r="D83" s="5">
        <v>1</v>
      </c>
      <c r="E83" s="5">
        <f t="shared" si="6"/>
        <v>4</v>
      </c>
      <c r="F83" s="5" t="s">
        <v>28</v>
      </c>
      <c r="G83" s="5">
        <f>VLOOKUP(E83, cost!$A$3:$D$15, 3, FALSE)</f>
        <v>3100</v>
      </c>
      <c r="J83" s="1" t="s">
        <v>59</v>
      </c>
      <c r="L83" s="8" t="s">
        <v>152</v>
      </c>
    </row>
    <row r="84" spans="1:12" x14ac:dyDescent="0.3">
      <c r="A84" s="4" t="s">
        <v>39</v>
      </c>
      <c r="B84" s="1">
        <v>3</v>
      </c>
      <c r="C84" s="5">
        <v>3</v>
      </c>
      <c r="D84" s="5">
        <v>1</v>
      </c>
      <c r="E84" s="5">
        <f t="shared" si="6"/>
        <v>4</v>
      </c>
      <c r="F84" s="5" t="s">
        <v>29</v>
      </c>
      <c r="G84" s="5">
        <f>VLOOKUP(E84, cost!$A$3:$D$15, 3, FALSE)</f>
        <v>3100</v>
      </c>
      <c r="J84" s="1" t="s">
        <v>47</v>
      </c>
      <c r="L84" s="8" t="s">
        <v>152</v>
      </c>
    </row>
    <row r="85" spans="1:12" x14ac:dyDescent="0.3">
      <c r="A85" t="s">
        <v>143</v>
      </c>
      <c r="B85" s="1">
        <v>3</v>
      </c>
      <c r="C85" s="5">
        <v>3</v>
      </c>
      <c r="D85" s="5">
        <v>1</v>
      </c>
      <c r="E85" s="5">
        <f t="shared" ref="E85" si="7">C85+D85</f>
        <v>4</v>
      </c>
      <c r="F85" s="1" t="s">
        <v>145</v>
      </c>
      <c r="G85" s="5">
        <f>VLOOKUP(E85, cost!$A$3:$D$15, 3, FALSE)</f>
        <v>3100</v>
      </c>
      <c r="I85" s="1" t="s">
        <v>156</v>
      </c>
      <c r="L85" s="8" t="s">
        <v>154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74</v>
      </c>
      <c r="D1" s="3" t="s">
        <v>30</v>
      </c>
      <c r="E1" s="3" t="s">
        <v>32</v>
      </c>
      <c r="F1" s="3" t="s">
        <v>60</v>
      </c>
      <c r="G1" s="3" t="s">
        <v>75</v>
      </c>
    </row>
    <row r="2" spans="1:7" x14ac:dyDescent="0.3">
      <c r="A2" s="1">
        <v>1</v>
      </c>
      <c r="B2" s="1">
        <v>0</v>
      </c>
      <c r="C2" s="10">
        <v>12</v>
      </c>
      <c r="D2" s="10">
        <f xml:space="preserve"> C2 - $C$2</f>
        <v>0</v>
      </c>
      <c r="E2" s="1" t="s">
        <v>61</v>
      </c>
      <c r="F2" s="1" t="s">
        <v>82</v>
      </c>
      <c r="G2" s="1" t="s">
        <v>13</v>
      </c>
    </row>
    <row r="3" spans="1:7" x14ac:dyDescent="0.3">
      <c r="A3" s="1">
        <f>A2+1</f>
        <v>2</v>
      </c>
      <c r="B3" s="10">
        <v>200</v>
      </c>
      <c r="C3" s="10">
        <v>26</v>
      </c>
      <c r="D3" s="10">
        <f t="shared" ref="D3:D13" si="0" xml:space="preserve"> C3 - $C$2</f>
        <v>14</v>
      </c>
      <c r="E3" s="1" t="s">
        <v>62</v>
      </c>
      <c r="F3" s="1" t="s">
        <v>61</v>
      </c>
      <c r="G3" s="1" t="s">
        <v>13</v>
      </c>
    </row>
    <row r="4" spans="1:7" x14ac:dyDescent="0.3">
      <c r="A4" s="1">
        <f t="shared" ref="A4:A13" si="1">A3+1</f>
        <v>3</v>
      </c>
      <c r="B4" s="10">
        <v>600</v>
      </c>
      <c r="C4" s="10">
        <v>42</v>
      </c>
      <c r="D4" s="10">
        <f t="shared" si="0"/>
        <v>30</v>
      </c>
      <c r="E4" s="1" t="s">
        <v>123</v>
      </c>
      <c r="F4" s="1" t="s">
        <v>127</v>
      </c>
      <c r="G4" s="1" t="s">
        <v>63</v>
      </c>
    </row>
    <row r="5" spans="1:7" x14ac:dyDescent="0.3">
      <c r="A5" s="1">
        <f t="shared" si="1"/>
        <v>4</v>
      </c>
      <c r="B5" s="10">
        <v>1200</v>
      </c>
      <c r="C5" s="10">
        <v>62</v>
      </c>
      <c r="D5" s="10">
        <f t="shared" si="0"/>
        <v>50</v>
      </c>
      <c r="E5" s="1" t="s">
        <v>13</v>
      </c>
      <c r="F5" s="1" t="s">
        <v>128</v>
      </c>
      <c r="G5" s="1" t="s">
        <v>64</v>
      </c>
    </row>
    <row r="6" spans="1:7" x14ac:dyDescent="0.3">
      <c r="A6" s="1">
        <f t="shared" si="1"/>
        <v>5</v>
      </c>
      <c r="B6" s="10">
        <v>2000</v>
      </c>
      <c r="C6" s="10">
        <v>84</v>
      </c>
      <c r="D6" s="10">
        <f t="shared" si="0"/>
        <v>72</v>
      </c>
      <c r="E6" s="1" t="s">
        <v>66</v>
      </c>
      <c r="F6" s="1" t="s">
        <v>63</v>
      </c>
      <c r="G6" s="1" t="s">
        <v>13</v>
      </c>
    </row>
    <row r="7" spans="1:7" x14ac:dyDescent="0.3">
      <c r="A7" s="1">
        <f t="shared" si="1"/>
        <v>6</v>
      </c>
      <c r="B7" s="10">
        <v>3000</v>
      </c>
      <c r="C7" s="10">
        <v>108</v>
      </c>
      <c r="D7" s="10">
        <f t="shared" si="0"/>
        <v>96</v>
      </c>
      <c r="E7" s="1" t="s">
        <v>67</v>
      </c>
      <c r="F7" s="1" t="s">
        <v>64</v>
      </c>
      <c r="G7" s="1" t="s">
        <v>66</v>
      </c>
    </row>
    <row r="8" spans="1:7" x14ac:dyDescent="0.3">
      <c r="A8" s="1">
        <f t="shared" si="1"/>
        <v>7</v>
      </c>
      <c r="B8" s="10">
        <v>4200</v>
      </c>
      <c r="C8" s="10">
        <v>134</v>
      </c>
      <c r="D8" s="10">
        <f t="shared" si="0"/>
        <v>122</v>
      </c>
      <c r="E8" s="1" t="s">
        <v>68</v>
      </c>
      <c r="F8" s="1" t="s">
        <v>13</v>
      </c>
      <c r="G8" s="1" t="s">
        <v>67</v>
      </c>
    </row>
    <row r="9" spans="1:7" x14ac:dyDescent="0.3">
      <c r="A9" s="1">
        <f t="shared" si="1"/>
        <v>8</v>
      </c>
      <c r="B9" s="10">
        <v>5600</v>
      </c>
      <c r="C9" s="10">
        <v>162</v>
      </c>
      <c r="D9" s="10">
        <f t="shared" si="0"/>
        <v>150</v>
      </c>
      <c r="E9" s="1" t="s">
        <v>69</v>
      </c>
      <c r="F9" s="1" t="s">
        <v>66</v>
      </c>
      <c r="G9" s="1" t="s">
        <v>68</v>
      </c>
    </row>
    <row r="10" spans="1:7" x14ac:dyDescent="0.3">
      <c r="A10" s="1">
        <f t="shared" si="1"/>
        <v>9</v>
      </c>
      <c r="B10" s="10">
        <v>7200</v>
      </c>
      <c r="C10" s="10">
        <v>194</v>
      </c>
      <c r="D10" s="10">
        <f t="shared" si="0"/>
        <v>182</v>
      </c>
      <c r="E10" s="1" t="s">
        <v>70</v>
      </c>
      <c r="F10" s="1" t="s">
        <v>67</v>
      </c>
      <c r="G10" s="1" t="s">
        <v>15</v>
      </c>
    </row>
    <row r="11" spans="1:7" x14ac:dyDescent="0.3">
      <c r="A11" s="1">
        <f t="shared" si="1"/>
        <v>10</v>
      </c>
      <c r="B11" s="10">
        <v>9000</v>
      </c>
      <c r="C11" s="10">
        <v>228</v>
      </c>
      <c r="D11" s="10">
        <f t="shared" si="0"/>
        <v>216</v>
      </c>
      <c r="E11" s="1" t="s">
        <v>71</v>
      </c>
      <c r="F11" s="1" t="s">
        <v>14</v>
      </c>
      <c r="G11" s="1" t="s">
        <v>72</v>
      </c>
    </row>
    <row r="12" spans="1:7" x14ac:dyDescent="0.3">
      <c r="A12" s="1">
        <f t="shared" si="1"/>
        <v>11</v>
      </c>
      <c r="B12" s="10">
        <v>11000</v>
      </c>
      <c r="C12" s="10">
        <v>264</v>
      </c>
      <c r="D12" s="10">
        <f t="shared" si="0"/>
        <v>252</v>
      </c>
      <c r="E12" s="1" t="s">
        <v>73</v>
      </c>
      <c r="F12" s="1" t="s">
        <v>68</v>
      </c>
      <c r="G12" s="1" t="s">
        <v>70</v>
      </c>
    </row>
    <row r="13" spans="1:7" x14ac:dyDescent="0.3">
      <c r="A13" s="1">
        <f t="shared" si="1"/>
        <v>12</v>
      </c>
      <c r="B13" s="10">
        <v>13200</v>
      </c>
      <c r="C13" s="10">
        <v>302</v>
      </c>
      <c r="D13" s="10">
        <f t="shared" si="0"/>
        <v>290</v>
      </c>
      <c r="E13" s="1" t="s">
        <v>129</v>
      </c>
      <c r="F13" s="1" t="s">
        <v>15</v>
      </c>
      <c r="G13" s="1" t="s">
        <v>71</v>
      </c>
    </row>
    <row r="14" spans="1:7" x14ac:dyDescent="0.3">
      <c r="B14" s="10"/>
      <c r="C14" s="10"/>
    </row>
    <row r="15" spans="1:7" x14ac:dyDescent="0.3">
      <c r="C15" s="10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1" topLeftCell="A2" activePane="bottomLeft" state="frozen"/>
      <selection pane="bottomLeft" activeCell="A11" sqref="A11"/>
    </sheetView>
  </sheetViews>
  <sheetFormatPr defaultRowHeight="14.4" x14ac:dyDescent="0.3"/>
  <cols>
    <col min="1" max="1" width="16.77734375" style="18" customWidth="1"/>
    <col min="2" max="2" width="12.77734375" style="19" customWidth="1"/>
    <col min="3" max="3" width="13.44140625" style="19" customWidth="1"/>
    <col min="4" max="4" width="17.33203125" style="19" customWidth="1"/>
    <col min="5" max="5" width="64.88671875" style="18" bestFit="1" customWidth="1"/>
    <col min="6" max="6" width="1.77734375" style="20" customWidth="1"/>
    <col min="7" max="16384" width="8.88671875" style="20"/>
  </cols>
  <sheetData>
    <row r="1" spans="1:5" s="17" customFormat="1" x14ac:dyDescent="0.3">
      <c r="A1" s="15" t="s">
        <v>3</v>
      </c>
      <c r="B1" s="16" t="s">
        <v>186</v>
      </c>
      <c r="C1" s="16" t="s">
        <v>191</v>
      </c>
      <c r="D1" s="16" t="s">
        <v>119</v>
      </c>
      <c r="E1" s="15" t="s">
        <v>107</v>
      </c>
    </row>
    <row r="2" spans="1:5" s="17" customFormat="1" x14ac:dyDescent="0.3">
      <c r="A2" s="15"/>
      <c r="B2" s="16"/>
      <c r="C2" s="16"/>
      <c r="D2" s="16"/>
      <c r="E2" s="15"/>
    </row>
    <row r="3" spans="1:5" x14ac:dyDescent="0.3">
      <c r="A3" s="18" t="s">
        <v>102</v>
      </c>
      <c r="B3" s="19" t="s">
        <v>181</v>
      </c>
      <c r="C3" s="19">
        <v>1</v>
      </c>
      <c r="D3" s="19" t="s">
        <v>172</v>
      </c>
      <c r="E3" s="18" t="s">
        <v>108</v>
      </c>
    </row>
    <row r="4" spans="1:5" x14ac:dyDescent="0.3">
      <c r="A4" s="18" t="s">
        <v>177</v>
      </c>
      <c r="B4" s="19" t="s">
        <v>181</v>
      </c>
      <c r="C4" s="19">
        <v>1</v>
      </c>
      <c r="D4" s="19" t="s">
        <v>173</v>
      </c>
      <c r="E4" s="18" t="s">
        <v>109</v>
      </c>
    </row>
    <row r="5" spans="1:5" x14ac:dyDescent="0.3">
      <c r="A5" s="18" t="s">
        <v>103</v>
      </c>
      <c r="B5" s="19" t="s">
        <v>181</v>
      </c>
      <c r="C5" s="19">
        <v>3</v>
      </c>
      <c r="D5" s="19" t="s">
        <v>174</v>
      </c>
      <c r="E5" s="18" t="s">
        <v>111</v>
      </c>
    </row>
    <row r="7" spans="1:5" x14ac:dyDescent="0.3">
      <c r="A7" s="18" t="s">
        <v>104</v>
      </c>
      <c r="B7" s="19" t="s">
        <v>182</v>
      </c>
      <c r="C7" s="19">
        <v>1</v>
      </c>
      <c r="D7" s="19" t="s">
        <v>175</v>
      </c>
      <c r="E7" s="18" t="s">
        <v>120</v>
      </c>
    </row>
    <row r="8" spans="1:5" x14ac:dyDescent="0.3">
      <c r="A8" s="18" t="s">
        <v>105</v>
      </c>
      <c r="B8" s="19" t="s">
        <v>182</v>
      </c>
      <c r="C8" s="19">
        <v>1</v>
      </c>
      <c r="D8" s="19" t="s">
        <v>175</v>
      </c>
      <c r="E8" s="18" t="s">
        <v>178</v>
      </c>
    </row>
    <row r="9" spans="1:5" x14ac:dyDescent="0.3">
      <c r="A9" s="18" t="s">
        <v>106</v>
      </c>
      <c r="B9" s="19" t="s">
        <v>182</v>
      </c>
      <c r="C9" s="19">
        <v>1</v>
      </c>
      <c r="D9" s="19" t="s">
        <v>175</v>
      </c>
      <c r="E9" s="18" t="s">
        <v>187</v>
      </c>
    </row>
    <row r="10" spans="1:5" ht="28.8" x14ac:dyDescent="0.3">
      <c r="A10" s="18" t="s">
        <v>110</v>
      </c>
      <c r="B10" s="19" t="s">
        <v>182</v>
      </c>
      <c r="C10" s="19">
        <v>2</v>
      </c>
      <c r="D10" s="19" t="s">
        <v>175</v>
      </c>
      <c r="E10" s="21" t="s">
        <v>176</v>
      </c>
    </row>
    <row r="11" spans="1:5" x14ac:dyDescent="0.3">
      <c r="A11" s="18" t="s">
        <v>122</v>
      </c>
      <c r="B11" s="19" t="s">
        <v>182</v>
      </c>
      <c r="C11" s="19">
        <v>2</v>
      </c>
      <c r="D11" s="19" t="s">
        <v>175</v>
      </c>
      <c r="E11" s="18" t="s">
        <v>121</v>
      </c>
    </row>
    <row r="13" spans="1:5" x14ac:dyDescent="0.3">
      <c r="A13" s="18" t="s">
        <v>130</v>
      </c>
      <c r="B13" s="19" t="s">
        <v>183</v>
      </c>
      <c r="C13" s="19">
        <v>4</v>
      </c>
      <c r="D13" s="19" t="s">
        <v>175</v>
      </c>
    </row>
    <row r="14" spans="1:5" x14ac:dyDescent="0.3">
      <c r="A14" s="20" t="s">
        <v>132</v>
      </c>
      <c r="B14" s="19" t="s">
        <v>183</v>
      </c>
      <c r="C14" s="19">
        <v>4</v>
      </c>
      <c r="D14" s="19" t="s">
        <v>175</v>
      </c>
    </row>
    <row r="15" spans="1:5" x14ac:dyDescent="0.3">
      <c r="A15" s="20" t="s">
        <v>133</v>
      </c>
      <c r="B15" s="19" t="s">
        <v>183</v>
      </c>
      <c r="C15" s="19">
        <v>4</v>
      </c>
      <c r="D15" s="19" t="s">
        <v>175</v>
      </c>
    </row>
    <row r="16" spans="1:5" x14ac:dyDescent="0.3">
      <c r="A16" s="20" t="s">
        <v>134</v>
      </c>
      <c r="B16" s="19" t="s">
        <v>183</v>
      </c>
      <c r="C16" s="19">
        <v>4</v>
      </c>
      <c r="D16" s="19" t="s">
        <v>175</v>
      </c>
    </row>
    <row r="17" spans="1:4" x14ac:dyDescent="0.3">
      <c r="A17" s="20" t="s">
        <v>135</v>
      </c>
      <c r="B17" s="19" t="s">
        <v>183</v>
      </c>
      <c r="C17" s="19">
        <v>4</v>
      </c>
      <c r="D17" s="19" t="s">
        <v>175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1" width="10.77734375" style="1" customWidth="1"/>
    <col min="2" max="2" width="14.77734375" style="1" customWidth="1"/>
    <col min="3" max="3" width="16.77734375" style="1" customWidth="1"/>
    <col min="4" max="5" width="14.77734375" style="1" customWidth="1"/>
    <col min="6" max="6" width="16.77734375" style="1" customWidth="1"/>
    <col min="7" max="7" width="14.77734375" style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136</v>
      </c>
      <c r="C1" s="3" t="s">
        <v>184</v>
      </c>
      <c r="D1" s="3" t="s">
        <v>179</v>
      </c>
      <c r="E1" s="3" t="s">
        <v>137</v>
      </c>
      <c r="F1" s="3" t="s">
        <v>185</v>
      </c>
      <c r="G1" s="3" t="s">
        <v>180</v>
      </c>
    </row>
    <row r="2" spans="1:7" x14ac:dyDescent="0.3">
      <c r="A2" s="1">
        <v>1</v>
      </c>
      <c r="B2" s="10">
        <v>400</v>
      </c>
      <c r="C2" s="10">
        <v>500</v>
      </c>
      <c r="D2" s="10">
        <v>640</v>
      </c>
      <c r="E2" s="1" t="s">
        <v>61</v>
      </c>
      <c r="F2" s="1" t="s">
        <v>65</v>
      </c>
      <c r="G2" s="1" t="s">
        <v>140</v>
      </c>
    </row>
    <row r="3" spans="1:7" x14ac:dyDescent="0.3">
      <c r="A3" s="1">
        <f>A2+1</f>
        <v>2</v>
      </c>
      <c r="B3" s="10">
        <v>880</v>
      </c>
      <c r="C3" s="10">
        <v>980</v>
      </c>
      <c r="D3" s="10">
        <v>1100</v>
      </c>
      <c r="E3" s="1" t="s">
        <v>65</v>
      </c>
      <c r="F3" s="1" t="s">
        <v>127</v>
      </c>
      <c r="G3" s="1" t="s">
        <v>62</v>
      </c>
    </row>
    <row r="4" spans="1:7" x14ac:dyDescent="0.3">
      <c r="A4" s="1">
        <f t="shared" ref="A4:A10" si="0">A3+1</f>
        <v>3</v>
      </c>
      <c r="B4" s="10">
        <v>1400</v>
      </c>
      <c r="C4" s="10">
        <v>1500</v>
      </c>
      <c r="D4" s="10">
        <v>1700</v>
      </c>
      <c r="E4" s="1" t="s">
        <v>13</v>
      </c>
      <c r="F4" s="1" t="s">
        <v>15</v>
      </c>
      <c r="G4" s="1" t="s">
        <v>16</v>
      </c>
    </row>
    <row r="5" spans="1:7" x14ac:dyDescent="0.3">
      <c r="A5" s="1">
        <f t="shared" si="0"/>
        <v>4</v>
      </c>
      <c r="B5" s="10">
        <v>2000</v>
      </c>
      <c r="C5" s="10">
        <v>2100</v>
      </c>
      <c r="D5" s="10">
        <v>2400</v>
      </c>
      <c r="E5" s="1" t="s">
        <v>15</v>
      </c>
      <c r="F5" s="1" t="s">
        <v>16</v>
      </c>
      <c r="G5" s="1" t="s">
        <v>17</v>
      </c>
    </row>
    <row r="6" spans="1:7" x14ac:dyDescent="0.3">
      <c r="A6" s="1">
        <f t="shared" si="0"/>
        <v>5</v>
      </c>
      <c r="B6" s="10">
        <v>2700</v>
      </c>
      <c r="C6" s="10">
        <v>2900</v>
      </c>
      <c r="D6" s="10">
        <v>3100</v>
      </c>
      <c r="E6" s="1" t="s">
        <v>16</v>
      </c>
      <c r="F6" s="1" t="s">
        <v>17</v>
      </c>
      <c r="G6" s="1" t="s">
        <v>76</v>
      </c>
    </row>
    <row r="7" spans="1:7" x14ac:dyDescent="0.3">
      <c r="A7" s="1">
        <f t="shared" si="0"/>
        <v>6</v>
      </c>
      <c r="B7" s="10">
        <v>3500</v>
      </c>
      <c r="C7" s="10">
        <v>3700</v>
      </c>
      <c r="D7" s="10">
        <v>4000</v>
      </c>
      <c r="E7" s="1" t="s">
        <v>17</v>
      </c>
      <c r="F7" s="1" t="s">
        <v>76</v>
      </c>
      <c r="G7" s="1" t="s">
        <v>139</v>
      </c>
    </row>
    <row r="8" spans="1:7" x14ac:dyDescent="0.3">
      <c r="A8" s="1">
        <f t="shared" si="0"/>
        <v>7</v>
      </c>
      <c r="B8" s="10">
        <v>4400</v>
      </c>
      <c r="C8" s="10">
        <v>4600</v>
      </c>
      <c r="D8" s="10">
        <v>4900</v>
      </c>
      <c r="E8" s="1" t="s">
        <v>76</v>
      </c>
      <c r="F8" s="1" t="s">
        <v>139</v>
      </c>
      <c r="G8" s="1" t="s">
        <v>77</v>
      </c>
    </row>
    <row r="9" spans="1:7" x14ac:dyDescent="0.3">
      <c r="A9" s="1">
        <f t="shared" si="0"/>
        <v>8</v>
      </c>
      <c r="B9" s="10">
        <v>5400</v>
      </c>
      <c r="C9" s="10">
        <v>5600</v>
      </c>
      <c r="D9" s="10">
        <v>5900</v>
      </c>
      <c r="E9" s="1" t="s">
        <v>139</v>
      </c>
      <c r="F9" s="1" t="s">
        <v>77</v>
      </c>
      <c r="G9" s="1" t="s">
        <v>138</v>
      </c>
    </row>
    <row r="10" spans="1:7" x14ac:dyDescent="0.3">
      <c r="A10" s="1">
        <f t="shared" si="0"/>
        <v>9</v>
      </c>
      <c r="B10" s="10">
        <v>6400</v>
      </c>
      <c r="C10" s="10">
        <v>6600</v>
      </c>
      <c r="D10" s="10">
        <v>7000</v>
      </c>
      <c r="E10" s="1" t="s">
        <v>77</v>
      </c>
      <c r="F10" s="1" t="s">
        <v>138</v>
      </c>
      <c r="G10" s="1" t="s">
        <v>78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8" width="14.77734375" style="1" customWidth="1"/>
    <col min="9" max="10" width="14.77734375" customWidth="1"/>
    <col min="11" max="11" width="1.77734375" customWidth="1"/>
  </cols>
  <sheetData>
    <row r="1" spans="1:12" s="2" customFormat="1" x14ac:dyDescent="0.3">
      <c r="A1" s="3" t="s">
        <v>4</v>
      </c>
      <c r="B1" s="3" t="s">
        <v>81</v>
      </c>
      <c r="C1" s="3" t="s">
        <v>80</v>
      </c>
      <c r="D1" s="3" t="s">
        <v>141</v>
      </c>
      <c r="E1" s="3" t="s">
        <v>142</v>
      </c>
      <c r="F1" s="3" t="s">
        <v>188</v>
      </c>
      <c r="G1" s="3" t="s">
        <v>189</v>
      </c>
      <c r="H1" s="3" t="s">
        <v>190</v>
      </c>
      <c r="I1" s="3" t="s">
        <v>112</v>
      </c>
      <c r="J1" s="3" t="s">
        <v>113</v>
      </c>
    </row>
    <row r="2" spans="1:12" x14ac:dyDescent="0.3">
      <c r="A2" s="1">
        <v>1</v>
      </c>
      <c r="B2" s="1">
        <v>6</v>
      </c>
      <c r="C2" s="1">
        <f t="shared" ref="C2:C10" si="0">A2</f>
        <v>1</v>
      </c>
      <c r="D2" s="10">
        <v>1000</v>
      </c>
      <c r="E2" s="10">
        <v>450</v>
      </c>
      <c r="F2" s="10">
        <v>6</v>
      </c>
      <c r="G2" s="10">
        <v>4</v>
      </c>
      <c r="H2" s="10">
        <v>0</v>
      </c>
      <c r="I2" s="1">
        <v>0</v>
      </c>
      <c r="J2" s="11">
        <v>0</v>
      </c>
      <c r="L2" s="1"/>
    </row>
    <row r="3" spans="1:12" x14ac:dyDescent="0.3">
      <c r="A3" s="1">
        <f>A2+1</f>
        <v>2</v>
      </c>
      <c r="B3" s="1">
        <f>B2+1</f>
        <v>7</v>
      </c>
      <c r="C3" s="1">
        <f t="shared" si="0"/>
        <v>2</v>
      </c>
      <c r="D3" s="10">
        <f t="shared" ref="D3:D10" si="1">D2 +400</f>
        <v>1400</v>
      </c>
      <c r="E3" s="10">
        <v>600</v>
      </c>
      <c r="F3" s="10">
        <f>F2+1</f>
        <v>7</v>
      </c>
      <c r="G3" s="1">
        <v>5</v>
      </c>
      <c r="H3" s="1">
        <v>0</v>
      </c>
      <c r="I3" s="1">
        <v>0</v>
      </c>
      <c r="J3" s="1">
        <v>1</v>
      </c>
      <c r="L3" s="1"/>
    </row>
    <row r="4" spans="1:12" x14ac:dyDescent="0.3">
      <c r="A4" s="1">
        <f t="shared" ref="A4:A10" si="2">A3+1</f>
        <v>3</v>
      </c>
      <c r="B4" s="1">
        <f t="shared" ref="B4:B10" si="3">B3+1</f>
        <v>8</v>
      </c>
      <c r="C4" s="1">
        <f t="shared" si="0"/>
        <v>3</v>
      </c>
      <c r="D4" s="10">
        <f t="shared" si="1"/>
        <v>1800</v>
      </c>
      <c r="E4" s="10">
        <v>750</v>
      </c>
      <c r="F4" s="10">
        <f t="shared" ref="F4:F10" si="4">F3+1</f>
        <v>8</v>
      </c>
      <c r="G4" s="1">
        <v>5</v>
      </c>
      <c r="H4" s="1">
        <v>1</v>
      </c>
      <c r="I4" s="1">
        <v>1</v>
      </c>
      <c r="J4" s="1">
        <v>1</v>
      </c>
      <c r="L4" s="1"/>
    </row>
    <row r="5" spans="1:12" x14ac:dyDescent="0.3">
      <c r="A5" s="1">
        <f t="shared" si="2"/>
        <v>4</v>
      </c>
      <c r="B5" s="1">
        <v>8</v>
      </c>
      <c r="C5" s="1">
        <f t="shared" si="0"/>
        <v>4</v>
      </c>
      <c r="D5" s="10">
        <f t="shared" si="1"/>
        <v>2200</v>
      </c>
      <c r="E5" s="10">
        <v>900</v>
      </c>
      <c r="F5" s="10">
        <f t="shared" si="4"/>
        <v>9</v>
      </c>
      <c r="G5" s="1">
        <v>5</v>
      </c>
      <c r="H5" s="1">
        <v>1</v>
      </c>
      <c r="I5" s="1">
        <v>1</v>
      </c>
      <c r="J5" s="1">
        <v>2</v>
      </c>
      <c r="L5" s="1"/>
    </row>
    <row r="6" spans="1:12" x14ac:dyDescent="0.3">
      <c r="A6" s="1">
        <f t="shared" si="2"/>
        <v>5</v>
      </c>
      <c r="B6" s="1">
        <f t="shared" si="3"/>
        <v>9</v>
      </c>
      <c r="C6" s="1">
        <f t="shared" si="0"/>
        <v>5</v>
      </c>
      <c r="D6" s="10">
        <f t="shared" si="1"/>
        <v>2600</v>
      </c>
      <c r="E6" s="10">
        <v>1100</v>
      </c>
      <c r="F6" s="10">
        <f t="shared" si="4"/>
        <v>10</v>
      </c>
      <c r="G6" s="1">
        <v>6</v>
      </c>
      <c r="H6" s="1">
        <v>1</v>
      </c>
      <c r="I6" s="1">
        <v>2</v>
      </c>
      <c r="J6" s="1">
        <v>2</v>
      </c>
      <c r="L6" s="1"/>
    </row>
    <row r="7" spans="1:12" x14ac:dyDescent="0.3">
      <c r="A7" s="1">
        <f t="shared" si="2"/>
        <v>6</v>
      </c>
      <c r="B7" s="1">
        <f t="shared" si="3"/>
        <v>10</v>
      </c>
      <c r="C7" s="1">
        <f t="shared" si="0"/>
        <v>6</v>
      </c>
      <c r="D7" s="10">
        <f t="shared" si="1"/>
        <v>3000</v>
      </c>
      <c r="E7" s="1">
        <v>1300</v>
      </c>
      <c r="F7" s="10">
        <f t="shared" si="4"/>
        <v>11</v>
      </c>
      <c r="G7" s="1">
        <v>6</v>
      </c>
      <c r="H7" s="1">
        <v>2</v>
      </c>
      <c r="I7" s="1">
        <v>2</v>
      </c>
      <c r="J7" s="1">
        <v>3</v>
      </c>
      <c r="L7" s="1"/>
    </row>
    <row r="8" spans="1:12" x14ac:dyDescent="0.3">
      <c r="A8" s="1">
        <f t="shared" si="2"/>
        <v>7</v>
      </c>
      <c r="B8" s="1">
        <v>10</v>
      </c>
      <c r="C8" s="1">
        <f t="shared" si="0"/>
        <v>7</v>
      </c>
      <c r="D8" s="10">
        <f t="shared" si="1"/>
        <v>3400</v>
      </c>
      <c r="E8" s="1">
        <v>1500</v>
      </c>
      <c r="F8" s="10">
        <f t="shared" si="4"/>
        <v>12</v>
      </c>
      <c r="G8" s="1">
        <v>6</v>
      </c>
      <c r="H8" s="1">
        <v>2</v>
      </c>
      <c r="I8" s="1">
        <v>3</v>
      </c>
      <c r="J8" s="1">
        <v>3</v>
      </c>
      <c r="L8" s="1"/>
    </row>
    <row r="9" spans="1:12" x14ac:dyDescent="0.3">
      <c r="A9" s="1">
        <f t="shared" si="2"/>
        <v>8</v>
      </c>
      <c r="B9" s="1">
        <f t="shared" si="3"/>
        <v>11</v>
      </c>
      <c r="C9" s="1">
        <f t="shared" si="0"/>
        <v>8</v>
      </c>
      <c r="D9" s="10">
        <f t="shared" si="1"/>
        <v>3800</v>
      </c>
      <c r="E9" s="1">
        <v>1750</v>
      </c>
      <c r="F9" s="10">
        <f t="shared" si="4"/>
        <v>13</v>
      </c>
      <c r="G9" s="1">
        <v>7</v>
      </c>
      <c r="H9" s="1">
        <v>2</v>
      </c>
      <c r="I9" s="1">
        <v>3</v>
      </c>
      <c r="J9" s="1">
        <v>4</v>
      </c>
      <c r="L9" s="1"/>
    </row>
    <row r="10" spans="1:12" x14ac:dyDescent="0.3">
      <c r="A10" s="1">
        <f t="shared" si="2"/>
        <v>9</v>
      </c>
      <c r="B10" s="1">
        <f t="shared" si="3"/>
        <v>12</v>
      </c>
      <c r="C10" s="1">
        <f t="shared" si="0"/>
        <v>9</v>
      </c>
      <c r="D10" s="10">
        <f t="shared" si="1"/>
        <v>4200</v>
      </c>
      <c r="E10" s="1">
        <v>2000</v>
      </c>
      <c r="F10" s="10">
        <f t="shared" si="4"/>
        <v>14</v>
      </c>
      <c r="G10" s="1">
        <v>7</v>
      </c>
      <c r="H10" s="1">
        <v>3</v>
      </c>
      <c r="I10" s="1">
        <v>4</v>
      </c>
      <c r="J10" s="1">
        <v>4</v>
      </c>
      <c r="L10" s="1"/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pane ySplit="1" topLeftCell="A2" activePane="bottomLeft" state="frozen"/>
      <selection pane="bottomLeft" activeCell="I1" sqref="I1"/>
    </sheetView>
  </sheetViews>
  <sheetFormatPr defaultRowHeight="14.4" x14ac:dyDescent="0.3"/>
  <cols>
    <col min="1" max="1" width="10.77734375" customWidth="1"/>
    <col min="2" max="2" width="14.77734375" customWidth="1"/>
    <col min="3" max="3" width="16.77734375" style="1" customWidth="1"/>
    <col min="4" max="4" width="19.6640625" bestFit="1" customWidth="1"/>
    <col min="5" max="5" width="16.77734375" bestFit="1" customWidth="1"/>
    <col min="6" max="7" width="14.77734375" style="1" customWidth="1"/>
    <col min="8" max="8" width="15.44140625" style="1" bestFit="1" customWidth="1"/>
    <col min="9" max="9" width="1.77734375" customWidth="1"/>
  </cols>
  <sheetData>
    <row r="1" spans="1:8" s="2" customFormat="1" x14ac:dyDescent="0.3">
      <c r="A1" s="3" t="s">
        <v>4</v>
      </c>
      <c r="B1" s="3" t="s">
        <v>114</v>
      </c>
      <c r="C1" s="3" t="s">
        <v>115</v>
      </c>
      <c r="D1" s="3" t="s">
        <v>116</v>
      </c>
      <c r="E1" s="3" t="s">
        <v>117</v>
      </c>
      <c r="F1" s="3" t="s">
        <v>118</v>
      </c>
      <c r="G1" s="3" t="s">
        <v>157</v>
      </c>
      <c r="H1" s="3" t="s">
        <v>192</v>
      </c>
    </row>
    <row r="2" spans="1:8" x14ac:dyDescent="0.3">
      <c r="A2" s="1">
        <v>1</v>
      </c>
      <c r="B2" s="10">
        <v>1200</v>
      </c>
      <c r="C2" s="10">
        <v>800</v>
      </c>
      <c r="D2" s="1">
        <f>A2+3</f>
        <v>4</v>
      </c>
      <c r="E2" s="1">
        <v>1</v>
      </c>
      <c r="F2" s="1" t="s">
        <v>61</v>
      </c>
      <c r="G2" s="11">
        <v>1</v>
      </c>
      <c r="H2" s="11" t="s">
        <v>125</v>
      </c>
    </row>
    <row r="3" spans="1:8" x14ac:dyDescent="0.3">
      <c r="A3" s="1">
        <f>A2+1</f>
        <v>2</v>
      </c>
      <c r="B3" s="10">
        <v>2300</v>
      </c>
      <c r="C3" s="10">
        <v>1250</v>
      </c>
      <c r="D3" s="1">
        <f t="shared" ref="D3:D10" si="0">A3+3</f>
        <v>5</v>
      </c>
      <c r="E3" s="1">
        <v>1</v>
      </c>
      <c r="F3" s="1" t="s">
        <v>65</v>
      </c>
      <c r="G3" s="1">
        <v>1</v>
      </c>
      <c r="H3" s="1" t="s">
        <v>14</v>
      </c>
    </row>
    <row r="4" spans="1:8" x14ac:dyDescent="0.3">
      <c r="A4" s="1">
        <f t="shared" ref="A4:A10" si="1">A3+1</f>
        <v>3</v>
      </c>
      <c r="B4" s="10">
        <v>3700</v>
      </c>
      <c r="C4" s="10">
        <v>1800</v>
      </c>
      <c r="D4" s="1">
        <f t="shared" si="0"/>
        <v>6</v>
      </c>
      <c r="E4" s="1">
        <v>2</v>
      </c>
      <c r="F4" s="1" t="s">
        <v>62</v>
      </c>
      <c r="G4" s="1">
        <v>1</v>
      </c>
      <c r="H4" s="1" t="s">
        <v>193</v>
      </c>
    </row>
    <row r="5" spans="1:8" x14ac:dyDescent="0.3">
      <c r="A5" s="1">
        <f t="shared" si="1"/>
        <v>4</v>
      </c>
      <c r="B5" s="10">
        <v>5200</v>
      </c>
      <c r="C5" s="10">
        <v>2400</v>
      </c>
      <c r="D5" s="1">
        <f t="shared" si="0"/>
        <v>7</v>
      </c>
      <c r="E5" s="1">
        <v>2</v>
      </c>
      <c r="F5" s="1" t="s">
        <v>123</v>
      </c>
      <c r="G5" s="1">
        <v>2</v>
      </c>
      <c r="H5" s="1" t="s">
        <v>15</v>
      </c>
    </row>
    <row r="6" spans="1:8" x14ac:dyDescent="0.3">
      <c r="A6" s="1">
        <f t="shared" si="1"/>
        <v>5</v>
      </c>
      <c r="B6" s="10">
        <v>6300</v>
      </c>
      <c r="C6" s="10">
        <v>3100</v>
      </c>
      <c r="D6" s="1">
        <f t="shared" si="0"/>
        <v>8</v>
      </c>
      <c r="E6" s="1">
        <v>3</v>
      </c>
      <c r="F6" s="1" t="s">
        <v>124</v>
      </c>
      <c r="G6" s="1">
        <v>2</v>
      </c>
      <c r="H6" s="1" t="s">
        <v>194</v>
      </c>
    </row>
    <row r="7" spans="1:8" x14ac:dyDescent="0.3">
      <c r="A7" s="1">
        <f t="shared" si="1"/>
        <v>6</v>
      </c>
      <c r="B7" s="10">
        <v>8500</v>
      </c>
      <c r="C7" s="1">
        <v>3900</v>
      </c>
      <c r="D7" s="1">
        <f t="shared" si="0"/>
        <v>9</v>
      </c>
      <c r="E7" s="1">
        <v>3</v>
      </c>
      <c r="F7" s="1" t="s">
        <v>13</v>
      </c>
      <c r="G7" s="1">
        <v>2</v>
      </c>
      <c r="H7" s="1" t="s">
        <v>72</v>
      </c>
    </row>
    <row r="8" spans="1:8" x14ac:dyDescent="0.3">
      <c r="A8" s="1">
        <f t="shared" si="1"/>
        <v>7</v>
      </c>
      <c r="B8" s="10">
        <v>10800</v>
      </c>
      <c r="C8" s="1">
        <v>4700</v>
      </c>
      <c r="D8" s="1">
        <f t="shared" si="0"/>
        <v>10</v>
      </c>
      <c r="E8" s="1">
        <v>4</v>
      </c>
      <c r="F8" s="1" t="s">
        <v>66</v>
      </c>
      <c r="G8" s="1">
        <v>3</v>
      </c>
      <c r="H8" s="1" t="s">
        <v>195</v>
      </c>
    </row>
    <row r="9" spans="1:8" x14ac:dyDescent="0.3">
      <c r="A9" s="1">
        <f t="shared" si="1"/>
        <v>8</v>
      </c>
      <c r="B9" s="10">
        <v>12300</v>
      </c>
      <c r="C9" s="1">
        <v>5500</v>
      </c>
      <c r="D9" s="1">
        <f t="shared" si="0"/>
        <v>11</v>
      </c>
      <c r="E9" s="1">
        <v>4</v>
      </c>
      <c r="F9" s="1" t="s">
        <v>125</v>
      </c>
      <c r="G9" s="1">
        <v>3</v>
      </c>
      <c r="H9" s="1" t="s">
        <v>70</v>
      </c>
    </row>
    <row r="10" spans="1:8" x14ac:dyDescent="0.3">
      <c r="A10" s="1">
        <f t="shared" si="1"/>
        <v>9</v>
      </c>
      <c r="B10" s="10">
        <v>14000</v>
      </c>
      <c r="C10" s="1">
        <v>6400</v>
      </c>
      <c r="D10" s="1">
        <f t="shared" si="0"/>
        <v>12</v>
      </c>
      <c r="E10" s="1">
        <v>5</v>
      </c>
      <c r="F10" s="1" t="s">
        <v>126</v>
      </c>
      <c r="G10" s="1">
        <v>3</v>
      </c>
      <c r="H10" s="1" t="s">
        <v>196</v>
      </c>
    </row>
    <row r="12" spans="1:8" x14ac:dyDescent="0.3">
      <c r="B12" s="1"/>
    </row>
    <row r="14" spans="1:8" x14ac:dyDescent="0.3">
      <c r="B14" s="1"/>
    </row>
    <row r="16" spans="1:8" x14ac:dyDescent="0.3">
      <c r="B16" s="1"/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K1" sqref="K1"/>
    </sheetView>
  </sheetViews>
  <sheetFormatPr defaultRowHeight="14.4" x14ac:dyDescent="0.3"/>
  <cols>
    <col min="1" max="1" width="10.77734375" style="1" customWidth="1"/>
    <col min="2" max="3" width="16.109375" style="1" bestFit="1" customWidth="1"/>
    <col min="4" max="4" width="21" style="1" bestFit="1" customWidth="1"/>
    <col min="5" max="5" width="18.77734375" style="14" customWidth="1"/>
    <col min="6" max="7" width="17.5546875" style="14" bestFit="1" customWidth="1"/>
    <col min="8" max="8" width="16.6640625" style="1" bestFit="1" customWidth="1"/>
    <col min="9" max="10" width="14.77734375" style="1" customWidth="1"/>
    <col min="11" max="11" width="1.77734375" customWidth="1"/>
  </cols>
  <sheetData>
    <row r="1" spans="1:10" s="2" customFormat="1" x14ac:dyDescent="0.3">
      <c r="A1" s="3" t="s">
        <v>4</v>
      </c>
      <c r="B1" s="3" t="s">
        <v>158</v>
      </c>
      <c r="C1" s="3" t="s">
        <v>159</v>
      </c>
      <c r="D1" s="3" t="s">
        <v>160</v>
      </c>
      <c r="E1" s="12" t="s">
        <v>161</v>
      </c>
      <c r="F1" s="12" t="s">
        <v>164</v>
      </c>
      <c r="G1" s="12" t="s">
        <v>165</v>
      </c>
      <c r="H1" s="3" t="s">
        <v>168</v>
      </c>
      <c r="I1" s="3" t="s">
        <v>166</v>
      </c>
      <c r="J1" s="3" t="s">
        <v>167</v>
      </c>
    </row>
    <row r="2" spans="1:10" x14ac:dyDescent="0.3">
      <c r="A2" s="1">
        <v>1</v>
      </c>
      <c r="B2" s="1">
        <v>4</v>
      </c>
      <c r="C2" s="1">
        <v>0</v>
      </c>
      <c r="D2" s="1">
        <v>4</v>
      </c>
      <c r="F2" s="14">
        <v>1</v>
      </c>
      <c r="G2" s="14">
        <v>0</v>
      </c>
      <c r="H2" s="11" t="s">
        <v>67</v>
      </c>
      <c r="I2" s="10">
        <f xml:space="preserve"> cost!C4 - cost!C3</f>
        <v>700</v>
      </c>
      <c r="J2" s="11" t="s">
        <v>66</v>
      </c>
    </row>
    <row r="3" spans="1:10" x14ac:dyDescent="0.3">
      <c r="A3" s="1">
        <f>A2+1</f>
        <v>2</v>
      </c>
      <c r="B3" s="1">
        <f>B2 +2</f>
        <v>6</v>
      </c>
      <c r="C3" s="1">
        <v>1</v>
      </c>
      <c r="D3" s="1">
        <f>D2 +2</f>
        <v>6</v>
      </c>
      <c r="E3" s="13" t="s">
        <v>162</v>
      </c>
      <c r="F3" s="14">
        <v>1</v>
      </c>
      <c r="G3" s="14">
        <v>0</v>
      </c>
      <c r="H3" s="11" t="s">
        <v>68</v>
      </c>
      <c r="I3" s="10">
        <f xml:space="preserve"> cost!C5 - cost!C4</f>
        <v>800</v>
      </c>
      <c r="J3" s="11" t="s">
        <v>67</v>
      </c>
    </row>
    <row r="4" spans="1:10" x14ac:dyDescent="0.3">
      <c r="A4" s="1">
        <f t="shared" ref="A4:A10" si="0">A3+1</f>
        <v>3</v>
      </c>
      <c r="B4" s="1">
        <f t="shared" ref="B4:D10" si="1">B3 +2</f>
        <v>8</v>
      </c>
      <c r="C4" s="1">
        <v>1</v>
      </c>
      <c r="D4" s="1">
        <f t="shared" si="1"/>
        <v>8</v>
      </c>
      <c r="E4" s="13"/>
      <c r="F4" s="14">
        <v>1</v>
      </c>
      <c r="G4" s="14">
        <v>0</v>
      </c>
      <c r="H4" s="1" t="s">
        <v>15</v>
      </c>
      <c r="I4" s="10">
        <f xml:space="preserve"> cost!C6 - cost!C5</f>
        <v>1000</v>
      </c>
      <c r="J4" s="11" t="s">
        <v>68</v>
      </c>
    </row>
    <row r="5" spans="1:10" x14ac:dyDescent="0.3">
      <c r="A5" s="1">
        <f t="shared" si="0"/>
        <v>4</v>
      </c>
      <c r="B5" s="1">
        <f t="shared" si="1"/>
        <v>10</v>
      </c>
      <c r="C5" s="1">
        <v>2</v>
      </c>
      <c r="D5" s="1">
        <f t="shared" si="1"/>
        <v>10</v>
      </c>
      <c r="E5" s="13" t="s">
        <v>163</v>
      </c>
      <c r="F5" s="14">
        <v>2</v>
      </c>
      <c r="G5" s="14">
        <v>1</v>
      </c>
      <c r="H5" s="1" t="s">
        <v>69</v>
      </c>
      <c r="I5" s="10">
        <f xml:space="preserve"> cost!C7 - cost!C6</f>
        <v>1100</v>
      </c>
      <c r="J5" s="1" t="s">
        <v>15</v>
      </c>
    </row>
    <row r="6" spans="1:10" x14ac:dyDescent="0.3">
      <c r="A6" s="1">
        <f t="shared" si="0"/>
        <v>5</v>
      </c>
      <c r="B6" s="1">
        <f t="shared" si="1"/>
        <v>12</v>
      </c>
      <c r="C6" s="1">
        <v>2</v>
      </c>
      <c r="D6" s="1">
        <f t="shared" si="1"/>
        <v>12</v>
      </c>
      <c r="E6" s="13"/>
      <c r="F6" s="14">
        <v>2</v>
      </c>
      <c r="G6" s="14">
        <v>1</v>
      </c>
      <c r="H6" s="1" t="s">
        <v>169</v>
      </c>
      <c r="I6" s="10">
        <f xml:space="preserve"> cost!C8 - cost!C7</f>
        <v>1200</v>
      </c>
      <c r="J6" s="1" t="s">
        <v>69</v>
      </c>
    </row>
    <row r="7" spans="1:10" x14ac:dyDescent="0.3">
      <c r="A7" s="1">
        <f t="shared" si="0"/>
        <v>6</v>
      </c>
      <c r="B7" s="1">
        <f t="shared" si="1"/>
        <v>14</v>
      </c>
      <c r="C7" s="1">
        <v>3</v>
      </c>
      <c r="D7" s="1">
        <f t="shared" si="1"/>
        <v>14</v>
      </c>
      <c r="E7" s="13" t="s">
        <v>170</v>
      </c>
      <c r="F7" s="14">
        <v>2</v>
      </c>
      <c r="G7" s="14">
        <v>1</v>
      </c>
      <c r="H7" s="1" t="s">
        <v>16</v>
      </c>
      <c r="I7" s="10">
        <f xml:space="preserve"> cost!C9 - cost!C8</f>
        <v>1300</v>
      </c>
      <c r="J7" s="1" t="s">
        <v>169</v>
      </c>
    </row>
    <row r="8" spans="1:10" x14ac:dyDescent="0.3">
      <c r="A8" s="1">
        <f t="shared" si="0"/>
        <v>7</v>
      </c>
      <c r="B8" s="1">
        <f t="shared" si="1"/>
        <v>16</v>
      </c>
      <c r="C8" s="1">
        <v>3</v>
      </c>
      <c r="D8" s="1">
        <f t="shared" si="1"/>
        <v>16</v>
      </c>
      <c r="E8" s="13"/>
      <c r="F8" s="14">
        <v>3</v>
      </c>
      <c r="G8" s="14">
        <v>2</v>
      </c>
      <c r="H8" s="1" t="s">
        <v>17</v>
      </c>
      <c r="I8" s="10">
        <f xml:space="preserve"> cost!C10 - cost!C9</f>
        <v>1400</v>
      </c>
      <c r="J8" s="1" t="s">
        <v>16</v>
      </c>
    </row>
    <row r="9" spans="1:10" x14ac:dyDescent="0.3">
      <c r="A9" s="1">
        <f t="shared" si="0"/>
        <v>8</v>
      </c>
      <c r="B9" s="1">
        <f t="shared" si="1"/>
        <v>18</v>
      </c>
      <c r="C9" s="1">
        <v>4</v>
      </c>
      <c r="D9" s="1">
        <f t="shared" si="1"/>
        <v>18</v>
      </c>
      <c r="E9" s="13" t="s">
        <v>171</v>
      </c>
      <c r="F9" s="14">
        <v>3</v>
      </c>
      <c r="G9" s="14">
        <v>2</v>
      </c>
      <c r="H9" s="1" t="s">
        <v>76</v>
      </c>
      <c r="I9" s="10">
        <f xml:space="preserve"> cost!C11 - cost!C10</f>
        <v>1600</v>
      </c>
      <c r="J9" s="1" t="s">
        <v>17</v>
      </c>
    </row>
    <row r="10" spans="1:10" x14ac:dyDescent="0.3">
      <c r="A10" s="1">
        <f t="shared" si="0"/>
        <v>9</v>
      </c>
      <c r="B10" s="1">
        <f t="shared" si="1"/>
        <v>20</v>
      </c>
      <c r="C10" s="1">
        <v>4</v>
      </c>
      <c r="D10" s="1">
        <f t="shared" si="1"/>
        <v>20</v>
      </c>
      <c r="E10" s="13"/>
      <c r="F10" s="14">
        <v>3</v>
      </c>
      <c r="G10" s="14">
        <v>2</v>
      </c>
      <c r="H10" s="1" t="s">
        <v>139</v>
      </c>
      <c r="I10" s="10">
        <f xml:space="preserve"> cost!C12 - cost!C11</f>
        <v>1700</v>
      </c>
      <c r="J10" s="1" t="s">
        <v>76</v>
      </c>
    </row>
    <row r="11" spans="1:10" x14ac:dyDescent="0.3">
      <c r="E11" s="13"/>
    </row>
    <row r="12" spans="1:10" x14ac:dyDescent="0.3">
      <c r="E12" s="13"/>
    </row>
    <row r="13" spans="1:10" x14ac:dyDescent="0.3">
      <c r="E13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cost</vt:lpstr>
      <vt:lpstr>UnlockableThief</vt:lpstr>
      <vt:lpstr>UnlockableItem</vt:lpstr>
      <vt:lpstr>ThiefLevel</vt:lpstr>
      <vt:lpstr>CastleRoom</vt:lpstr>
      <vt:lpstr>RoomUpgrade</vt:lpstr>
      <vt:lpstr>UniqueRoom</vt:lpstr>
      <vt:lpstr>BasicRoom</vt:lpstr>
      <vt:lpstr>AdvancedRoom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2025-01-22T00:01:47Z</dcterms:modified>
</cp:coreProperties>
</file>