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cost" sheetId="5" r:id="rId1"/>
    <sheet name="UnlockableThief" sheetId="2" r:id="rId2"/>
    <sheet name="UnlockableItem" sheetId="1" r:id="rId3"/>
    <sheet name="ThiefLevel" sheetId="4" r:id="rId4"/>
    <sheet name="Throne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D3" i="4" l="1"/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3" i="3"/>
  <c r="H4" i="3" s="1"/>
  <c r="H5" i="3" s="1"/>
  <c r="H6" i="3" s="1"/>
  <c r="H7" i="3" s="1"/>
  <c r="H8" i="3" s="1"/>
  <c r="H9" i="3" s="1"/>
  <c r="H10" i="3" s="1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A9" i="8" l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<sst xmlns="http://schemas.openxmlformats.org/spreadsheetml/2006/main" count="560" uniqueCount="180">
  <si>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</si>
  <si>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</si>
  <si>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</si>
  <si>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</si>
  <si>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</si>
  <si>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</si>
  <si>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</si>
  <si>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</si>
  <si>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</si>
  <si>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</si>
  <si>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</si>
  <si>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</si>
  <si>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</si>
  <si>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</si>
  <si>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</si>
  <si>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</si>
  <si>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</si>
  <si>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</si>
  <si>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</si>
  <si>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</si>
  <si>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</si>
  <si>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</si>
  <si>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</si>
  <si>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</si>
  <si>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</si>
  <si>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</si>
  <si>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</si>
  <si>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</si>
  <si>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</si>
  <si>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</si>
  <si>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</si>
  <si>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</si>
  <si>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</si>
  <si>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</si>
  <si>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</si>
  <si>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</si>
  <si>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</si>
  <si>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</si>
  <si>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</si>
  <si>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</si>
  <si>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</si>
  <si>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</si>
  <si>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</si>
  <si>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</si>
  <si>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</si>
  <si>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</si>
  <si>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</si>
  <si>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</si>
  <si>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</si>
  <si>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</si>
  <si>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</si>
  <si>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</si>
  <si>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</si>
  <si>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</si>
  <si>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</si>
  <si>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</si>
  <si>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</si>
  <si>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</si>
  <si>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</si>
  <si>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</si>
  <si>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</si>
  <si>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</si>
  <si>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</si>
  <si>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</si>
  <si>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</si>
  <si>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</si>
  <si>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</si>
  <si>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</si>
  <si>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</si>
  <si>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</si>
  <si>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</si>
  <si>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</si>
  <si>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</si>
  <si>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</si>
  <si>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</si>
  <si>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</si>
  <si>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</si>
  <si>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</si>
  <si>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</si>
  <si>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</si>
  <si>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</si>
  <si>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</si>
  <si>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</si>
  <si>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</si>
  <si>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</si>
  <si>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</si>
  <si>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</si>
  <si>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</si>
  <si>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</si>
  <si>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</si>
  <si>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</si>
  <si>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</si>
  <si>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</si>
  <si>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</si>
  <si>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</si>
  <si>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</si>
  <si>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</si>
  <si>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</si>
  <si>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</si>
  <si>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</si>
  <si>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</si>
  <si>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</si>
  <si>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</si>
  <si>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</si>
  <si>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</si>
  <si>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</si>
  <si>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</si>
  <si>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</si>
  <si>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</si>
  <si>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</si>
  <si>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</si>
  <si>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</si>
  <si>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</si>
  <si>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</si>
  <si>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</si>
  <si>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</si>
  <si>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</si>
  <si>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</si>
  <si>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</si>
  <si>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</si>
  <si>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</si>
  <si>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</si>
  <si>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</si>
  <si>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</si>
  <si>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</si>
  <si>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</si>
  <si>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</si>
  <si>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</si>
  <si>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</si>
  <si>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</si>
  <si>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</si>
  <si>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</si>
  <si>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</si>
  <si>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</si>
  <si>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</si>
  <si>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</si>
  <si>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</si>
  <si>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</si>
  <si>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</si>
  <si>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</si>
  <si>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</si>
  <si>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</si>
  <si>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</si>
  <si>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</si>
  <si>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</si>
  <si>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</si>
  <si>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</si>
  <si>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</si>
  <si>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</si>
  <si>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</si>
  <si>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</si>
  <si>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</si>
  <si>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</si>
  <si>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</si>
  <si>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</si>
  <si>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</si>
  <si>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</si>
  <si>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</si>
  <si>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</si>
  <si>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</si>
  <si>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</si>
  <si>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</si>
  <si>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</si>
  <si>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</si>
  <si>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</si>
  <si>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</si>
  <si>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</si>
  <si>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</si>
  <si>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</si>
  <si>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</si>
  <si>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</si>
  <si>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EnchantmentList</t>
  </si>
  <si>
    <t>Gauntlet</t>
  </si>
  <si>
    <t>UnlockThrone</t>
  </si>
  <si>
    <t>per 3</t>
  </si>
  <si>
    <t>sab 3</t>
  </si>
  <si>
    <t>tra 3</t>
  </si>
  <si>
    <t>per 6</t>
  </si>
  <si>
    <t>sab 6</t>
  </si>
  <si>
    <t>tra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</si>
</sst>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42</v>
      </c>
      <c r="B1" s="3"/>
      <c r="C1" s="3" t="s">
        <v>74</v>
      </c>
      <c r="D1" s="3" t="s">
        <v>73</v>
      </c>
      <c r="E1" s="3" t="s">
        <v>75</v>
      </c>
      <c r="F1" s="3"/>
      <c r="G1" s="3" t="s">
        <v>76</v>
      </c>
      <c r="H1" s="3" t="s">
        <v>77</v>
      </c>
      <c r="I1" s="3" t="s">
        <v>78</v>
      </c>
      <c r="J1" s="3"/>
      <c r="K1" s="3" t="s">
        <v>100</v>
      </c>
      <c r="L1" s="3" t="s">
        <v>101</v>
      </c>
      <c r="M1" s="3" t="s">
        <v>102</v>
      </c>
      <c r="N1" s="3"/>
      <c r="O1" s="3" t="s">
        <v>120</v>
      </c>
      <c r="P1" s="3" t="s">
        <v>121</v>
      </c>
      <c r="Q1" s="3" t="s">
        <v>117</v>
      </c>
      <c r="R1" s="3" t="s">
        <v>118</v>
      </c>
      <c r="S1" s="3" t="s">
        <v>119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173</v>
      </c>
      <c r="D1" s="3" t="s">
        <v>12</v>
      </c>
      <c r="E1" s="3" t="s">
        <v>159</v>
      </c>
      <c r="F1" s="3" t="s">
        <v>2</v>
      </c>
    </row>
    <row r="2" spans="1:6" x14ac:dyDescent="0.3">
      <c r="A2" t="s">
        <v>23</v>
      </c>
      <c r="B2" s="1">
        <v>1</v>
      </c>
      <c r="C2" s="1">
        <v>0</v>
      </c>
      <c r="D2" s="1">
        <f>cost!$C$3</f>
        <v>2400</v>
      </c>
      <c r="E2" s="1" t="s">
        <v>69</v>
      </c>
      <c r="F2" s="1">
        <v>0</v>
      </c>
    </row>
    <row r="3" spans="1:6" x14ac:dyDescent="0.3">
      <c r="A3" t="s">
        <v>24</v>
      </c>
      <c r="B3" s="1">
        <v>1</v>
      </c>
      <c r="C3" s="1">
        <v>0</v>
      </c>
      <c r="D3" s="1">
        <f>cost!$C$3</f>
        <v>2400</v>
      </c>
      <c r="E3" s="1" t="s">
        <v>70</v>
      </c>
      <c r="F3" s="1">
        <v>0</v>
      </c>
    </row>
    <row r="4" spans="1:6" x14ac:dyDescent="0.3">
      <c r="A4" t="s">
        <v>35</v>
      </c>
      <c r="B4" s="1">
        <v>1</v>
      </c>
      <c r="C4" s="1">
        <v>0</v>
      </c>
      <c r="D4" s="1">
        <f>cost!$C$3</f>
        <v>2400</v>
      </c>
      <c r="E4" s="1" t="s">
        <v>71</v>
      </c>
      <c r="F4" s="1">
        <v>0</v>
      </c>
    </row>
    <row r="5" spans="1:6" x14ac:dyDescent="0.3">
      <c r="A5" t="s">
        <v>23</v>
      </c>
      <c r="B5" s="1">
        <v>2</v>
      </c>
      <c r="C5" s="1">
        <v>2</v>
      </c>
      <c r="D5" s="10">
        <f>cost!$C$5</f>
        <v>3350</v>
      </c>
      <c r="E5" s="1" t="s">
        <v>160</v>
      </c>
      <c r="F5" s="1">
        <v>2</v>
      </c>
    </row>
    <row r="6" spans="1:6" x14ac:dyDescent="0.3">
      <c r="A6" t="s">
        <v>24</v>
      </c>
      <c r="B6" s="1">
        <v>2</v>
      </c>
      <c r="C6" s="1">
        <v>2</v>
      </c>
      <c r="D6" s="10">
        <f>cost!$C$5</f>
        <v>3350</v>
      </c>
      <c r="E6" s="1" t="s">
        <v>161</v>
      </c>
      <c r="F6" s="1">
        <v>2</v>
      </c>
    </row>
    <row r="7" spans="1:6" x14ac:dyDescent="0.3">
      <c r="A7" t="s">
        <v>35</v>
      </c>
      <c r="B7" s="1">
        <v>2</v>
      </c>
      <c r="C7" s="1">
        <v>2</v>
      </c>
      <c r="D7" s="10">
        <f>cost!$C$5</f>
        <v>3350</v>
      </c>
      <c r="E7" s="1" t="s">
        <v>162</v>
      </c>
      <c r="F7" s="1">
        <v>2</v>
      </c>
    </row>
    <row r="8" spans="1:6" x14ac:dyDescent="0.3">
      <c r="A8" t="s">
        <v>23</v>
      </c>
      <c r="B8" s="1">
        <v>3</v>
      </c>
      <c r="C8" s="1">
        <v>4</v>
      </c>
      <c r="D8" s="10">
        <f>cost!$C$7</f>
        <v>4500</v>
      </c>
      <c r="E8" s="1" t="s">
        <v>163</v>
      </c>
      <c r="F8" s="1">
        <v>4</v>
      </c>
    </row>
    <row r="9" spans="1:6" x14ac:dyDescent="0.3">
      <c r="A9" t="s">
        <v>24</v>
      </c>
      <c r="B9" s="1">
        <v>3</v>
      </c>
      <c r="C9" s="1">
        <v>4</v>
      </c>
      <c r="D9" s="10">
        <f>cost!$C$7</f>
        <v>4500</v>
      </c>
      <c r="E9" s="1" t="s">
        <v>164</v>
      </c>
      <c r="F9" s="1">
        <v>4</v>
      </c>
    </row>
    <row r="10" spans="1:6" x14ac:dyDescent="0.3">
      <c r="A10" t="s">
        <v>35</v>
      </c>
      <c r="B10" s="1">
        <v>3</v>
      </c>
      <c r="C10" s="1">
        <v>4</v>
      </c>
      <c r="D10" s="10">
        <f>cost!$C$7</f>
        <v>4500</v>
      </c>
      <c r="E10" s="1" t="s">
        <v>165</v>
      </c>
      <c r="F10" s="1">
        <v>4</v>
      </c>
    </row>
    <row r="11" spans="1:6" x14ac:dyDescent="0.3">
      <c r="A11" t="s">
        <v>23</v>
      </c>
      <c r="B11" s="1">
        <v>4</v>
      </c>
      <c r="C11" s="1">
        <v>7</v>
      </c>
      <c r="D11" s="10">
        <f>cost!$C$9</f>
        <v>5850</v>
      </c>
      <c r="E11" s="1" t="s">
        <v>166</v>
      </c>
      <c r="F11" s="1">
        <v>6</v>
      </c>
    </row>
    <row r="12" spans="1:6" x14ac:dyDescent="0.3">
      <c r="A12" t="s">
        <v>24</v>
      </c>
      <c r="B12" s="1">
        <v>4</v>
      </c>
      <c r="C12" s="1">
        <v>7</v>
      </c>
      <c r="D12" s="10">
        <f>cost!$C$9</f>
        <v>5850</v>
      </c>
      <c r="E12" s="1" t="s">
        <v>167</v>
      </c>
      <c r="F12" s="1">
        <v>6</v>
      </c>
    </row>
    <row r="13" spans="1:6" x14ac:dyDescent="0.3">
      <c r="A13" t="s">
        <v>35</v>
      </c>
      <c r="B13" s="1">
        <v>4</v>
      </c>
      <c r="C13" s="1">
        <v>7</v>
      </c>
      <c r="D13" s="10">
        <f>cost!$C$9</f>
        <v>5850</v>
      </c>
      <c r="E13" s="1" t="s">
        <v>168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6.77734375" customWidth="1"/>
    <col min="2" max="4" width="8.77734375" style="1" customWidth="1"/>
    <col min="5" max="6" width="10.77734375" style="1" customWidth="1"/>
    <col min="7" max="7" width="12.77734375" style="8" customWidth="1"/>
    <col min="8" max="10" width="10.77734375" style="1" customWidth="1"/>
    <col min="11" max="11" width="24.77734375" customWidth="1"/>
    <col min="12" max="12" width="1.77734375" customWidth="1"/>
  </cols>
  <sheetData>
    <row r="1" spans="1:11" s="2" customFormat="1" x14ac:dyDescent="0.3">
      <c r="A1" s="2" t="s">
        <v>3</v>
      </c>
      <c r="B1" s="3" t="s">
        <v>4</v>
      </c>
      <c r="C1" s="3" t="s">
        <v>169</v>
      </c>
      <c r="D1" s="3" t="s">
        <v>170</v>
      </c>
      <c r="E1" s="3" t="s">
        <v>25</v>
      </c>
      <c r="F1" s="3" t="s">
        <v>12</v>
      </c>
      <c r="G1" s="6" t="s">
        <v>8</v>
      </c>
      <c r="H1" s="3" t="s">
        <v>34</v>
      </c>
      <c r="I1" s="3" t="s">
        <v>45</v>
      </c>
      <c r="J1" s="3" t="s">
        <v>5</v>
      </c>
      <c r="K1" s="2" t="s">
        <v>171</v>
      </c>
    </row>
    <row r="2" spans="1:11" s="4" customFormat="1" x14ac:dyDescent="0.3">
      <c r="B2" s="5"/>
      <c r="C2" s="5"/>
      <c r="D2" s="5"/>
      <c r="E2" s="5"/>
      <c r="F2" s="5"/>
      <c r="G2" s="7"/>
      <c r="H2" s="5"/>
      <c r="I2" s="5"/>
      <c r="J2" s="5"/>
    </row>
    <row r="3" spans="1:11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26</v>
      </c>
      <c r="F3" s="5">
        <f>VLOOKUP(D3, cost!$A$3:$I$14, 4, FALSE)</f>
        <v>1200</v>
      </c>
      <c r="G3" s="8" t="s">
        <v>23</v>
      </c>
      <c r="H3" s="1" t="s">
        <v>36</v>
      </c>
      <c r="I3" s="5" t="s">
        <v>46</v>
      </c>
      <c r="K3" s="8"/>
    </row>
    <row r="4" spans="1:11" x14ac:dyDescent="0.3">
      <c r="A4" s="4" t="s">
        <v>32</v>
      </c>
      <c r="B4" s="5">
        <v>1</v>
      </c>
      <c r="C4" s="5">
        <v>0</v>
      </c>
      <c r="D4" s="5">
        <f t="shared" ref="D4:D14" si="0">B4+C4</f>
        <v>1</v>
      </c>
      <c r="E4" s="5" t="s">
        <v>26</v>
      </c>
      <c r="F4" s="5">
        <f>VLOOKUP(D4, cost!$A$3:$I$14, 4, FALSE)</f>
        <v>1200</v>
      </c>
      <c r="G4" s="8" t="s">
        <v>24</v>
      </c>
      <c r="H4" s="1" t="s">
        <v>37</v>
      </c>
      <c r="I4" s="5" t="s">
        <v>48</v>
      </c>
      <c r="K4" s="8"/>
    </row>
    <row r="5" spans="1:11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26</v>
      </c>
      <c r="F5" s="5">
        <f>VLOOKUP(D5, cost!$A$3:$I$14, 4, FALSE)</f>
        <v>1200</v>
      </c>
      <c r="G5" t="s">
        <v>35</v>
      </c>
      <c r="H5" s="1" t="s">
        <v>38</v>
      </c>
      <c r="I5" s="5" t="s">
        <v>51</v>
      </c>
      <c r="J5" s="5"/>
      <c r="K5" s="8"/>
    </row>
    <row r="6" spans="1:11" x14ac:dyDescent="0.3">
      <c r="A6" s="4" t="s">
        <v>21</v>
      </c>
      <c r="B6" s="5">
        <v>1</v>
      </c>
      <c r="C6" s="5">
        <v>0</v>
      </c>
      <c r="D6" s="5">
        <f t="shared" si="0"/>
        <v>1</v>
      </c>
      <c r="E6" s="5" t="s">
        <v>27</v>
      </c>
      <c r="F6" s="5">
        <f>VLOOKUP(D6, cost!$A$3:$I$14, 4, FALSE)</f>
        <v>1200</v>
      </c>
      <c r="G6" s="8" t="s">
        <v>23</v>
      </c>
      <c r="H6" s="1" t="s">
        <v>36</v>
      </c>
      <c r="I6" s="1" t="s">
        <v>47</v>
      </c>
      <c r="K6" s="8"/>
    </row>
    <row r="7" spans="1:11" x14ac:dyDescent="0.3">
      <c r="A7" s="4" t="s">
        <v>22</v>
      </c>
      <c r="B7" s="5">
        <v>1</v>
      </c>
      <c r="C7" s="5">
        <v>0</v>
      </c>
      <c r="D7" s="5">
        <f t="shared" si="0"/>
        <v>1</v>
      </c>
      <c r="E7" s="5" t="s">
        <v>27</v>
      </c>
      <c r="F7" s="5">
        <f>VLOOKUP(D7, cost!$A$3:$I$14, 4, FALSE)</f>
        <v>1200</v>
      </c>
      <c r="G7" s="8" t="s">
        <v>24</v>
      </c>
      <c r="H7" s="1" t="s">
        <v>37</v>
      </c>
      <c r="I7" s="1" t="s">
        <v>49</v>
      </c>
      <c r="K7" s="8"/>
    </row>
    <row r="8" spans="1:11" x14ac:dyDescent="0.3">
      <c r="A8" s="4" t="s">
        <v>20</v>
      </c>
      <c r="B8" s="5">
        <v>1</v>
      </c>
      <c r="C8" s="5">
        <v>0</v>
      </c>
      <c r="D8" s="5">
        <f t="shared" si="0"/>
        <v>1</v>
      </c>
      <c r="E8" s="5" t="s">
        <v>27</v>
      </c>
      <c r="F8" s="5">
        <f>VLOOKUP(D8, cost!$A$3:$I$14, 4, FALSE)</f>
        <v>1200</v>
      </c>
      <c r="G8" t="s">
        <v>35</v>
      </c>
      <c r="H8" s="1" t="s">
        <v>38</v>
      </c>
      <c r="I8" s="1" t="s">
        <v>50</v>
      </c>
      <c r="K8" s="8"/>
    </row>
    <row r="9" spans="1:11" x14ac:dyDescent="0.3">
      <c r="A9" s="4" t="s">
        <v>44</v>
      </c>
      <c r="B9" s="5">
        <v>1</v>
      </c>
      <c r="C9" s="5">
        <v>0</v>
      </c>
      <c r="D9" s="5">
        <f t="shared" si="0"/>
        <v>1</v>
      </c>
      <c r="E9" s="5" t="s">
        <v>28</v>
      </c>
      <c r="F9" s="5">
        <f>VLOOKUP(D9, cost!$A$3:$I$14, 5, FALSE)</f>
        <v>800</v>
      </c>
      <c r="J9" s="1" t="s">
        <v>174</v>
      </c>
    </row>
    <row r="10" spans="1:11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29</v>
      </c>
      <c r="F10" s="5">
        <f>VLOOKUP(D10, cost!$A$3:$I$14, 5, FALSE)</f>
        <v>800</v>
      </c>
      <c r="J10" s="1" t="s">
        <v>175</v>
      </c>
    </row>
    <row r="11" spans="1:11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30</v>
      </c>
      <c r="F11" s="5">
        <f>VLOOKUP(D11, cost!$A$3:$I$14, 5, FALSE)</f>
        <v>800</v>
      </c>
      <c r="J11" s="1" t="s">
        <v>176</v>
      </c>
    </row>
    <row r="12" spans="1:11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28</v>
      </c>
      <c r="F12" s="5">
        <f>VLOOKUP(D12, cost!$A$3:$I$14, 5, FALSE)</f>
        <v>800</v>
      </c>
      <c r="I12" s="1" t="s">
        <v>50</v>
      </c>
    </row>
    <row r="13" spans="1:11" x14ac:dyDescent="0.3">
      <c r="A13" s="4" t="s">
        <v>172</v>
      </c>
      <c r="B13" s="5">
        <v>1</v>
      </c>
      <c r="C13" s="5">
        <v>0</v>
      </c>
      <c r="D13" s="5">
        <f t="shared" si="0"/>
        <v>1</v>
      </c>
      <c r="E13" s="5" t="s">
        <v>29</v>
      </c>
      <c r="F13" s="5">
        <f>VLOOKUP(D13, cost!$A$3:$I$14, 5, FALSE)</f>
        <v>800</v>
      </c>
      <c r="I13" s="1" t="s">
        <v>46</v>
      </c>
    </row>
    <row r="14" spans="1:11" x14ac:dyDescent="0.3">
      <c r="A14" s="4" t="s">
        <v>43</v>
      </c>
      <c r="B14" s="5">
        <v>1</v>
      </c>
      <c r="C14" s="5">
        <v>0</v>
      </c>
      <c r="D14" s="5">
        <f t="shared" si="0"/>
        <v>1</v>
      </c>
      <c r="E14" s="5" t="s">
        <v>30</v>
      </c>
      <c r="F14" s="5">
        <f>VLOOKUP(D14, cost!$A$3:$I$14, 5, FALSE)</f>
        <v>800</v>
      </c>
      <c r="I14" s="1" t="s">
        <v>52</v>
      </c>
    </row>
    <row r="16" spans="1:11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26</v>
      </c>
      <c r="F16" s="5">
        <f>VLOOKUP(D16, cost!$A$3:$I$14, 4, FALSE)</f>
        <v>1650</v>
      </c>
      <c r="G16" s="8" t="s">
        <v>23</v>
      </c>
      <c r="H16" s="1" t="s">
        <v>36</v>
      </c>
      <c r="I16" s="5" t="s">
        <v>46</v>
      </c>
      <c r="K16" s="8" t="s">
        <v>53</v>
      </c>
    </row>
    <row r="17" spans="1:11" x14ac:dyDescent="0.3">
      <c r="A17" s="4" t="s">
        <v>32</v>
      </c>
      <c r="B17" s="5">
        <v>1</v>
      </c>
      <c r="C17" s="5">
        <v>1</v>
      </c>
      <c r="D17" s="5">
        <f t="shared" ref="D17:D27" si="1">B17+C17</f>
        <v>2</v>
      </c>
      <c r="E17" s="5" t="s">
        <v>26</v>
      </c>
      <c r="F17" s="5">
        <f>VLOOKUP(D17, cost!$A$3:$I$14, 4, FALSE)</f>
        <v>1650</v>
      </c>
      <c r="G17" s="8" t="s">
        <v>24</v>
      </c>
      <c r="H17" s="1" t="s">
        <v>37</v>
      </c>
      <c r="I17" s="5" t="s">
        <v>48</v>
      </c>
      <c r="K17" s="8" t="s">
        <v>54</v>
      </c>
    </row>
    <row r="18" spans="1:11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26</v>
      </c>
      <c r="F18" s="5">
        <f>VLOOKUP(D18, cost!$A$3:$I$14, 4, FALSE)</f>
        <v>1650</v>
      </c>
      <c r="G18" t="s">
        <v>35</v>
      </c>
      <c r="H18" s="1" t="s">
        <v>38</v>
      </c>
      <c r="I18" s="5" t="s">
        <v>51</v>
      </c>
      <c r="J18" s="5"/>
      <c r="K18" s="8" t="s">
        <v>55</v>
      </c>
    </row>
    <row r="19" spans="1:11" x14ac:dyDescent="0.3">
      <c r="A19" s="4" t="s">
        <v>21</v>
      </c>
      <c r="B19" s="5">
        <v>1</v>
      </c>
      <c r="C19" s="5">
        <v>1</v>
      </c>
      <c r="D19" s="5">
        <f t="shared" si="1"/>
        <v>2</v>
      </c>
      <c r="E19" s="5" t="s">
        <v>27</v>
      </c>
      <c r="F19" s="5">
        <f>VLOOKUP(D19, cost!$A$3:$I$14, 4, FALSE)</f>
        <v>1650</v>
      </c>
      <c r="G19" s="8" t="s">
        <v>23</v>
      </c>
      <c r="H19" s="1" t="s">
        <v>36</v>
      </c>
      <c r="I19" s="1" t="s">
        <v>47</v>
      </c>
      <c r="K19" s="8" t="s">
        <v>53</v>
      </c>
    </row>
    <row r="20" spans="1:11" x14ac:dyDescent="0.3">
      <c r="A20" s="4" t="s">
        <v>22</v>
      </c>
      <c r="B20" s="5">
        <v>1</v>
      </c>
      <c r="C20" s="5">
        <v>1</v>
      </c>
      <c r="D20" s="5">
        <f t="shared" si="1"/>
        <v>2</v>
      </c>
      <c r="E20" s="5" t="s">
        <v>27</v>
      </c>
      <c r="F20" s="5">
        <f>VLOOKUP(D20, cost!$A$3:$I$14, 4, FALSE)</f>
        <v>1650</v>
      </c>
      <c r="G20" s="8" t="s">
        <v>24</v>
      </c>
      <c r="H20" s="1" t="s">
        <v>37</v>
      </c>
      <c r="I20" s="1" t="s">
        <v>49</v>
      </c>
      <c r="K20" s="8" t="s">
        <v>54</v>
      </c>
    </row>
    <row r="21" spans="1:11" x14ac:dyDescent="0.3">
      <c r="A21" s="4" t="s">
        <v>20</v>
      </c>
      <c r="B21" s="5">
        <v>1</v>
      </c>
      <c r="C21" s="5">
        <v>1</v>
      </c>
      <c r="D21" s="5">
        <f t="shared" si="1"/>
        <v>2</v>
      </c>
      <c r="E21" s="5" t="s">
        <v>27</v>
      </c>
      <c r="F21" s="5">
        <f>VLOOKUP(D21, cost!$A$3:$I$14, 4, FALSE)</f>
        <v>1650</v>
      </c>
      <c r="G21" t="s">
        <v>35</v>
      </c>
      <c r="H21" s="1" t="s">
        <v>38</v>
      </c>
      <c r="I21" s="1" t="s">
        <v>50</v>
      </c>
      <c r="K21" s="8" t="s">
        <v>55</v>
      </c>
    </row>
    <row r="22" spans="1:11" x14ac:dyDescent="0.3">
      <c r="A22" s="4" t="s">
        <v>44</v>
      </c>
      <c r="B22" s="5">
        <v>1</v>
      </c>
      <c r="C22" s="5">
        <v>1</v>
      </c>
      <c r="D22" s="5">
        <f t="shared" si="1"/>
        <v>2</v>
      </c>
      <c r="E22" s="5" t="s">
        <v>28</v>
      </c>
      <c r="F22" s="5">
        <f>VLOOKUP(D22, cost!$A$3:$I$14, 5, FALSE)</f>
        <v>1250</v>
      </c>
      <c r="J22" s="1" t="s">
        <v>174</v>
      </c>
      <c r="K22" s="8" t="s">
        <v>56</v>
      </c>
    </row>
    <row r="23" spans="1:11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29</v>
      </c>
      <c r="F23" s="5">
        <f>VLOOKUP(D23, cost!$A$3:$I$14, 5, FALSE)</f>
        <v>1250</v>
      </c>
      <c r="J23" s="1" t="s">
        <v>175</v>
      </c>
      <c r="K23" s="8" t="s">
        <v>57</v>
      </c>
    </row>
    <row r="24" spans="1:11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30</v>
      </c>
      <c r="F24" s="5">
        <f>VLOOKUP(D24, cost!$A$3:$I$14, 5, FALSE)</f>
        <v>1250</v>
      </c>
      <c r="J24" s="1" t="s">
        <v>176</v>
      </c>
      <c r="K24" s="8" t="s">
        <v>58</v>
      </c>
    </row>
    <row r="25" spans="1:11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28</v>
      </c>
      <c r="F25" s="5">
        <f>VLOOKUP(D25, cost!$A$3:$I$14, 5, FALSE)</f>
        <v>1250</v>
      </c>
      <c r="I25" s="1" t="s">
        <v>50</v>
      </c>
      <c r="K25" s="8" t="s">
        <v>59</v>
      </c>
    </row>
    <row r="26" spans="1:11" x14ac:dyDescent="0.3">
      <c r="A26" s="4" t="s">
        <v>172</v>
      </c>
      <c r="B26" s="5">
        <v>1</v>
      </c>
      <c r="C26" s="5">
        <v>1</v>
      </c>
      <c r="D26" s="5">
        <f t="shared" si="1"/>
        <v>2</v>
      </c>
      <c r="E26" s="5" t="s">
        <v>29</v>
      </c>
      <c r="F26" s="5">
        <f>VLOOKUP(D26, cost!$A$3:$I$14, 5, FALSE)</f>
        <v>1250</v>
      </c>
      <c r="I26" s="1" t="s">
        <v>46</v>
      </c>
      <c r="K26" s="8" t="s">
        <v>60</v>
      </c>
    </row>
    <row r="27" spans="1:11" x14ac:dyDescent="0.3">
      <c r="A27" s="4" t="s">
        <v>43</v>
      </c>
      <c r="B27" s="5">
        <v>1</v>
      </c>
      <c r="C27" s="5">
        <v>1</v>
      </c>
      <c r="D27" s="5">
        <f t="shared" si="1"/>
        <v>2</v>
      </c>
      <c r="E27" s="5" t="s">
        <v>30</v>
      </c>
      <c r="F27" s="5">
        <f>VLOOKUP(D27, cost!$A$3:$I$14, 5, FALSE)</f>
        <v>1250</v>
      </c>
      <c r="I27" s="1" t="s">
        <v>52</v>
      </c>
      <c r="K27" s="8" t="s">
        <v>61</v>
      </c>
    </row>
    <row r="29" spans="1:11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26</v>
      </c>
      <c r="F29" s="5">
        <f>VLOOKUP(D29, cost!$A$3:$I$14, 4, FALSE)</f>
        <v>1650</v>
      </c>
      <c r="G29" s="8" t="s">
        <v>23</v>
      </c>
      <c r="H29" s="1" t="s">
        <v>62</v>
      </c>
      <c r="I29" s="5" t="s">
        <v>46</v>
      </c>
    </row>
    <row r="30" spans="1:11" x14ac:dyDescent="0.3">
      <c r="A30" s="4" t="s">
        <v>32</v>
      </c>
      <c r="B30" s="5">
        <v>2</v>
      </c>
      <c r="C30" s="5">
        <v>0</v>
      </c>
      <c r="D30" s="5">
        <f t="shared" ref="D30:D40" si="2">B30+C30</f>
        <v>2</v>
      </c>
      <c r="E30" s="5" t="s">
        <v>26</v>
      </c>
      <c r="F30" s="5">
        <f>VLOOKUP(D30, cost!$A$3:$I$14, 4, FALSE)</f>
        <v>1650</v>
      </c>
      <c r="G30" s="8" t="s">
        <v>24</v>
      </c>
      <c r="H30" s="1" t="s">
        <v>63</v>
      </c>
      <c r="I30" s="5" t="s">
        <v>48</v>
      </c>
    </row>
    <row r="31" spans="1:11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26</v>
      </c>
      <c r="F31" s="5">
        <f>VLOOKUP(D31, cost!$A$3:$I$14, 4, FALSE)</f>
        <v>1650</v>
      </c>
      <c r="G31" t="s">
        <v>35</v>
      </c>
      <c r="H31" s="1" t="s">
        <v>64</v>
      </c>
      <c r="I31" s="5" t="s">
        <v>51</v>
      </c>
      <c r="J31" s="5"/>
    </row>
    <row r="32" spans="1:11" x14ac:dyDescent="0.3">
      <c r="A32" s="4" t="s">
        <v>21</v>
      </c>
      <c r="B32" s="5">
        <v>2</v>
      </c>
      <c r="C32" s="5">
        <v>0</v>
      </c>
      <c r="D32" s="5">
        <f t="shared" si="2"/>
        <v>2</v>
      </c>
      <c r="E32" s="5" t="s">
        <v>27</v>
      </c>
      <c r="F32" s="5">
        <f>VLOOKUP(D32, cost!$A$3:$I$14, 4, FALSE)</f>
        <v>1650</v>
      </c>
      <c r="G32" s="8" t="s">
        <v>23</v>
      </c>
      <c r="H32" s="1" t="s">
        <v>62</v>
      </c>
      <c r="I32" s="1" t="s">
        <v>47</v>
      </c>
    </row>
    <row r="33" spans="1:11" x14ac:dyDescent="0.3">
      <c r="A33" s="4" t="s">
        <v>22</v>
      </c>
      <c r="B33" s="5">
        <v>2</v>
      </c>
      <c r="C33" s="5">
        <v>0</v>
      </c>
      <c r="D33" s="5">
        <f t="shared" si="2"/>
        <v>2</v>
      </c>
      <c r="E33" s="5" t="s">
        <v>27</v>
      </c>
      <c r="F33" s="5">
        <f>VLOOKUP(D33, cost!$A$3:$I$14, 4, FALSE)</f>
        <v>1650</v>
      </c>
      <c r="G33" s="8" t="s">
        <v>24</v>
      </c>
      <c r="H33" s="1" t="s">
        <v>63</v>
      </c>
      <c r="I33" s="1" t="s">
        <v>49</v>
      </c>
    </row>
    <row r="34" spans="1:11" x14ac:dyDescent="0.3">
      <c r="A34" s="4" t="s">
        <v>20</v>
      </c>
      <c r="B34" s="5">
        <v>2</v>
      </c>
      <c r="C34" s="5">
        <v>0</v>
      </c>
      <c r="D34" s="5">
        <f t="shared" si="2"/>
        <v>2</v>
      </c>
      <c r="E34" s="5" t="s">
        <v>27</v>
      </c>
      <c r="F34" s="5">
        <f>VLOOKUP(D34, cost!$A$3:$I$14, 4, FALSE)</f>
        <v>1650</v>
      </c>
      <c r="G34" t="s">
        <v>35</v>
      </c>
      <c r="H34" s="1" t="s">
        <v>64</v>
      </c>
      <c r="I34" s="1" t="s">
        <v>50</v>
      </c>
    </row>
    <row r="35" spans="1:11" x14ac:dyDescent="0.3">
      <c r="A35" s="4" t="s">
        <v>44</v>
      </c>
      <c r="B35" s="5">
        <v>2</v>
      </c>
      <c r="C35" s="5">
        <v>0</v>
      </c>
      <c r="D35" s="5">
        <f t="shared" si="2"/>
        <v>2</v>
      </c>
      <c r="E35" s="5" t="s">
        <v>28</v>
      </c>
      <c r="F35" s="5">
        <f>VLOOKUP(D35, cost!$A$3:$I$14, 5, FALSE)</f>
        <v>1250</v>
      </c>
      <c r="J35" s="1" t="s">
        <v>177</v>
      </c>
    </row>
    <row r="36" spans="1:11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29</v>
      </c>
      <c r="F36" s="5">
        <f>VLOOKUP(D36, cost!$A$3:$I$14, 5, FALSE)</f>
        <v>1250</v>
      </c>
      <c r="J36" s="1" t="s">
        <v>178</v>
      </c>
    </row>
    <row r="37" spans="1:11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30</v>
      </c>
      <c r="F37" s="5">
        <f>VLOOKUP(D37, cost!$A$3:$I$14, 5, FALSE)</f>
        <v>1250</v>
      </c>
      <c r="J37" s="1" t="s">
        <v>179</v>
      </c>
    </row>
    <row r="38" spans="1:11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28</v>
      </c>
      <c r="F38" s="5">
        <f>VLOOKUP(D38, cost!$A$3:$I$14, 5, FALSE)</f>
        <v>1250</v>
      </c>
      <c r="I38" s="1" t="s">
        <v>49</v>
      </c>
    </row>
    <row r="39" spans="1:11" x14ac:dyDescent="0.3">
      <c r="A39" s="4" t="s">
        <v>172</v>
      </c>
      <c r="B39" s="5">
        <v>2</v>
      </c>
      <c r="C39" s="5">
        <v>0</v>
      </c>
      <c r="D39" s="5">
        <f t="shared" si="2"/>
        <v>2</v>
      </c>
      <c r="E39" s="5" t="s">
        <v>29</v>
      </c>
      <c r="F39" s="5">
        <f>VLOOKUP(D39, cost!$A$3:$I$14, 5, FALSE)</f>
        <v>1250</v>
      </c>
      <c r="I39" s="1" t="s">
        <v>65</v>
      </c>
    </row>
    <row r="40" spans="1:11" x14ac:dyDescent="0.3">
      <c r="A40" s="4" t="s">
        <v>43</v>
      </c>
      <c r="B40" s="5">
        <v>2</v>
      </c>
      <c r="C40" s="5">
        <v>0</v>
      </c>
      <c r="D40" s="5">
        <f t="shared" si="2"/>
        <v>2</v>
      </c>
      <c r="E40" s="5" t="s">
        <v>30</v>
      </c>
      <c r="F40" s="5">
        <f>VLOOKUP(D40, cost!$A$3:$I$14, 5, FALSE)</f>
        <v>1250</v>
      </c>
      <c r="I40" s="1" t="s">
        <v>48</v>
      </c>
    </row>
    <row r="42" spans="1:11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26</v>
      </c>
      <c r="F42" s="5">
        <f>VLOOKUP(D42, cost!$A$3:$I$14, 4, FALSE)</f>
        <v>2150</v>
      </c>
      <c r="G42" s="8" t="s">
        <v>23</v>
      </c>
      <c r="H42" s="1" t="s">
        <v>62</v>
      </c>
      <c r="I42" s="5" t="s">
        <v>46</v>
      </c>
      <c r="K42" s="8" t="s">
        <v>53</v>
      </c>
    </row>
    <row r="43" spans="1:11" x14ac:dyDescent="0.3">
      <c r="A43" s="4" t="s">
        <v>32</v>
      </c>
      <c r="B43" s="5">
        <v>2</v>
      </c>
      <c r="C43" s="5">
        <v>1</v>
      </c>
      <c r="D43" s="5">
        <f t="shared" ref="D43:D53" si="3">B43+C43</f>
        <v>3</v>
      </c>
      <c r="E43" s="5" t="s">
        <v>26</v>
      </c>
      <c r="F43" s="5">
        <f>VLOOKUP(D43, cost!$A$3:$I$14, 4, FALSE)</f>
        <v>2150</v>
      </c>
      <c r="G43" s="8" t="s">
        <v>24</v>
      </c>
      <c r="H43" s="1" t="s">
        <v>63</v>
      </c>
      <c r="I43" s="5" t="s">
        <v>48</v>
      </c>
      <c r="K43" s="8" t="s">
        <v>54</v>
      </c>
    </row>
    <row r="44" spans="1:11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26</v>
      </c>
      <c r="F44" s="5">
        <f>VLOOKUP(D44, cost!$A$3:$I$14, 4, FALSE)</f>
        <v>2150</v>
      </c>
      <c r="G44" t="s">
        <v>35</v>
      </c>
      <c r="H44" s="1" t="s">
        <v>64</v>
      </c>
      <c r="I44" s="5" t="s">
        <v>51</v>
      </c>
      <c r="J44" s="5"/>
      <c r="K44" s="8" t="s">
        <v>55</v>
      </c>
    </row>
    <row r="45" spans="1:11" x14ac:dyDescent="0.3">
      <c r="A45" s="4" t="s">
        <v>21</v>
      </c>
      <c r="B45" s="5">
        <v>2</v>
      </c>
      <c r="C45" s="5">
        <v>1</v>
      </c>
      <c r="D45" s="5">
        <f t="shared" si="3"/>
        <v>3</v>
      </c>
      <c r="E45" s="5" t="s">
        <v>27</v>
      </c>
      <c r="F45" s="5">
        <f>VLOOKUP(D45, cost!$A$3:$I$14, 4, FALSE)</f>
        <v>2150</v>
      </c>
      <c r="G45" s="8" t="s">
        <v>23</v>
      </c>
      <c r="H45" s="1" t="s">
        <v>62</v>
      </c>
      <c r="I45" s="1" t="s">
        <v>47</v>
      </c>
      <c r="K45" s="8" t="s">
        <v>53</v>
      </c>
    </row>
    <row r="46" spans="1:11" x14ac:dyDescent="0.3">
      <c r="A46" s="4" t="s">
        <v>22</v>
      </c>
      <c r="B46" s="5">
        <v>2</v>
      </c>
      <c r="C46" s="5">
        <v>1</v>
      </c>
      <c r="D46" s="5">
        <f t="shared" si="3"/>
        <v>3</v>
      </c>
      <c r="E46" s="5" t="s">
        <v>27</v>
      </c>
      <c r="F46" s="5">
        <f>VLOOKUP(D46, cost!$A$3:$I$14, 4, FALSE)</f>
        <v>2150</v>
      </c>
      <c r="G46" s="8" t="s">
        <v>24</v>
      </c>
      <c r="H46" s="1" t="s">
        <v>63</v>
      </c>
      <c r="I46" s="1" t="s">
        <v>49</v>
      </c>
      <c r="K46" s="8" t="s">
        <v>54</v>
      </c>
    </row>
    <row r="47" spans="1:11" x14ac:dyDescent="0.3">
      <c r="A47" s="4" t="s">
        <v>20</v>
      </c>
      <c r="B47" s="5">
        <v>2</v>
      </c>
      <c r="C47" s="5">
        <v>1</v>
      </c>
      <c r="D47" s="5">
        <f t="shared" si="3"/>
        <v>3</v>
      </c>
      <c r="E47" s="5" t="s">
        <v>27</v>
      </c>
      <c r="F47" s="5">
        <f>VLOOKUP(D47, cost!$A$3:$I$14, 4, FALSE)</f>
        <v>2150</v>
      </c>
      <c r="G47" t="s">
        <v>35</v>
      </c>
      <c r="H47" s="1" t="s">
        <v>64</v>
      </c>
      <c r="I47" s="1" t="s">
        <v>50</v>
      </c>
      <c r="K47" s="8" t="s">
        <v>55</v>
      </c>
    </row>
    <row r="48" spans="1:11" x14ac:dyDescent="0.3">
      <c r="A48" s="4" t="s">
        <v>44</v>
      </c>
      <c r="B48" s="5">
        <v>2</v>
      </c>
      <c r="C48" s="5">
        <v>1</v>
      </c>
      <c r="D48" s="5">
        <f t="shared" si="3"/>
        <v>3</v>
      </c>
      <c r="E48" s="5" t="s">
        <v>28</v>
      </c>
      <c r="F48" s="5">
        <f>VLOOKUP(D48, cost!$A$3:$I$14, 5, FALSE)</f>
        <v>1750</v>
      </c>
      <c r="J48" s="1" t="s">
        <v>177</v>
      </c>
      <c r="K48" s="8" t="s">
        <v>56</v>
      </c>
    </row>
    <row r="49" spans="1:11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29</v>
      </c>
      <c r="F49" s="5">
        <f>VLOOKUP(D49, cost!$A$3:$I$14, 5, FALSE)</f>
        <v>1750</v>
      </c>
      <c r="J49" s="1" t="s">
        <v>178</v>
      </c>
      <c r="K49" s="8" t="s">
        <v>57</v>
      </c>
    </row>
    <row r="50" spans="1:11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30</v>
      </c>
      <c r="F50" s="5">
        <f>VLOOKUP(D50, cost!$A$3:$I$14, 5, FALSE)</f>
        <v>1750</v>
      </c>
      <c r="J50" s="1" t="s">
        <v>179</v>
      </c>
      <c r="K50" s="8" t="s">
        <v>58</v>
      </c>
    </row>
    <row r="51" spans="1:11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28</v>
      </c>
      <c r="F51" s="5">
        <f>VLOOKUP(D51, cost!$A$3:$I$14, 5, FALSE)</f>
        <v>1750</v>
      </c>
      <c r="I51" s="1" t="s">
        <v>49</v>
      </c>
      <c r="K51" s="8" t="s">
        <v>59</v>
      </c>
    </row>
    <row r="52" spans="1:11" x14ac:dyDescent="0.3">
      <c r="A52" s="4" t="s">
        <v>172</v>
      </c>
      <c r="B52" s="5">
        <v>2</v>
      </c>
      <c r="C52" s="5">
        <v>1</v>
      </c>
      <c r="D52" s="5">
        <f t="shared" si="3"/>
        <v>3</v>
      </c>
      <c r="E52" s="5" t="s">
        <v>29</v>
      </c>
      <c r="F52" s="5">
        <f>VLOOKUP(D52, cost!$A$3:$I$14, 5, FALSE)</f>
        <v>1750</v>
      </c>
      <c r="I52" s="1" t="s">
        <v>65</v>
      </c>
      <c r="K52" s="8" t="s">
        <v>60</v>
      </c>
    </row>
    <row r="53" spans="1:11" x14ac:dyDescent="0.3">
      <c r="A53" s="4" t="s">
        <v>43</v>
      </c>
      <c r="B53" s="5">
        <v>2</v>
      </c>
      <c r="C53" s="5">
        <v>1</v>
      </c>
      <c r="D53" s="5">
        <f t="shared" si="3"/>
        <v>3</v>
      </c>
      <c r="E53" s="5" t="s">
        <v>30</v>
      </c>
      <c r="F53" s="5">
        <f>VLOOKUP(D53, cost!$A$3:$I$14, 5, FALSE)</f>
        <v>1750</v>
      </c>
      <c r="I53" s="1" t="s">
        <v>48</v>
      </c>
      <c r="K53" s="8" t="s">
        <v>61</v>
      </c>
    </row>
    <row r="55" spans="1:11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26</v>
      </c>
      <c r="F55" s="5">
        <f>VLOOKUP(D55, cost!$A$3:$I$14, 4, FALSE)</f>
        <v>2150</v>
      </c>
      <c r="G55" s="8" t="s">
        <v>23</v>
      </c>
      <c r="H55" s="1" t="s">
        <v>69</v>
      </c>
      <c r="I55" s="5" t="s">
        <v>46</v>
      </c>
    </row>
    <row r="56" spans="1:11" x14ac:dyDescent="0.3">
      <c r="A56" s="4" t="s">
        <v>32</v>
      </c>
      <c r="B56" s="5">
        <v>3</v>
      </c>
      <c r="C56" s="5">
        <v>0</v>
      </c>
      <c r="D56" s="5">
        <f t="shared" ref="D56:D66" si="4">B56+C56</f>
        <v>3</v>
      </c>
      <c r="E56" s="5" t="s">
        <v>26</v>
      </c>
      <c r="F56" s="5">
        <f>VLOOKUP(D56, cost!$A$3:$I$14, 4, FALSE)</f>
        <v>2150</v>
      </c>
      <c r="G56" s="8" t="s">
        <v>24</v>
      </c>
      <c r="H56" s="1" t="s">
        <v>70</v>
      </c>
      <c r="I56" s="5" t="s">
        <v>48</v>
      </c>
    </row>
    <row r="57" spans="1:11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26</v>
      </c>
      <c r="F57" s="5">
        <f>VLOOKUP(D57, cost!$A$3:$I$14, 4, FALSE)</f>
        <v>2150</v>
      </c>
      <c r="G57" t="s">
        <v>35</v>
      </c>
      <c r="H57" s="1" t="s">
        <v>71</v>
      </c>
      <c r="I57" s="5" t="s">
        <v>51</v>
      </c>
      <c r="J57" s="5"/>
    </row>
    <row r="58" spans="1:11" x14ac:dyDescent="0.3">
      <c r="A58" s="4" t="s">
        <v>21</v>
      </c>
      <c r="B58" s="5">
        <v>3</v>
      </c>
      <c r="C58" s="5">
        <v>0</v>
      </c>
      <c r="D58" s="5">
        <f t="shared" si="4"/>
        <v>3</v>
      </c>
      <c r="E58" s="5" t="s">
        <v>27</v>
      </c>
      <c r="F58" s="5">
        <f>VLOOKUP(D58, cost!$A$3:$I$14, 4, FALSE)</f>
        <v>2150</v>
      </c>
      <c r="G58" s="8" t="s">
        <v>23</v>
      </c>
      <c r="H58" s="1" t="s">
        <v>69</v>
      </c>
      <c r="I58" s="1" t="s">
        <v>47</v>
      </c>
    </row>
    <row r="59" spans="1:11" x14ac:dyDescent="0.3">
      <c r="A59" s="4" t="s">
        <v>22</v>
      </c>
      <c r="B59" s="5">
        <v>3</v>
      </c>
      <c r="C59" s="5">
        <v>0</v>
      </c>
      <c r="D59" s="5">
        <f t="shared" si="4"/>
        <v>3</v>
      </c>
      <c r="E59" s="5" t="s">
        <v>27</v>
      </c>
      <c r="F59" s="5">
        <f>VLOOKUP(D59, cost!$A$3:$I$14, 4, FALSE)</f>
        <v>2150</v>
      </c>
      <c r="G59" s="8" t="s">
        <v>24</v>
      </c>
      <c r="H59" s="1" t="s">
        <v>70</v>
      </c>
      <c r="I59" s="1" t="s">
        <v>49</v>
      </c>
    </row>
    <row r="60" spans="1:11" x14ac:dyDescent="0.3">
      <c r="A60" s="4" t="s">
        <v>20</v>
      </c>
      <c r="B60" s="5">
        <v>3</v>
      </c>
      <c r="C60" s="5">
        <v>0</v>
      </c>
      <c r="D60" s="5">
        <f t="shared" si="4"/>
        <v>3</v>
      </c>
      <c r="E60" s="5" t="s">
        <v>27</v>
      </c>
      <c r="F60" s="5">
        <f>VLOOKUP(D60, cost!$A$3:$I$14, 4, FALSE)</f>
        <v>2150</v>
      </c>
      <c r="G60" t="s">
        <v>35</v>
      </c>
      <c r="H60" s="1" t="s">
        <v>71</v>
      </c>
      <c r="I60" s="1" t="s">
        <v>50</v>
      </c>
    </row>
    <row r="61" spans="1:11" x14ac:dyDescent="0.3">
      <c r="A61" s="4" t="s">
        <v>44</v>
      </c>
      <c r="B61" s="5">
        <v>3</v>
      </c>
      <c r="C61" s="5">
        <v>0</v>
      </c>
      <c r="D61" s="5">
        <f t="shared" si="4"/>
        <v>3</v>
      </c>
      <c r="E61" s="5" t="s">
        <v>28</v>
      </c>
      <c r="F61" s="5">
        <f>VLOOKUP(D61, cost!$A$3:$I$14, 5, FALSE)</f>
        <v>1750</v>
      </c>
      <c r="J61" s="1" t="s">
        <v>66</v>
      </c>
    </row>
    <row r="62" spans="1:11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29</v>
      </c>
      <c r="F62" s="5">
        <f>VLOOKUP(D62, cost!$A$3:$I$14, 5, FALSE)</f>
        <v>1750</v>
      </c>
      <c r="J62" s="1" t="s">
        <v>67</v>
      </c>
    </row>
    <row r="63" spans="1:11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30</v>
      </c>
      <c r="F63" s="5">
        <f>VLOOKUP(D63, cost!$A$3:$I$14, 5, FALSE)</f>
        <v>1750</v>
      </c>
      <c r="J63" s="1" t="s">
        <v>68</v>
      </c>
    </row>
    <row r="64" spans="1:11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28</v>
      </c>
      <c r="F64" s="5">
        <f>VLOOKUP(D64, cost!$A$3:$I$14, 5, FALSE)</f>
        <v>1750</v>
      </c>
      <c r="I64" s="1" t="s">
        <v>47</v>
      </c>
    </row>
    <row r="65" spans="1:11" x14ac:dyDescent="0.3">
      <c r="A65" s="4" t="s">
        <v>172</v>
      </c>
      <c r="B65" s="5">
        <v>3</v>
      </c>
      <c r="C65" s="5">
        <v>0</v>
      </c>
      <c r="D65" s="5">
        <f t="shared" si="4"/>
        <v>3</v>
      </c>
      <c r="E65" s="5" t="s">
        <v>29</v>
      </c>
      <c r="F65" s="5">
        <f>VLOOKUP(D65, cost!$A$3:$I$14, 5, FALSE)</f>
        <v>1750</v>
      </c>
      <c r="I65" s="1" t="s">
        <v>72</v>
      </c>
    </row>
    <row r="66" spans="1:11" x14ac:dyDescent="0.3">
      <c r="A66" s="4" t="s">
        <v>43</v>
      </c>
      <c r="B66" s="5">
        <v>3</v>
      </c>
      <c r="C66" s="5">
        <v>0</v>
      </c>
      <c r="D66" s="5">
        <f t="shared" si="4"/>
        <v>3</v>
      </c>
      <c r="E66" s="5" t="s">
        <v>30</v>
      </c>
      <c r="F66" s="5">
        <f>VLOOKUP(D66, cost!$A$3:$I$14, 5, FALSE)</f>
        <v>1750</v>
      </c>
      <c r="I66" s="1" t="s">
        <v>51</v>
      </c>
    </row>
    <row r="68" spans="1:11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26</v>
      </c>
      <c r="F68" s="5">
        <f>VLOOKUP(D68, cost!$A$3:$I$14, 4, FALSE)</f>
        <v>2700</v>
      </c>
      <c r="G68" s="8" t="s">
        <v>23</v>
      </c>
      <c r="H68" s="1" t="s">
        <v>69</v>
      </c>
      <c r="I68" s="5" t="s">
        <v>46</v>
      </c>
      <c r="K68" s="8" t="s">
        <v>53</v>
      </c>
    </row>
    <row r="69" spans="1:11" x14ac:dyDescent="0.3">
      <c r="A69" s="4" t="s">
        <v>32</v>
      </c>
      <c r="B69" s="5">
        <v>3</v>
      </c>
      <c r="C69" s="5">
        <v>1</v>
      </c>
      <c r="D69" s="5">
        <f t="shared" ref="D69:D79" si="5">B69+C69</f>
        <v>4</v>
      </c>
      <c r="E69" s="5" t="s">
        <v>26</v>
      </c>
      <c r="F69" s="5">
        <f>VLOOKUP(D69, cost!$A$3:$I$14, 4, FALSE)</f>
        <v>2700</v>
      </c>
      <c r="G69" s="8" t="s">
        <v>24</v>
      </c>
      <c r="H69" s="1" t="s">
        <v>70</v>
      </c>
      <c r="I69" s="5" t="s">
        <v>48</v>
      </c>
      <c r="K69" s="8" t="s">
        <v>54</v>
      </c>
    </row>
    <row r="70" spans="1:11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26</v>
      </c>
      <c r="F70" s="5">
        <f>VLOOKUP(D70, cost!$A$3:$I$14, 4, FALSE)</f>
        <v>2700</v>
      </c>
      <c r="G70" t="s">
        <v>35</v>
      </c>
      <c r="H70" s="1" t="s">
        <v>71</v>
      </c>
      <c r="I70" s="5" t="s">
        <v>51</v>
      </c>
      <c r="J70" s="5"/>
      <c r="K70" s="8" t="s">
        <v>55</v>
      </c>
    </row>
    <row r="71" spans="1:11" x14ac:dyDescent="0.3">
      <c r="A71" s="4" t="s">
        <v>21</v>
      </c>
      <c r="B71" s="5">
        <v>3</v>
      </c>
      <c r="C71" s="5">
        <v>1</v>
      </c>
      <c r="D71" s="5">
        <f t="shared" si="5"/>
        <v>4</v>
      </c>
      <c r="E71" s="5" t="s">
        <v>27</v>
      </c>
      <c r="F71" s="5">
        <f>VLOOKUP(D71, cost!$A$3:$I$14, 4, FALSE)</f>
        <v>2700</v>
      </c>
      <c r="G71" s="8" t="s">
        <v>23</v>
      </c>
      <c r="H71" s="1" t="s">
        <v>69</v>
      </c>
      <c r="I71" s="1" t="s">
        <v>47</v>
      </c>
      <c r="K71" s="8" t="s">
        <v>53</v>
      </c>
    </row>
    <row r="72" spans="1:11" x14ac:dyDescent="0.3">
      <c r="A72" s="4" t="s">
        <v>22</v>
      </c>
      <c r="B72" s="5">
        <v>3</v>
      </c>
      <c r="C72" s="5">
        <v>1</v>
      </c>
      <c r="D72" s="5">
        <f t="shared" si="5"/>
        <v>4</v>
      </c>
      <c r="E72" s="5" t="s">
        <v>27</v>
      </c>
      <c r="F72" s="5">
        <f>VLOOKUP(D72, cost!$A$3:$I$14, 4, FALSE)</f>
        <v>2700</v>
      </c>
      <c r="G72" s="8" t="s">
        <v>24</v>
      </c>
      <c r="H72" s="1" t="s">
        <v>70</v>
      </c>
      <c r="I72" s="1" t="s">
        <v>49</v>
      </c>
      <c r="K72" s="8" t="s">
        <v>54</v>
      </c>
    </row>
    <row r="73" spans="1:11" x14ac:dyDescent="0.3">
      <c r="A73" s="4" t="s">
        <v>20</v>
      </c>
      <c r="B73" s="5">
        <v>3</v>
      </c>
      <c r="C73" s="5">
        <v>1</v>
      </c>
      <c r="D73" s="5">
        <f t="shared" si="5"/>
        <v>4</v>
      </c>
      <c r="E73" s="5" t="s">
        <v>27</v>
      </c>
      <c r="F73" s="5">
        <f>VLOOKUP(D73, cost!$A$3:$I$14, 4, FALSE)</f>
        <v>2700</v>
      </c>
      <c r="G73" t="s">
        <v>35</v>
      </c>
      <c r="H73" s="1" t="s">
        <v>71</v>
      </c>
      <c r="I73" s="1" t="s">
        <v>50</v>
      </c>
      <c r="K73" s="8" t="s">
        <v>55</v>
      </c>
    </row>
    <row r="74" spans="1:11" x14ac:dyDescent="0.3">
      <c r="A74" s="4" t="s">
        <v>44</v>
      </c>
      <c r="B74" s="5">
        <v>3</v>
      </c>
      <c r="C74" s="5">
        <v>1</v>
      </c>
      <c r="D74" s="5">
        <f t="shared" si="5"/>
        <v>4</v>
      </c>
      <c r="E74" s="5" t="s">
        <v>28</v>
      </c>
      <c r="F74" s="5">
        <f>VLOOKUP(D74, cost!$A$3:$I$14, 5, FALSE)</f>
        <v>2300</v>
      </c>
      <c r="J74" s="1" t="s">
        <v>66</v>
      </c>
      <c r="K74" s="8" t="s">
        <v>56</v>
      </c>
    </row>
    <row r="75" spans="1:11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29</v>
      </c>
      <c r="F75" s="5">
        <f>VLOOKUP(D75, cost!$A$3:$I$14, 5, FALSE)</f>
        <v>2300</v>
      </c>
      <c r="J75" s="1" t="s">
        <v>67</v>
      </c>
      <c r="K75" s="8" t="s">
        <v>57</v>
      </c>
    </row>
    <row r="76" spans="1:11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30</v>
      </c>
      <c r="F76" s="5">
        <f>VLOOKUP(D76, cost!$A$3:$I$14, 5, FALSE)</f>
        <v>2300</v>
      </c>
      <c r="J76" s="1" t="s">
        <v>68</v>
      </c>
      <c r="K76" s="8" t="s">
        <v>58</v>
      </c>
    </row>
    <row r="77" spans="1:11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28</v>
      </c>
      <c r="F77" s="5">
        <f>VLOOKUP(D77, cost!$A$3:$I$14, 5, FALSE)</f>
        <v>2300</v>
      </c>
      <c r="I77" s="1" t="s">
        <v>47</v>
      </c>
      <c r="K77" s="8" t="s">
        <v>59</v>
      </c>
    </row>
    <row r="78" spans="1:11" x14ac:dyDescent="0.3">
      <c r="A78" s="4" t="s">
        <v>172</v>
      </c>
      <c r="B78" s="5">
        <v>3</v>
      </c>
      <c r="C78" s="5">
        <v>1</v>
      </c>
      <c r="D78" s="5">
        <f t="shared" si="5"/>
        <v>4</v>
      </c>
      <c r="E78" s="5" t="s">
        <v>29</v>
      </c>
      <c r="F78" s="5">
        <f>VLOOKUP(D78, cost!$A$3:$I$14, 5, FALSE)</f>
        <v>2300</v>
      </c>
      <c r="I78" s="1" t="s">
        <v>72</v>
      </c>
      <c r="K78" s="8" t="s">
        <v>60</v>
      </c>
    </row>
    <row r="79" spans="1:11" x14ac:dyDescent="0.3">
      <c r="A79" s="4" t="s">
        <v>43</v>
      </c>
      <c r="B79" s="5">
        <v>3</v>
      </c>
      <c r="C79" s="5">
        <v>1</v>
      </c>
      <c r="D79" s="5">
        <f t="shared" si="5"/>
        <v>4</v>
      </c>
      <c r="E79" s="5" t="s">
        <v>30</v>
      </c>
      <c r="F79" s="5">
        <f>VLOOKUP(D79, cost!$A$3:$I$14, 5, FALSE)</f>
        <v>2300</v>
      </c>
      <c r="I79" s="1" t="s">
        <v>51</v>
      </c>
      <c r="K79" s="8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93</v>
      </c>
      <c r="D1" s="3" t="s">
        <v>31</v>
      </c>
      <c r="E1" s="3" t="s">
        <v>33</v>
      </c>
      <c r="F1" s="3" t="s">
        <v>79</v>
      </c>
      <c r="G1" s="3" t="s">
        <v>94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80</v>
      </c>
      <c r="F2" s="1" t="s">
        <v>123</v>
      </c>
      <c r="G2" s="1" t="s">
        <v>80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>C3-$C$2</f>
        <v>45</v>
      </c>
      <c r="E3" s="1" t="s">
        <v>81</v>
      </c>
      <c r="F3" s="1" t="s">
        <v>123</v>
      </c>
      <c r="G3" s="1" t="s">
        <v>80</v>
      </c>
    </row>
    <row r="4" spans="1:7" x14ac:dyDescent="0.3">
      <c r="A4" s="1">
        <f t="shared" ref="A4:A13" si="0">A3+1</f>
        <v>3</v>
      </c>
      <c r="B4" s="1">
        <v>560</v>
      </c>
      <c r="C4" s="1">
        <v>135</v>
      </c>
      <c r="D4" s="1">
        <f t="shared" ref="D4:D13" si="1">C4-$C$2</f>
        <v>95</v>
      </c>
      <c r="E4" s="1" t="s">
        <v>82</v>
      </c>
      <c r="F4" s="1" t="s">
        <v>80</v>
      </c>
      <c r="G4" s="1" t="s">
        <v>81</v>
      </c>
    </row>
    <row r="5" spans="1:7" x14ac:dyDescent="0.3">
      <c r="A5" s="1">
        <f t="shared" si="0"/>
        <v>4</v>
      </c>
      <c r="B5" s="1">
        <v>900</v>
      </c>
      <c r="C5" s="1">
        <v>190</v>
      </c>
      <c r="D5" s="1">
        <f t="shared" si="1"/>
        <v>150</v>
      </c>
      <c r="E5" s="1" t="s">
        <v>83</v>
      </c>
      <c r="F5" s="1" t="s">
        <v>84</v>
      </c>
      <c r="G5" s="1" t="s">
        <v>82</v>
      </c>
    </row>
    <row r="6" spans="1:7" x14ac:dyDescent="0.3">
      <c r="A6" s="1">
        <f t="shared" si="0"/>
        <v>5</v>
      </c>
      <c r="B6" s="1">
        <v>1280</v>
      </c>
      <c r="C6" s="1">
        <v>250</v>
      </c>
      <c r="D6" s="1">
        <f t="shared" si="1"/>
        <v>210</v>
      </c>
      <c r="E6" s="1" t="s">
        <v>13</v>
      </c>
      <c r="F6" s="1" t="s">
        <v>81</v>
      </c>
      <c r="G6" s="1" t="s">
        <v>83</v>
      </c>
    </row>
    <row r="7" spans="1:7" x14ac:dyDescent="0.3">
      <c r="A7" s="1">
        <f t="shared" si="0"/>
        <v>6</v>
      </c>
      <c r="B7" s="1">
        <v>1700</v>
      </c>
      <c r="C7" s="1">
        <v>315</v>
      </c>
      <c r="D7" s="1">
        <f t="shared" si="1"/>
        <v>275</v>
      </c>
      <c r="E7" s="1" t="s">
        <v>85</v>
      </c>
      <c r="F7" s="1" t="s">
        <v>82</v>
      </c>
      <c r="G7" s="1" t="s">
        <v>13</v>
      </c>
    </row>
    <row r="8" spans="1:7" x14ac:dyDescent="0.3">
      <c r="A8" s="1">
        <f t="shared" si="0"/>
        <v>7</v>
      </c>
      <c r="B8" s="1">
        <v>2160</v>
      </c>
      <c r="C8" s="1">
        <v>385</v>
      </c>
      <c r="D8" s="1">
        <f t="shared" si="1"/>
        <v>345</v>
      </c>
      <c r="E8" s="1" t="s">
        <v>86</v>
      </c>
      <c r="F8" s="1" t="s">
        <v>83</v>
      </c>
      <c r="G8" s="1" t="s">
        <v>85</v>
      </c>
    </row>
    <row r="9" spans="1:7" x14ac:dyDescent="0.3">
      <c r="A9" s="1">
        <f t="shared" si="0"/>
        <v>8</v>
      </c>
      <c r="B9" s="1">
        <v>2660</v>
      </c>
      <c r="C9" s="1">
        <v>460</v>
      </c>
      <c r="D9" s="1">
        <f t="shared" si="1"/>
        <v>420</v>
      </c>
      <c r="E9" s="1" t="s">
        <v>87</v>
      </c>
      <c r="F9" s="1" t="s">
        <v>13</v>
      </c>
      <c r="G9" s="1" t="s">
        <v>86</v>
      </c>
    </row>
    <row r="10" spans="1:7" x14ac:dyDescent="0.3">
      <c r="A10" s="1">
        <f t="shared" si="0"/>
        <v>9</v>
      </c>
      <c r="B10" s="1">
        <v>3200</v>
      </c>
      <c r="C10" s="1">
        <v>540</v>
      </c>
      <c r="D10" s="1">
        <f t="shared" si="1"/>
        <v>500</v>
      </c>
      <c r="E10" s="1" t="s">
        <v>88</v>
      </c>
      <c r="F10" s="1" t="s">
        <v>85</v>
      </c>
      <c r="G10" s="1" t="s">
        <v>87</v>
      </c>
    </row>
    <row r="11" spans="1:7" x14ac:dyDescent="0.3">
      <c r="A11" s="1">
        <f t="shared" si="0"/>
        <v>10</v>
      </c>
      <c r="B11" s="1">
        <v>3780</v>
      </c>
      <c r="C11" s="1">
        <v>625</v>
      </c>
      <c r="D11" s="1">
        <f t="shared" si="1"/>
        <v>585</v>
      </c>
      <c r="E11" s="1" t="s">
        <v>89</v>
      </c>
      <c r="F11" s="1" t="s">
        <v>86</v>
      </c>
      <c r="G11" s="1" t="s">
        <v>15</v>
      </c>
    </row>
    <row r="12" spans="1:7" x14ac:dyDescent="0.3">
      <c r="A12" s="1">
        <f t="shared" si="0"/>
        <v>11</v>
      </c>
      <c r="B12" s="1">
        <v>4400</v>
      </c>
      <c r="C12" s="1">
        <v>715</v>
      </c>
      <c r="D12" s="1">
        <f t="shared" si="1"/>
        <v>675</v>
      </c>
      <c r="E12" s="1" t="s">
        <v>90</v>
      </c>
      <c r="F12" s="1" t="s">
        <v>14</v>
      </c>
      <c r="G12" s="1" t="s">
        <v>91</v>
      </c>
    </row>
    <row r="13" spans="1:7" x14ac:dyDescent="0.3">
      <c r="A13" s="1">
        <f t="shared" si="0"/>
        <v>12</v>
      </c>
      <c r="B13" s="1">
        <v>5060</v>
      </c>
      <c r="C13" s="1">
        <v>810</v>
      </c>
      <c r="D13" s="1">
        <f t="shared" si="1"/>
        <v>770</v>
      </c>
      <c r="E13" s="1" t="s">
        <v>92</v>
      </c>
      <c r="F13" s="1" t="s">
        <v>87</v>
      </c>
      <c r="G13" s="1" t="s">
        <v>89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2" sqref="H12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105</v>
      </c>
      <c r="G1" s="3" t="s">
        <v>103</v>
      </c>
      <c r="H1" s="3" t="s">
        <v>104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19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85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15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16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17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96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97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98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99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107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19</v>
      </c>
      <c r="F2" s="1" t="s">
        <v>19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 t="s">
        <v>19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 t="s">
        <v>108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 t="s">
        <v>109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 t="s">
        <v>110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 t="s">
        <v>109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" t="s">
        <v>110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" t="s">
        <v>109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116</v>
      </c>
      <c r="G1" s="3" t="s">
        <v>122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106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82</v>
      </c>
      <c r="F2" s="11">
        <v>2</v>
      </c>
      <c r="G2" s="11" t="s">
        <v>123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>
        <v>2</v>
      </c>
      <c r="G3" s="1" t="s">
        <v>80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>
        <v>3</v>
      </c>
      <c r="G4" s="1" t="s">
        <v>80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>
        <v>3</v>
      </c>
      <c r="G5" s="1" t="s">
        <v>81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>
        <v>4</v>
      </c>
      <c r="G6" s="1" t="s">
        <v>81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>
        <v>4</v>
      </c>
      <c r="G7" s="1" t="s">
        <v>83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">
        <v>5</v>
      </c>
      <c r="G8" s="1" t="s">
        <v>83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">
        <v>5</v>
      </c>
      <c r="G9" s="1" t="s">
        <v>85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">
        <v>6</v>
      </c>
      <c r="G10" s="1" t="s">
        <v>85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124</v>
      </c>
      <c r="G1" s="3" t="s">
        <v>125</v>
      </c>
      <c r="H1" s="3" t="s">
        <v>130</v>
      </c>
      <c r="I1" s="3" t="s">
        <v>126</v>
      </c>
      <c r="J1" s="3" t="s">
        <v>127</v>
      </c>
      <c r="K1" s="3" t="s">
        <v>131</v>
      </c>
      <c r="L1" s="3" t="s">
        <v>128</v>
      </c>
      <c r="M1" s="3" t="s">
        <v>132</v>
      </c>
      <c r="N1" s="3" t="s">
        <v>129</v>
      </c>
      <c r="O1" s="3" t="s">
        <v>133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82</v>
      </c>
      <c r="F2" s="11" t="s">
        <v>148</v>
      </c>
      <c r="G2" s="1">
        <v>1</v>
      </c>
      <c r="H2" s="1">
        <v>1</v>
      </c>
      <c r="I2" s="11" t="s">
        <v>155</v>
      </c>
      <c r="J2" s="1">
        <v>1</v>
      </c>
      <c r="K2" s="1">
        <v>1</v>
      </c>
      <c r="L2" s="11" t="s">
        <v>141</v>
      </c>
      <c r="M2" s="1">
        <v>1</v>
      </c>
      <c r="N2" s="11" t="s">
        <v>134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1" t="s">
        <v>153</v>
      </c>
      <c r="G3" s="1">
        <v>1</v>
      </c>
      <c r="H3" s="1">
        <v>1</v>
      </c>
      <c r="I3" s="12" t="s">
        <v>154</v>
      </c>
      <c r="J3" s="1">
        <v>1</v>
      </c>
      <c r="K3" s="1">
        <v>1</v>
      </c>
      <c r="L3" s="11" t="s">
        <v>142</v>
      </c>
      <c r="M3" s="1">
        <v>1</v>
      </c>
      <c r="N3" s="11" t="s">
        <v>135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1" t="s">
        <v>149</v>
      </c>
      <c r="G4" s="1">
        <v>1</v>
      </c>
      <c r="H4" s="1">
        <v>1</v>
      </c>
      <c r="I4" s="11" t="s">
        <v>154</v>
      </c>
      <c r="J4" s="13">
        <v>2</v>
      </c>
      <c r="K4" s="1">
        <v>1</v>
      </c>
      <c r="L4" s="11" t="s">
        <v>143</v>
      </c>
      <c r="M4" s="1">
        <v>1</v>
      </c>
      <c r="N4" s="11" t="s">
        <v>136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1" t="s">
        <v>149</v>
      </c>
      <c r="G5" s="1">
        <v>2</v>
      </c>
      <c r="H5" s="1">
        <v>1</v>
      </c>
      <c r="I5" s="12" t="s">
        <v>156</v>
      </c>
      <c r="J5" s="1">
        <v>2</v>
      </c>
      <c r="K5" s="1">
        <v>1</v>
      </c>
      <c r="L5" s="11" t="s">
        <v>143</v>
      </c>
      <c r="M5" s="1">
        <v>2</v>
      </c>
      <c r="N5" s="11" t="s">
        <v>136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1" t="s">
        <v>150</v>
      </c>
      <c r="G6" s="1">
        <v>2</v>
      </c>
      <c r="H6" s="1">
        <v>1</v>
      </c>
      <c r="I6" s="11" t="s">
        <v>156</v>
      </c>
      <c r="J6" s="13">
        <v>3</v>
      </c>
      <c r="K6" s="1">
        <v>1</v>
      </c>
      <c r="L6" s="11" t="s">
        <v>144</v>
      </c>
      <c r="M6" s="1">
        <v>2</v>
      </c>
      <c r="N6" s="11" t="s">
        <v>137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1" t="s">
        <v>150</v>
      </c>
      <c r="G7" s="1">
        <v>2</v>
      </c>
      <c r="H7" s="1">
        <v>2</v>
      </c>
      <c r="I7" s="11" t="s">
        <v>156</v>
      </c>
      <c r="J7" s="1">
        <v>3</v>
      </c>
      <c r="K7" s="13">
        <v>2</v>
      </c>
      <c r="L7" s="11" t="s">
        <v>145</v>
      </c>
      <c r="M7" s="1">
        <v>2</v>
      </c>
      <c r="N7" s="11" t="s">
        <v>138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1" t="s">
        <v>150</v>
      </c>
      <c r="G8" s="1">
        <v>3</v>
      </c>
      <c r="H8" s="1">
        <v>2</v>
      </c>
      <c r="I8" s="12" t="s">
        <v>157</v>
      </c>
      <c r="J8" s="1">
        <v>3</v>
      </c>
      <c r="K8" s="1">
        <v>2</v>
      </c>
      <c r="L8" s="11" t="s">
        <v>145</v>
      </c>
      <c r="M8" s="1">
        <v>3</v>
      </c>
      <c r="N8" s="11" t="s">
        <v>138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1" t="s">
        <v>151</v>
      </c>
      <c r="G9" s="1">
        <v>3</v>
      </c>
      <c r="H9" s="1">
        <v>2</v>
      </c>
      <c r="I9" s="11" t="s">
        <v>157</v>
      </c>
      <c r="J9" s="13">
        <v>4</v>
      </c>
      <c r="K9" s="1">
        <v>2</v>
      </c>
      <c r="L9" s="11" t="s">
        <v>146</v>
      </c>
      <c r="M9" s="1">
        <v>3</v>
      </c>
      <c r="N9" s="11" t="s">
        <v>139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1" t="s">
        <v>152</v>
      </c>
      <c r="G10" s="1">
        <v>3</v>
      </c>
      <c r="H10" s="1">
        <v>2</v>
      </c>
      <c r="I10" s="12" t="s">
        <v>158</v>
      </c>
      <c r="J10" s="1">
        <v>4</v>
      </c>
      <c r="K10" s="1">
        <v>2</v>
      </c>
      <c r="L10" s="11" t="s">
        <v>147</v>
      </c>
      <c r="M10" s="1">
        <v>3</v>
      </c>
      <c r="N10" s="11" t="s">
        <v>140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ThroneUpgrades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2024-08-17T15:42:03Z</dcterms:modified>
</cp:coreProperties>
</file>