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270" windowHeight="805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Moorings!$A$1:$J$84</definedName>
    <definedName name="_FilterDatabase_0_0_0">Moorings!#REF!</definedName>
    <definedName name="_FilterDatabase_0_0_0_0">Moorings!$A$1:$J$84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Moorings!$A$1:$J$84</definedName>
    <definedName name="_FilterDatabase_2">Asset_Cal_Info!$A$1:$F$373</definedName>
  </definedNames>
  <calcPr calcId="15251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<sst xmlns="http://schemas.openxmlformats.org/spreadsheetml/2006/main" count="48" uniqueCount="38">
  <si>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</si>
  <si>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</si>
  <si>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</si>
  <si>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</si>
  <si>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</si>
  <si>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</si>
  <si>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</si>
  <si>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</si>
  <si>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</si>
  <si>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</si>
  <si>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</si>
  <si>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</si>
  <si>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</si>
  <si>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</si>
  <si>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Melville 130</t>
  </si>
  <si>
    <t>Mooring Serial Number</t>
  </si>
  <si>
    <t>CC_scattering_angle</t>
  </si>
  <si>
    <t>CC_measurement_wavelength</t>
  </si>
  <si>
    <t>CC_angular_resolution</t>
  </si>
  <si>
    <t>CC_depolarization_ratio</t>
  </si>
  <si>
    <t>Requires Lat and Lon from glider engineering (PD1382/1391); Seabird Pumped CTD</t>
  </si>
  <si>
    <t>GP05MOAS-GL002-04-CTDGVM000</t>
  </si>
  <si>
    <t>Requires Lat, Lon, pressure, and temperature from glider engineering (PD1382/1391 1527/1528) and PRACSAL_L2 (PD1560); AADI DOSTA - Anderaa Optode</t>
  </si>
  <si>
    <t>GP05MOAS-GL002-02-DOSTAM000</t>
  </si>
  <si>
    <t>Default value per &lt;flo_scat_seawater(degC, psu, theta=117.0, wlngth=700.0, delta=0.039)&gt;</t>
  </si>
  <si>
    <t>FLBBSLC-3123</t>
  </si>
  <si>
    <t>GP05MOAS-GL002-01-FLORDM000</t>
  </si>
  <si>
    <t>Default value per &lt;flo_bback_total(beta, degC=20.0, psu=32.0, theta=117.0, wlngth=700.0, xfactor=1.08)&gt;</t>
  </si>
  <si>
    <t>OpenOceanGlider_364_Factory_Configs_Calibrations_2013-05-24.pdf</t>
  </si>
  <si>
    <t>GP05MOAS-GL002-00-ENG000000</t>
  </si>
  <si>
    <t>GP05MOAS-GL002</t>
  </si>
  <si>
    <t>50° 04.24' N</t>
  </si>
  <si>
    <t>144° 47.88' W</t>
  </si>
  <si>
    <t>0m</t>
  </si>
  <si>
    <t>Lat</t>
  </si>
  <si>
    <t>Lon</t>
  </si>
  <si>
    <t>Data Start</t>
  </si>
  <si>
    <t>Data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</si>
</sst>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1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0" xfId="0" applyNumberFormat="1" applyFont="1"/>
    <xf numFmtId="0" fontId="6" fillId="0" borderId="5" xfId="1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2" fillId="0" borderId="5" xfId="1" applyNumberFormat="1" applyFont="1" applyFill="1" applyBorder="1" applyAlignment="1">
      <alignment horizontal="left" vertical="center"/>
    </xf>
    <xf numFmtId="164" fontId="12" fillId="0" borderId="5" xfId="1" applyNumberFormat="1" applyFont="1" applyFill="1" applyBorder="1" applyAlignment="1">
      <alignment horizontal="left" vertical="center"/>
    </xf>
    <xf numFmtId="165" fontId="12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3" applyNumberFormat="1" applyFont="1" applyFill="1" applyBorder="1" applyAlignment="1">
      <alignment horizontal="left" vertical="center"/>
    </xf>
    <xf numFmtId="0" fontId="6" fillId="3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zoomScale="80" zoomScaleNormal="80" workbookViewId="0">
      <selection activeCell="M7" sqref="M7"/>
    </sheetView>
  </sheetViews>
  <sheetFormatPr defaultRowHeight="15" x14ac:dyDescent="0.25"/>
  <cols>
    <col min="1" max="1" width="22.140625" customWidth="1"/>
    <col min="2" max="2" width="17.85546875" bestFit="1" customWidth="1"/>
    <col min="3" max="3" width="17.7109375" customWidth="1"/>
    <col min="4" max="4" width="24.28515625" bestFit="1" customWidth="1"/>
    <col min="5" max="6" width="17.5703125" bestFit="1" customWidth="1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4" width="9.5703125" bestFit="1" customWidth="1"/>
    <col min="15" max="15" width="10.1406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3" t="s">
        <v>34</v>
      </c>
      <c r="M1" s="23" t="s">
        <v>35</v>
      </c>
      <c r="N1" s="23" t="s">
        <v>36</v>
      </c>
      <c r="O1" s="23" t="s">
        <v>37</v>
      </c>
    </row>
    <row r="2" spans="1:15" s="22" customFormat="1" x14ac:dyDescent="0.25">
      <c r="A2" s="17" t="s">
        <v>30</v>
      </c>
      <c r="B2" s="17">
        <v>364</v>
      </c>
      <c r="C2" s="17">
        <v>1</v>
      </c>
      <c r="D2" s="18">
        <v>41456</v>
      </c>
      <c r="E2" s="19">
        <v>0</v>
      </c>
      <c r="F2" s="18">
        <v>41880</v>
      </c>
      <c r="G2" s="17" t="s">
        <v>31</v>
      </c>
      <c r="H2" s="17" t="s">
        <v>32</v>
      </c>
      <c r="I2" s="20" t="s">
        <v>33</v>
      </c>
      <c r="J2" s="17" t="s">
        <v>14</v>
      </c>
      <c r="K2" s="17"/>
      <c r="L2" s="16">
        <f>((LEFT(G2,(FIND("°",G2,1)-1)))+(MID(G2,(FIND("°",G2,1)+1),(FIND("'",G2,1))-(FIND("°",G2,1)+1))/60))*(IF(RIGHT(G2,1)="N",1,-1))</f>
        <v>50.070666666666668</v>
      </c>
      <c r="M2" s="16">
        <f>((LEFT(H2,(FIND("°",H2,1)-1)))+(MID(H2,(FIND("°",H2,1)+1),(FIND("'",H2,1))-(FIND("°",H2,1)+1))/60))*(IF(RIGHT(H2,1)="E",1,-1))</f>
        <v>-144.798</v>
      </c>
      <c r="N2" s="21">
        <v>41474</v>
      </c>
      <c r="O2" s="21">
        <v>41805</v>
      </c>
    </row>
    <row r="3" spans="1:15" x14ac:dyDescent="0.25">
      <c r="D3" s="4"/>
      <c r="E3" s="4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G4" sqref="G4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24.140625" bestFit="1" customWidth="1"/>
    <col min="4" max="4" width="25.570312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0" t="s">
        <v>0</v>
      </c>
      <c r="B1" s="11" t="s">
        <v>15</v>
      </c>
      <c r="C1" s="11" t="s">
        <v>13</v>
      </c>
      <c r="D1" s="11" t="s">
        <v>10</v>
      </c>
      <c r="E1" s="12" t="s">
        <v>11</v>
      </c>
      <c r="F1" s="12" t="s">
        <v>12</v>
      </c>
    </row>
    <row r="3" spans="1:10" s="6" customFormat="1" ht="12.75" x14ac:dyDescent="0.2">
      <c r="A3" s="13" t="s">
        <v>29</v>
      </c>
      <c r="B3" s="6">
        <v>364</v>
      </c>
      <c r="C3" s="9">
        <v>1</v>
      </c>
      <c r="D3" s="6">
        <v>364</v>
      </c>
      <c r="G3" s="9" t="s">
        <v>28</v>
      </c>
    </row>
    <row r="4" spans="1:10" s="6" customFormat="1" ht="12.75" x14ac:dyDescent="0.2">
      <c r="A4" s="8" t="s">
        <v>26</v>
      </c>
      <c r="B4" s="9">
        <v>364</v>
      </c>
      <c r="C4" s="9">
        <v>1</v>
      </c>
      <c r="D4" s="9" t="s">
        <v>25</v>
      </c>
      <c r="E4" s="24" t="s">
        <v>16</v>
      </c>
      <c r="F4" s="25">
        <v>140</v>
      </c>
      <c r="G4" s="9" t="s">
        <v>27</v>
      </c>
      <c r="J4" s="14"/>
    </row>
    <row r="5" spans="1:10" s="6" customFormat="1" ht="12.75" x14ac:dyDescent="0.2">
      <c r="A5" s="7" t="s">
        <v>26</v>
      </c>
      <c r="B5" s="15">
        <v>364</v>
      </c>
      <c r="C5" s="9">
        <v>1</v>
      </c>
      <c r="D5" s="15" t="s">
        <v>25</v>
      </c>
      <c r="E5" s="24" t="s">
        <v>17</v>
      </c>
      <c r="F5" s="24">
        <v>700</v>
      </c>
      <c r="G5" s="9" t="s">
        <v>27</v>
      </c>
      <c r="J5" s="14"/>
    </row>
    <row r="6" spans="1:10" s="6" customFormat="1" ht="12.75" x14ac:dyDescent="0.2">
      <c r="A6" s="7" t="s">
        <v>26</v>
      </c>
      <c r="B6" s="15">
        <v>364</v>
      </c>
      <c r="C6" s="9">
        <v>1</v>
      </c>
      <c r="D6" s="15" t="s">
        <v>25</v>
      </c>
      <c r="E6" s="24" t="s">
        <v>18</v>
      </c>
      <c r="F6" s="25">
        <v>1.1299999999999999</v>
      </c>
      <c r="G6" s="9" t="s">
        <v>27</v>
      </c>
      <c r="J6" s="14"/>
    </row>
    <row r="7" spans="1:10" s="6" customFormat="1" ht="12.75" x14ac:dyDescent="0.2">
      <c r="A7" s="7" t="s">
        <v>26</v>
      </c>
      <c r="B7" s="15">
        <v>364</v>
      </c>
      <c r="C7" s="9">
        <v>1</v>
      </c>
      <c r="D7" s="15" t="s">
        <v>25</v>
      </c>
      <c r="E7" s="24" t="s">
        <v>19</v>
      </c>
      <c r="F7" s="24">
        <v>3.9E-2</v>
      </c>
      <c r="G7" s="9" t="s">
        <v>24</v>
      </c>
      <c r="J7" s="14"/>
    </row>
    <row r="8" spans="1:10" s="6" customFormat="1" ht="12.75" x14ac:dyDescent="0.2">
      <c r="A8" s="13" t="s">
        <v>23</v>
      </c>
      <c r="B8" s="6">
        <v>364</v>
      </c>
      <c r="C8" s="9">
        <v>1</v>
      </c>
      <c r="D8" s="6">
        <v>168</v>
      </c>
      <c r="G8" s="9" t="s">
        <v>22</v>
      </c>
    </row>
    <row r="9" spans="1:10" s="6" customFormat="1" ht="12.75" x14ac:dyDescent="0.2">
      <c r="A9" s="13" t="s">
        <v>21</v>
      </c>
      <c r="B9" s="6">
        <v>364</v>
      </c>
      <c r="C9" s="9">
        <v>1</v>
      </c>
      <c r="D9" s="6">
        <v>9066</v>
      </c>
      <c r="G9" s="9" t="s">
        <v>20</v>
      </c>
    </row>
    <row r="10" spans="1:10" s="6" customFormat="1" ht="12.75" x14ac:dyDescent="0.25">
      <c r="C10" s="9"/>
      <c r="G10" s="9"/>
    </row>
    <row r="11" spans="1:10" x14ac:dyDescent="0.25">
      <c r="E11" s="5"/>
      <c r="F11" s="5"/>
      <c r="G11" s="5"/>
    </row>
    <row r="12" spans="1:10" x14ac:dyDescent="0.25">
      <c r="E12" s="5"/>
      <c r="F12" s="5"/>
      <c r="G12" s="5"/>
    </row>
    <row r="13" spans="1:10" x14ac:dyDescent="0.25">
      <c r="E13" s="5"/>
      <c r="F13" s="5"/>
      <c r="G13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2015-09-26T12:06:31Z</dcterms:modified>
</cp:coreProperties>
</file>