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8" r:id="rId1"/>
    <sheet name="Asset_Cal_Info" sheetId="5" r:id="rId2"/>
  </sheets>
  <calcPr calcId="145621" concurrentCalc="0"/>
</workbook>
</file>

<file path=xl/calcChain.xml><?xml version="1.0" encoding="utf-8"?>
<calcChain xmlns="http://schemas.openxmlformats.org/spreadsheetml/2006/main">
  <c r="F25" i="5" l="1"/>
  <c r="F24" i="5"/>
  <c r="F7" i="5"/>
  <c r="F6" i="5"/>
  <c r="F4" i="5"/>
  <c r="F3" i="5"/>
  <c r="C6" i="5"/>
  <c r="C7" i="5"/>
  <c r="C8" i="5"/>
  <c r="C9" i="5"/>
  <c r="C10" i="5"/>
  <c r="C12" i="5"/>
  <c r="C13" i="5"/>
  <c r="C14" i="5"/>
  <c r="C15" i="5"/>
  <c r="C16" i="5"/>
  <c r="C17" i="5"/>
  <c r="C18" i="5"/>
  <c r="C19" i="5"/>
  <c r="C21" i="5"/>
  <c r="C22" i="5"/>
  <c r="C24" i="5"/>
  <c r="C25" i="5"/>
  <c r="C26" i="5"/>
  <c r="C4" i="5"/>
  <c r="C3" i="5"/>
  <c r="B3" i="5"/>
  <c r="B6" i="5"/>
  <c r="B7" i="5"/>
  <c r="B8" i="5"/>
  <c r="B9" i="5"/>
  <c r="B10" i="5"/>
  <c r="B12" i="5"/>
  <c r="B13" i="5"/>
  <c r="B14" i="5"/>
  <c r="B15" i="5"/>
  <c r="B16" i="5"/>
  <c r="B17" i="5"/>
  <c r="B18" i="5"/>
  <c r="B19" i="5"/>
  <c r="B21" i="5"/>
  <c r="B22" i="5"/>
  <c r="B24" i="5"/>
  <c r="B25" i="5"/>
  <c r="B26" i="5"/>
  <c r="B4" i="5"/>
  <c r="M2" i="8"/>
  <c r="L2" i="8"/>
</calcChain>
</file>

<file path=xl/sharedStrings.xml><?xml version="1.0" encoding="utf-8"?>
<sst xmlns="http://schemas.openxmlformats.org/spreadsheetml/2006/main" count="111" uniqueCount="73">
  <si>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</si>
  <si>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</si>
  <si>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</si>
  <si>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</si>
  <si>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</si>
  <si>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</si>
  <si>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0137</t>
  </si>
  <si>
    <t>CC_lat</t>
  </si>
  <si>
    <t>Depth</t>
  </si>
  <si>
    <t>CC_lon</t>
  </si>
  <si>
    <t>CC_hdg_cal</t>
  </si>
  <si>
    <t>[335,20,65,110,155,200,245,290]</t>
  </si>
  <si>
    <t>CC_hx_cal</t>
  </si>
  <si>
    <t>[0.4,0.44,0.25,-0.04,-0.28,-0.31,-0.1,0.19]</t>
  </si>
  <si>
    <t>CC_hy_cal</t>
  </si>
  <si>
    <t>[-0.1,0.18,0.42,0.47,0.29,-0.01,-0.26,-0.29]</t>
  </si>
  <si>
    <t>FLNTURTD-3397</t>
  </si>
  <si>
    <t>CC_scale_factor_volume_scatter</t>
  </si>
  <si>
    <t>Not Available. Calibrated for Nephelometric Turbidity.</t>
  </si>
  <si>
    <t>CC_dark_counts_volume_scatter</t>
  </si>
  <si>
    <t>CC_scale_factor_chlorophyll_a</t>
  </si>
  <si>
    <t>CC_dark_counts_chlorophyll_a</t>
  </si>
  <si>
    <t>Default value per &lt;flo_bback_total(beta, degC=20.0, psu=32.0, theta=117.0, wlngth=700.0, xfactor=1.08)&gt;</t>
  </si>
  <si>
    <t>Default value per &lt;flo_scat_seawater(degC, psu, theta=117.0, wlngth=700.0, delta=0.039)&gt;</t>
  </si>
  <si>
    <t>FLCDRTD-3399</t>
  </si>
  <si>
    <t>CC_scale_factor_cdom</t>
  </si>
  <si>
    <t>CC_dark_counts_cdom</t>
  </si>
  <si>
    <t>CC_csv</t>
  </si>
  <si>
    <t>[2.72962e-03,1.14611e-04,2.21263e-06,2.33768e02,-2.94251e-01,-5.33864e01.4.55129e00]</t>
  </si>
  <si>
    <t>Compute the L2 PRACSAL data product from CTD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</si>
  <si>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</si>
  <si>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</si>
  <si>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</si>
  <si>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</si>
  <si>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</si>
  <si>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</si>
  <si>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</si>
  <si>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</si>
  <si>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45° 49.782' N</t>
  </si>
  <si>
    <t>129° 45.5419' W</t>
  </si>
  <si>
    <t>2604 m</t>
  </si>
  <si>
    <t>TN-313</t>
  </si>
  <si>
    <t>Mooring Serial Number</t>
  </si>
  <si>
    <t>CC_scattering_angle</t>
  </si>
  <si>
    <t>CC_measurement_wavelength</t>
  </si>
  <si>
    <t>CC_angular_resolution</t>
  </si>
  <si>
    <t>CC_depolarization_ratio</t>
  </si>
  <si>
    <t>CE04OSPD</t>
  </si>
  <si>
    <t>Requires TEMPWAT, PRESWAT, and PRACSAL from CE04OSPD-DP01B-01-CTDPFL304</t>
  </si>
  <si>
    <t>CE04OSPD-DP01B-01-CTDPFL105</t>
  </si>
  <si>
    <t>CE04OSPD-DP01B-02-VEL3DA105</t>
  </si>
  <si>
    <t>CE04OSPD-DP01B-06-DOSTAD105</t>
  </si>
  <si>
    <t>CE04OSPD-DP01B-04-FLNTUA103</t>
  </si>
  <si>
    <t>CE04OSPD-DP01B-04-FLCDRA103</t>
  </si>
  <si>
    <t>DO NOT CHANGE</t>
  </si>
  <si>
    <t>Insert last digit (same as deployment number)</t>
  </si>
  <si>
    <t>Insert number of times this particular platform has been deployed</t>
  </si>
  <si>
    <t>Replace this time with time this particular platform was deployed</t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</si>
  <si>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</si>
  <si>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</si>
  <si>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</si>
  <si>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</si>
  <si>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</si>
  <si>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</si>
  <si>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Replace this date with date this particular platform was deployed - </t>
    </r>
    <r>
      <rPr>
        <sz val="10"/>
        <color rgb="FFFF0000"/>
        <rFont val="Calibri"/>
        <family val="2"/>
      </rPr>
      <t>format is important</t>
    </r>
  </si>
  <si>
    <r>
      <t>Replace this date with date this particular platform was recovered -</t>
    </r>
    <r>
      <rPr>
        <sz val="10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</si>
  <si>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r>
      <t xml:space="preserve">Format:  Use degrees, minutes (3 decimal places), + compass direction 
</t>
    </r>
    <r>
      <rPr>
        <sz val="10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</si>
  <si>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>CE04OSPD-0000#</t>
  </si>
  <si>
    <t xml:space="preserve">DO NOT CHANGE this column </t>
  </si>
  <si>
    <t>Insert the serial number for each instrument deployed on this particular platform</t>
  </si>
  <si>
    <t xml:space="preserve">Insert the appropriate calibration coefficient for each item in Column E.  </t>
  </si>
  <si>
    <r>
      <t xml:space="preserve">Change only last digit to identify the serial number of this particular platform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</si>
  <si>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0"/>
        <color rgb="FFFF0000"/>
        <rFont val="Calibri"/>
        <family val="2"/>
        <scheme val="minor"/>
      </rPr>
      <t>(Should match entry on Moorings spreadsheet)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</si>
</sst>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0" tint="-0.249977111117893"/>
      <name val="Calibri"/>
      <family val="2"/>
      <scheme val="minor"/>
    </font>
    <font>
      <u/>
      <sz val="12"/>
      <color theme="10"/>
      <name val="Arial"/>
      <family val="2"/>
    </font>
    <font>
      <sz val="10"/>
      <name val="Verdana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5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1" fillId="4" borderId="0"/>
    <xf numFmtId="0" fontId="10" fillId="0" borderId="0"/>
    <xf numFmtId="0" fontId="8" fillId="0" borderId="0"/>
    <xf numFmtId="0" fontId="9" fillId="0" borderId="0"/>
    <xf numFmtId="0" fontId="12" fillId="0" borderId="0"/>
    <xf numFmtId="0" fontId="15" fillId="0" borderId="0"/>
    <xf numFmtId="0" fontId="6" fillId="0" borderId="0"/>
    <xf numFmtId="0" fontId="5" fillId="0" borderId="0"/>
    <xf numFmtId="0" fontId="1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6" fillId="0" borderId="0"/>
    <xf numFmtId="0" fontId="18" fillId="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6" fillId="0" borderId="0"/>
    <xf numFmtId="0" fontId="19" fillId="0" borderId="0"/>
    <xf numFmtId="0" fontId="21" fillId="0" borderId="0"/>
    <xf numFmtId="0" fontId="1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14" fillId="0" borderId="0"/>
    <xf numFmtId="0" fontId="1" fillId="0" borderId="0"/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9" fillId="0" borderId="0"/>
  </cellStyleXfs>
  <cellXfs count="53">
    <xf numFmtId="0" fontId="0" fillId="0" borderId="0" xfId="0"/>
    <xf numFmtId="0" fontId="7" fillId="0" borderId="0" xfId="108" applyNumberFormat="1" applyFont="1" applyFill="1" applyBorder="1" applyAlignment="1">
      <alignment horizontal="left" vertical="center" wrapText="1"/>
    </xf>
    <xf numFmtId="0" fontId="4" fillId="0" borderId="0" xfId="108" applyNumberFormat="1" applyFont="1" applyFill="1" applyBorder="1" applyAlignment="1">
      <alignment horizontal="left" vertical="center" wrapText="1"/>
    </xf>
    <xf numFmtId="0" fontId="4" fillId="0" borderId="0" xfId="108" applyNumberFormat="1" applyFont="1" applyFill="1" applyBorder="1" applyAlignment="1">
      <alignment horizontal="left" vertical="center"/>
    </xf>
    <xf numFmtId="0" fontId="4" fillId="0" borderId="0" xfId="58" applyNumberFormat="1" applyFont="1" applyFill="1" applyBorder="1" applyAlignment="1">
      <alignment horizontal="left" vertical="center" wrapText="1"/>
    </xf>
    <xf numFmtId="0" fontId="4" fillId="0" borderId="0" xfId="95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7" fillId="0" borderId="0" xfId="95" applyNumberFormat="1" applyFont="1" applyFill="1" applyBorder="1" applyAlignment="1">
      <alignment horizontal="left" vertical="center" wrapText="1"/>
    </xf>
    <xf numFmtId="0" fontId="22" fillId="0" borderId="0" xfId="58" applyNumberFormat="1" applyFont="1" applyFill="1" applyBorder="1" applyAlignment="1">
      <alignment horizontal="left" vertical="center" wrapText="1"/>
    </xf>
    <xf numFmtId="0" fontId="22" fillId="0" borderId="0" xfId="95" applyNumberFormat="1" applyFont="1" applyFill="1" applyBorder="1" applyAlignment="1">
      <alignment horizontal="left" vertical="center"/>
    </xf>
    <xf numFmtId="0" fontId="0" fillId="0" borderId="0" xfId="0" applyBorder="1"/>
    <xf numFmtId="0" fontId="2" fillId="0" borderId="0" xfId="2" applyBorder="1"/>
    <xf numFmtId="0" fontId="20" fillId="0" borderId="0" xfId="2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49" fontId="4" fillId="0" borderId="0" xfId="95" applyNumberFormat="1" applyFont="1" applyFill="1" applyBorder="1" applyAlignment="1">
      <alignment horizontal="left" vertical="center"/>
    </xf>
    <xf numFmtId="0" fontId="0" fillId="0" borderId="0" xfId="0" applyFill="1"/>
    <xf numFmtId="0" fontId="4" fillId="0" borderId="0" xfId="95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14" fontId="4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4" xfId="105" applyNumberFormat="1" applyFont="1" applyBorder="1" applyAlignment="1">
      <alignment horizontal="left"/>
    </xf>
    <xf numFmtId="0" fontId="4" fillId="0" borderId="4" xfId="111" applyFont="1" applyBorder="1"/>
    <xf numFmtId="0" fontId="4" fillId="0" borderId="4" xfId="111" applyNumberFormat="1" applyFont="1" applyFill="1" applyBorder="1" applyAlignment="1">
      <alignment horizontal="left" vertical="center"/>
    </xf>
    <xf numFmtId="165" fontId="4" fillId="0" borderId="4" xfId="111" applyNumberFormat="1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0" xfId="0" applyFont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7" fillId="0" borderId="0" xfId="11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5" borderId="0" xfId="108" applyNumberFormat="1" applyFont="1" applyFill="1" applyBorder="1" applyAlignment="1">
      <alignment horizontal="left" vertical="center" wrapText="1"/>
    </xf>
    <xf numFmtId="20" fontId="4" fillId="0" borderId="4" xfId="111" applyNumberFormat="1" applyFont="1" applyBorder="1" applyAlignment="1">
      <alignment horizontal="left"/>
    </xf>
    <xf numFmtId="0" fontId="4" fillId="0" borderId="0" xfId="111" applyFont="1" applyBorder="1"/>
    <xf numFmtId="0" fontId="3" fillId="0" borderId="0" xfId="0" applyFont="1" applyAlignment="1">
      <alignment horizontal="left" vertical="center"/>
    </xf>
    <xf numFmtId="0" fontId="26" fillId="7" borderId="0" xfId="0" applyFont="1" applyFill="1" applyAlignment="1">
      <alignment horizontal="center" vertical="top"/>
    </xf>
    <xf numFmtId="0" fontId="3" fillId="8" borderId="0" xfId="0" applyFont="1" applyFill="1" applyAlignment="1">
      <alignment horizontal="center" vertical="top" wrapText="1"/>
    </xf>
    <xf numFmtId="0" fontId="3" fillId="7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7" fillId="7" borderId="0" xfId="0" applyFont="1" applyFill="1" applyAlignment="1">
      <alignment horizontal="center" vertical="top" wrapText="1"/>
    </xf>
    <xf numFmtId="0" fontId="22" fillId="0" borderId="0" xfId="111" applyFont="1" applyBorder="1"/>
    <xf numFmtId="49" fontId="3" fillId="0" borderId="0" xfId="111" applyNumberFormat="1" applyFont="1" applyBorder="1"/>
    <xf numFmtId="0" fontId="22" fillId="0" borderId="0" xfId="0" applyNumberFormat="1" applyFont="1" applyFill="1" applyAlignment="1">
      <alignment horizontal="left" vertical="center"/>
    </xf>
    <xf numFmtId="0" fontId="3" fillId="8" borderId="0" xfId="0" applyFont="1" applyFill="1" applyAlignment="1">
      <alignment horizontal="left" vertical="top" wrapText="1"/>
    </xf>
  </cellXfs>
  <cellStyles count="131">
    <cellStyle name="Comma 2" xfId="15"/>
    <cellStyle name="Comma 2 2" xfId="97"/>
    <cellStyle name="Comma 2 2 2" xfId="98"/>
    <cellStyle name="Comma 2 3" xfId="99"/>
    <cellStyle name="Comma 2 4" xfId="96"/>
    <cellStyle name="Currency 2" xfId="100"/>
    <cellStyle name="Currency 2 2" xfId="101"/>
    <cellStyle name="Currency 2 3" xfId="102"/>
    <cellStyle name="Excel Built-in Normal" xfId="2"/>
    <cellStyle name="Excel Built-in Normal 2" xfId="14"/>
    <cellStyle name="Hyperlink 2" xfId="42"/>
    <cellStyle name="Hyperlink 2 2" xfId="103"/>
    <cellStyle name="Hyperlink 2 3" xfId="112"/>
    <cellStyle name="Hyperlink 3" xfId="43"/>
    <cellStyle name="Hyperlink 3 2" xfId="113"/>
    <cellStyle name="Hyperlink 4" xfId="44"/>
    <cellStyle name="Hyperlink 4 2" xfId="114"/>
    <cellStyle name="Hyperlink 5" xfId="45"/>
    <cellStyle name="Hyperlink 5 2" xfId="115"/>
    <cellStyle name="Hyperlink 6" xfId="46"/>
    <cellStyle name="Hyperlink 6 2" xfId="116"/>
    <cellStyle name="Hyperlink 7" xfId="47"/>
    <cellStyle name="Hyperlink 7 2" xfId="117"/>
    <cellStyle name="Hyperlink 8" xfId="48"/>
    <cellStyle name="Neutral 2" xfId="104"/>
    <cellStyle name="Normal" xfId="0" builtinId="0"/>
    <cellStyle name="Normal 10" xfId="49"/>
    <cellStyle name="Normal 11" xfId="50"/>
    <cellStyle name="Normal 12" xfId="51"/>
    <cellStyle name="Normal 13" xfId="52"/>
    <cellStyle name="Normal 14" xfId="92"/>
    <cellStyle name="Normal 15" xfId="95"/>
    <cellStyle name="Normal 15 2" xfId="111"/>
    <cellStyle name="Normal 16" xfId="40"/>
    <cellStyle name="Normal 2" xfId="4"/>
    <cellStyle name="Normal 2 2" xfId="3"/>
    <cellStyle name="Normal 2 2 2" xfId="53"/>
    <cellStyle name="Normal 2 2 2 2" xfId="105"/>
    <cellStyle name="Normal 2 2 3" xfId="54"/>
    <cellStyle name="Normal 2 2 3 2" xfId="118"/>
    <cellStyle name="Normal 2 2 4" xfId="106"/>
    <cellStyle name="Normal 2 2 5" xfId="94"/>
    <cellStyle name="Normal 2 3" xfId="55"/>
    <cellStyle name="Normal 2 3 2" xfId="107"/>
    <cellStyle name="Normal 2 4" xfId="56"/>
    <cellStyle name="Normal 2 4 2" xfId="57"/>
    <cellStyle name="Normal 2 4 3" xfId="119"/>
    <cellStyle name="Normal 2 5" xfId="58"/>
    <cellStyle name="Normal 2 5 2" xfId="108"/>
    <cellStyle name="Normal 2 5 3" xfId="120"/>
    <cellStyle name="Normal 2 6" xfId="41"/>
    <cellStyle name="Normal 2 6 2" xfId="121"/>
    <cellStyle name="Normal 2 7" xfId="122"/>
    <cellStyle name="Normal 3" xfId="1"/>
    <cellStyle name="Normal 3 2" xfId="16"/>
    <cellStyle name="Normal 3 2 2" xfId="18"/>
    <cellStyle name="Normal 3 2 2 2" xfId="23"/>
    <cellStyle name="Normal 3 2 2 2 2" xfId="39"/>
    <cellStyle name="Normal 3 2 2 2 2 2" xfId="63"/>
    <cellStyle name="Normal 3 2 2 2 3" xfId="31"/>
    <cellStyle name="Normal 3 2 2 2 4" xfId="62"/>
    <cellStyle name="Normal 3 2 2 3" xfId="35"/>
    <cellStyle name="Normal 3 2 2 3 2" xfId="64"/>
    <cellStyle name="Normal 3 2 2 4" xfId="27"/>
    <cellStyle name="Normal 3 2 2 4 2" xfId="123"/>
    <cellStyle name="Normal 3 2 2 5" xfId="61"/>
    <cellStyle name="Normal 3 2 3" xfId="21"/>
    <cellStyle name="Normal 3 2 3 2" xfId="37"/>
    <cellStyle name="Normal 3 2 3 2 2" xfId="66"/>
    <cellStyle name="Normal 3 2 3 3" xfId="29"/>
    <cellStyle name="Normal 3 2 3 4" xfId="65"/>
    <cellStyle name="Normal 3 2 4" xfId="33"/>
    <cellStyle name="Normal 3 2 4 2" xfId="67"/>
    <cellStyle name="Normal 3 2 5" xfId="25"/>
    <cellStyle name="Normal 3 2 5 2" xfId="124"/>
    <cellStyle name="Normal 3 2 6" xfId="60"/>
    <cellStyle name="Normal 3 3" xfId="17"/>
    <cellStyle name="Normal 3 3 2" xfId="22"/>
    <cellStyle name="Normal 3 3 2 2" xfId="38"/>
    <cellStyle name="Normal 3 3 2 2 2" xfId="70"/>
    <cellStyle name="Normal 3 3 2 3" xfId="30"/>
    <cellStyle name="Normal 3 3 2 4" xfId="69"/>
    <cellStyle name="Normal 3 3 3" xfId="34"/>
    <cellStyle name="Normal 3 3 3 2" xfId="71"/>
    <cellStyle name="Normal 3 3 4" xfId="26"/>
    <cellStyle name="Normal 3 3 4 2" xfId="125"/>
    <cellStyle name="Normal 3 3 5" xfId="68"/>
    <cellStyle name="Normal 3 4" xfId="20"/>
    <cellStyle name="Normal 3 4 2" xfId="36"/>
    <cellStyle name="Normal 3 4 2 2" xfId="73"/>
    <cellStyle name="Normal 3 4 3" xfId="28"/>
    <cellStyle name="Normal 3 4 3 2" xfId="126"/>
    <cellStyle name="Normal 3 4 4" xfId="72"/>
    <cellStyle name="Normal 3 5" xfId="32"/>
    <cellStyle name="Normal 3 5 2" xfId="75"/>
    <cellStyle name="Normal 3 5 3" xfId="74"/>
    <cellStyle name="Normal 3 6" xfId="24"/>
    <cellStyle name="Normal 3 6 2" xfId="76"/>
    <cellStyle name="Normal 3 7" xfId="93"/>
    <cellStyle name="Normal 3 8" xfId="59"/>
    <cellStyle name="Normal 3 8 2" xfId="127"/>
    <cellStyle name="Normal 4" xfId="77"/>
    <cellStyle name="Normal 4 2" xfId="128"/>
    <cellStyle name="Normal 5" xfId="78"/>
    <cellStyle name="Normal 5 2" xfId="129"/>
    <cellStyle name="Normal 6" xfId="79"/>
    <cellStyle name="Normal 6 2" xfId="109"/>
    <cellStyle name="Normal 6 2 2" xfId="130"/>
    <cellStyle name="Normal 7" xfId="80"/>
    <cellStyle name="Normal 8" xfId="81"/>
    <cellStyle name="Normal 9" xfId="82"/>
    <cellStyle name="Percent 2" xfId="19"/>
    <cellStyle name="TableStyleLight1" xfId="110"/>
    <cellStyle name="Untitled1" xfId="5"/>
    <cellStyle name="Untitled1 2" xfId="83"/>
    <cellStyle name="Untitled2" xfId="6"/>
    <cellStyle name="Untitled2 2" xfId="84"/>
    <cellStyle name="Untitled3" xfId="7"/>
    <cellStyle name="Untitled3 2" xfId="85"/>
    <cellStyle name="Untitled4" xfId="8"/>
    <cellStyle name="Untitled4 2" xfId="86"/>
    <cellStyle name="Untitled5" xfId="9"/>
    <cellStyle name="Untitled5 2" xfId="87"/>
    <cellStyle name="Untitled6" xfId="10"/>
    <cellStyle name="Untitled6 2" xfId="88"/>
    <cellStyle name="Untitled7" xfId="11"/>
    <cellStyle name="Untitled7 2" xfId="89"/>
    <cellStyle name="Untitled8" xfId="12"/>
    <cellStyle name="Untitled8 2" xfId="90"/>
    <cellStyle name="Untitled9" xfId="13"/>
    <cellStyle name="Untitled9 2" xfId="9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2</xdr:col>
      <xdr:colOff>857250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6864"/>
          <a:ext cx="2932111" cy="2341771"/>
        </a:xfrm>
        <a:prstGeom prst="rect">
          <a:avLst/>
        </a:prstGeom>
      </xdr:spPr>
    </xdr:pic>
    <xdr:clientData/>
  </xdr:twoCellAnchor>
  <xdr:twoCellAnchor>
    <xdr:from>
      <xdr:col>6</xdr:col>
      <xdr:colOff>404814</xdr:colOff>
      <xdr:row>3</xdr:row>
      <xdr:rowOff>984250</xdr:rowOff>
    </xdr:from>
    <xdr:to>
      <xdr:col>6</xdr:col>
      <xdr:colOff>412750</xdr:colOff>
      <xdr:row>4</xdr:row>
      <xdr:rowOff>182563</xdr:rowOff>
    </xdr:to>
    <xdr:cxnSp macro="">
      <xdr:nvCxnSpPr>
        <xdr:cNvPr id="3" name="Straight Arrow Connector 2"/>
        <xdr:cNvCxnSpPr/>
      </xdr:nvCxnSpPr>
      <xdr:spPr>
        <a:xfrm flipV="1">
          <a:off x="7532689" y="1674813"/>
          <a:ext cx="7936" cy="1301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531812</xdr:colOff>
      <xdr:row>3</xdr:row>
      <xdr:rowOff>960437</xdr:rowOff>
    </xdr:from>
    <xdr:to>
      <xdr:col>7</xdr:col>
      <xdr:colOff>547688</xdr:colOff>
      <xdr:row>5</xdr:row>
      <xdr:rowOff>7937</xdr:rowOff>
    </xdr:to>
    <xdr:cxnSp macro="">
      <xdr:nvCxnSpPr>
        <xdr:cNvPr id="4" name="Straight Arrow Connector 3"/>
        <xdr:cNvCxnSpPr/>
      </xdr:nvCxnSpPr>
      <xdr:spPr>
        <a:xfrm flipV="1">
          <a:off x="8437562" y="1651000"/>
          <a:ext cx="15876" cy="13414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1444625</xdr:rowOff>
    </xdr:from>
    <xdr:to>
      <xdr:col>3</xdr:col>
      <xdr:colOff>246063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3095625" y="2135188"/>
          <a:ext cx="1468438" cy="13731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733424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2437" y="4097340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336550</xdr:colOff>
      <xdr:row>3</xdr:row>
      <xdr:rowOff>984250</xdr:rowOff>
    </xdr:from>
    <xdr:to>
      <xdr:col>4</xdr:col>
      <xdr:colOff>357187</xdr:colOff>
      <xdr:row>7</xdr:row>
      <xdr:rowOff>11112</xdr:rowOff>
    </xdr:to>
    <xdr:cxnSp macro="">
      <xdr:nvCxnSpPr>
        <xdr:cNvPr id="7" name="Straight Arrow Connector 6"/>
        <xdr:cNvCxnSpPr/>
      </xdr:nvCxnSpPr>
      <xdr:spPr>
        <a:xfrm flipV="1">
          <a:off x="5360988" y="1674813"/>
          <a:ext cx="20637" cy="17017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777875</xdr:colOff>
      <xdr:row>1</xdr:row>
      <xdr:rowOff>160339</xdr:rowOff>
    </xdr:from>
    <xdr:to>
      <xdr:col>1</xdr:col>
      <xdr:colOff>898527</xdr:colOff>
      <xdr:row>3</xdr:row>
      <xdr:rowOff>55563</xdr:rowOff>
    </xdr:to>
    <xdr:cxnSp macro="">
      <xdr:nvCxnSpPr>
        <xdr:cNvPr id="8" name="Straight Arrow Connector 7"/>
        <xdr:cNvCxnSpPr/>
      </xdr:nvCxnSpPr>
      <xdr:spPr>
        <a:xfrm flipV="1">
          <a:off x="2682875" y="501652"/>
          <a:ext cx="120652" cy="244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1468437</xdr:rowOff>
    </xdr:from>
    <xdr:to>
      <xdr:col>5</xdr:col>
      <xdr:colOff>317500</xdr:colOff>
      <xdr:row>8</xdr:row>
      <xdr:rowOff>47626</xdr:rowOff>
    </xdr:to>
    <xdr:cxnSp macro="">
      <xdr:nvCxnSpPr>
        <xdr:cNvPr id="9" name="Straight Arrow Connector 8"/>
        <xdr:cNvCxnSpPr/>
      </xdr:nvCxnSpPr>
      <xdr:spPr>
        <a:xfrm flipV="1">
          <a:off x="2933700" y="2159000"/>
          <a:ext cx="3162300" cy="14446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976312</xdr:colOff>
      <xdr:row>25</xdr:row>
      <xdr:rowOff>170656</xdr:rowOff>
    </xdr:from>
    <xdr:to>
      <xdr:col>1</xdr:col>
      <xdr:colOff>1014411</xdr:colOff>
      <xdr:row>27</xdr:row>
      <xdr:rowOff>5556</xdr:rowOff>
    </xdr:to>
    <xdr:cxnSp macro="">
      <xdr:nvCxnSpPr>
        <xdr:cNvPr id="2" name="Straight Arrow Connector 1"/>
        <xdr:cNvCxnSpPr/>
      </xdr:nvCxnSpPr>
      <xdr:spPr>
        <a:xfrm flipH="1" flipV="1">
          <a:off x="2952750" y="5040312"/>
          <a:ext cx="38099" cy="1920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20" zoomScaleNormal="120" workbookViewId="0">
      <selection activeCell="K13" sqref="K13"/>
    </sheetView>
  </sheetViews>
  <sheetFormatPr defaultColWidth="8.85546875" defaultRowHeight="12.75" x14ac:dyDescent="0.25"/>
  <cols>
    <col min="1" max="1" width="28.5703125" style="27" bestFit="1" customWidth="1"/>
    <col min="2" max="2" width="20.42578125" style="27" customWidth="1"/>
    <col min="3" max="3" width="15.7109375" style="27" customWidth="1"/>
    <col min="4" max="4" width="10.5703125" style="28" bestFit="1" customWidth="1"/>
    <col min="5" max="5" width="11.28515625" style="29" bestFit="1" customWidth="1"/>
    <col min="6" max="6" width="20.28515625" style="28" customWidth="1"/>
    <col min="7" max="7" width="11.7109375" style="27" bestFit="1" customWidth="1"/>
    <col min="8" max="8" width="14.5703125" style="27" bestFit="1" customWidth="1"/>
    <col min="9" max="9" width="14.42578125" style="27" customWidth="1"/>
    <col min="10" max="10" width="11.5703125" style="27" bestFit="1" customWidth="1"/>
    <col min="11" max="11" width="5.7109375" style="27" bestFit="1" customWidth="1"/>
    <col min="12" max="12" width="13.42578125" style="27" customWidth="1"/>
    <col min="13" max="13" width="13.7109375" style="27" bestFit="1" customWidth="1"/>
    <col min="14" max="16384" width="8.85546875" style="27"/>
  </cols>
  <sheetData>
    <row r="1" spans="1:13" s="22" customFormat="1" ht="27.6" x14ac:dyDescent="0.3">
      <c r="A1" s="17" t="s">
        <v>0</v>
      </c>
      <c r="B1" s="18" t="s">
        <v>30</v>
      </c>
      <c r="C1" s="18" t="s">
        <v>1</v>
      </c>
      <c r="D1" s="19" t="s">
        <v>31</v>
      </c>
      <c r="E1" s="20" t="s">
        <v>32</v>
      </c>
      <c r="F1" s="19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21" t="s">
        <v>5</v>
      </c>
    </row>
    <row r="2" spans="1:13" ht="15" x14ac:dyDescent="0.2">
      <c r="A2" s="23" t="s">
        <v>47</v>
      </c>
      <c r="B2" s="23" t="s">
        <v>67</v>
      </c>
      <c r="C2" s="25">
        <v>1</v>
      </c>
      <c r="D2" s="26">
        <v>41861</v>
      </c>
      <c r="E2" s="38">
        <v>0.24737268518518518</v>
      </c>
      <c r="F2" s="26"/>
      <c r="G2" s="30" t="s">
        <v>38</v>
      </c>
      <c r="H2" s="30" t="s">
        <v>39</v>
      </c>
      <c r="I2" s="24" t="s">
        <v>40</v>
      </c>
      <c r="J2" s="24" t="s">
        <v>41</v>
      </c>
      <c r="K2" s="25"/>
      <c r="L2" s="36">
        <f>((LEFT(G2,(FIND("°",G2,1)-1)))+(MID(G2,(FIND("°",G2,1)+1),(FIND("'",G2,1))-(FIND("°",G2,1)+1))/60))*(IF(RIGHT(G2,1)="N",1,-1))</f>
        <v>45.829700000000003</v>
      </c>
      <c r="M2" s="36">
        <f>((LEFT(H2,(FIND("°",H2,1)-1)))+(MID(H2,(FIND("°",H2,1)+1),(FIND("'",H2,1))-(FIND("°",H2,1)+1))/60))*(IF(RIGHT(H2,1)="E",1,-1))</f>
        <v>-129.75903166666666</v>
      </c>
    </row>
    <row r="4" spans="1:13" customFormat="1" ht="165.75" x14ac:dyDescent="0.25">
      <c r="A4" s="41" t="s">
        <v>54</v>
      </c>
      <c r="B4" s="42" t="s">
        <v>55</v>
      </c>
      <c r="C4" s="42" t="s">
        <v>56</v>
      </c>
      <c r="D4" s="42" t="s">
        <v>64</v>
      </c>
      <c r="E4" s="42" t="s">
        <v>57</v>
      </c>
      <c r="F4" s="42" t="s">
        <v>65</v>
      </c>
      <c r="G4" s="42" t="s">
        <v>58</v>
      </c>
      <c r="H4" s="42" t="s">
        <v>59</v>
      </c>
      <c r="I4" s="42" t="s">
        <v>60</v>
      </c>
      <c r="J4" s="42" t="s">
        <v>61</v>
      </c>
      <c r="K4" s="30"/>
      <c r="L4" s="43" t="s">
        <v>62</v>
      </c>
      <c r="M4" s="43" t="s">
        <v>63</v>
      </c>
    </row>
    <row r="5" spans="1:13" customFormat="1" ht="15" x14ac:dyDescent="0.25">
      <c r="A5" s="44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customFormat="1" ht="15" customHeight="1" x14ac:dyDescent="0.25">
      <c r="A6" s="45"/>
      <c r="B6" s="30"/>
      <c r="C6" s="30"/>
      <c r="D6" s="30"/>
      <c r="E6" s="30"/>
      <c r="F6" s="30"/>
      <c r="G6" s="52" t="s">
        <v>66</v>
      </c>
      <c r="H6" s="52"/>
      <c r="I6" s="30"/>
      <c r="J6" s="30"/>
      <c r="K6" s="30"/>
      <c r="L6" s="30"/>
      <c r="M6" s="30"/>
    </row>
    <row r="7" spans="1:13" customFormat="1" ht="15" x14ac:dyDescent="0.25">
      <c r="A7" s="30"/>
      <c r="B7" s="30"/>
      <c r="C7" s="30"/>
      <c r="D7" s="30"/>
      <c r="E7" s="30"/>
      <c r="F7" s="30"/>
      <c r="G7" s="52"/>
      <c r="H7" s="52"/>
      <c r="I7" s="30"/>
      <c r="J7" s="30"/>
      <c r="K7" s="30"/>
      <c r="L7" s="30"/>
      <c r="M7" s="30"/>
    </row>
    <row r="8" spans="1:13" customFormat="1" ht="15" x14ac:dyDescent="0.25">
      <c r="A8" s="30"/>
      <c r="B8" s="30"/>
      <c r="C8" s="30"/>
      <c r="D8" s="30"/>
      <c r="E8" s="30"/>
      <c r="F8" s="30"/>
      <c r="G8" s="52"/>
      <c r="H8" s="52"/>
      <c r="I8" s="30"/>
      <c r="J8" s="30"/>
      <c r="K8" s="30"/>
      <c r="L8" s="30"/>
      <c r="M8" s="30"/>
    </row>
    <row r="9" spans="1:13" customFormat="1" ht="15" x14ac:dyDescent="0.25">
      <c r="A9" s="30"/>
      <c r="B9" s="30"/>
      <c r="C9" s="30"/>
      <c r="D9" s="30"/>
      <c r="E9" s="30"/>
      <c r="F9" s="30"/>
      <c r="G9" s="52"/>
      <c r="H9" s="52"/>
      <c r="I9" s="30"/>
      <c r="J9" s="30"/>
      <c r="K9" s="30"/>
      <c r="L9" s="30"/>
      <c r="M9" s="30"/>
    </row>
    <row r="10" spans="1:13" customFormat="1" ht="15" x14ac:dyDescent="0.25">
      <c r="A10" s="30"/>
      <c r="B10" s="30"/>
      <c r="C10" s="30"/>
      <c r="D10" s="30"/>
      <c r="E10" s="30"/>
      <c r="F10" s="30"/>
      <c r="G10" s="52"/>
      <c r="H10" s="52"/>
      <c r="I10" s="30"/>
      <c r="J10" s="30"/>
      <c r="K10" s="30"/>
      <c r="L10" s="30"/>
      <c r="M10" s="30"/>
    </row>
    <row r="11" spans="1:13" customFormat="1" ht="15" x14ac:dyDescent="0.25">
      <c r="A11" s="30"/>
      <c r="B11" s="30"/>
      <c r="C11" s="30"/>
      <c r="D11" s="30"/>
      <c r="E11" s="30"/>
      <c r="F11" s="30"/>
      <c r="G11" s="52"/>
      <c r="H11" s="52"/>
      <c r="I11" s="40"/>
      <c r="J11" s="40"/>
      <c r="K11" s="30"/>
      <c r="L11" s="30"/>
      <c r="M11" s="30"/>
    </row>
    <row r="12" spans="1:13" customFormat="1" ht="15" x14ac:dyDescent="0.25">
      <c r="A12" s="30"/>
      <c r="B12" s="30"/>
      <c r="C12" s="30"/>
      <c r="D12" s="30"/>
      <c r="E12" s="30"/>
      <c r="F12" s="30"/>
      <c r="G12" s="52"/>
      <c r="H12" s="52"/>
      <c r="I12" s="30"/>
      <c r="J12" s="30"/>
      <c r="K12" s="30"/>
      <c r="L12" s="30"/>
      <c r="M12" s="30"/>
    </row>
    <row r="13" spans="1:13" customFormat="1" ht="15" x14ac:dyDescent="0.25">
      <c r="A13" s="30"/>
      <c r="B13" s="30"/>
      <c r="C13" s="30"/>
      <c r="D13" s="30"/>
      <c r="E13" s="30"/>
      <c r="F13" s="30"/>
      <c r="G13" s="52"/>
      <c r="H13" s="52"/>
      <c r="I13" s="30"/>
      <c r="J13" s="30"/>
      <c r="K13" s="30"/>
      <c r="L13" s="30"/>
      <c r="M13" s="30"/>
    </row>
    <row r="14" spans="1:13" customFormat="1" ht="15" x14ac:dyDescent="0.25">
      <c r="A14" s="30"/>
      <c r="B14" s="30"/>
      <c r="C14" s="30"/>
      <c r="D14" s="30"/>
      <c r="E14" s="30"/>
      <c r="F14" s="30"/>
      <c r="G14" s="52"/>
      <c r="H14" s="52"/>
      <c r="I14" s="30"/>
      <c r="J14" s="30"/>
      <c r="K14" s="30"/>
      <c r="L14" s="30"/>
      <c r="M14" s="30"/>
    </row>
    <row r="15" spans="1:13" customFormat="1" ht="15" x14ac:dyDescent="0.25">
      <c r="A15" s="30"/>
      <c r="B15" s="30"/>
      <c r="C15" s="30"/>
      <c r="D15" s="30"/>
      <c r="E15" s="30"/>
      <c r="F15" s="30"/>
      <c r="G15" s="52"/>
      <c r="H15" s="52"/>
      <c r="I15" s="30"/>
      <c r="J15" s="30"/>
      <c r="K15" s="30"/>
      <c r="L15" s="30"/>
      <c r="M15" s="30"/>
    </row>
    <row r="16" spans="1:13" customFormat="1" ht="15" x14ac:dyDescent="0.25">
      <c r="A16" s="30"/>
      <c r="B16" s="30"/>
      <c r="C16" s="30"/>
      <c r="D16" s="30"/>
      <c r="E16" s="30"/>
      <c r="F16" s="30"/>
      <c r="G16" s="52"/>
      <c r="H16" s="52"/>
      <c r="I16" s="30"/>
      <c r="J16" s="30"/>
      <c r="K16" s="30"/>
      <c r="L16" s="30"/>
      <c r="M16" s="30"/>
    </row>
    <row r="17" spans="1:13" customFormat="1" ht="15" x14ac:dyDescent="0.25">
      <c r="A17" s="30"/>
      <c r="B17" s="30"/>
      <c r="C17" s="30"/>
      <c r="D17" s="30"/>
      <c r="E17" s="30"/>
      <c r="F17" s="30"/>
      <c r="G17" s="52"/>
      <c r="H17" s="52"/>
      <c r="I17" s="30"/>
      <c r="J17" s="30"/>
      <c r="K17" s="30"/>
      <c r="L17" s="30"/>
      <c r="M17" s="30"/>
    </row>
    <row r="18" spans="1:13" customFormat="1" ht="15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80" zoomScaleNormal="80" workbookViewId="0">
      <selection activeCell="A22" sqref="A22"/>
    </sheetView>
  </sheetViews>
  <sheetFormatPr defaultRowHeight="15" x14ac:dyDescent="0.25"/>
  <cols>
    <col min="1" max="1" width="29.5703125" bestFit="1" customWidth="1"/>
    <col min="2" max="2" width="16.85546875" customWidth="1"/>
    <col min="3" max="3" width="13.28515625" customWidth="1"/>
    <col min="4" max="4" width="14.5703125" bestFit="1" customWidth="1"/>
    <col min="5" max="5" width="29.140625" bestFit="1" customWidth="1"/>
    <col min="6" max="6" width="82.85546875" bestFit="1" customWidth="1"/>
    <col min="7" max="7" width="29.42578125" customWidth="1"/>
  </cols>
  <sheetData>
    <row r="1" spans="1:7" ht="27.6" x14ac:dyDescent="0.3">
      <c r="A1" s="31" t="s">
        <v>0</v>
      </c>
      <c r="B1" s="32" t="s">
        <v>42</v>
      </c>
      <c r="C1" s="33" t="s">
        <v>1</v>
      </c>
      <c r="D1" s="32" t="s">
        <v>2</v>
      </c>
      <c r="E1" s="34" t="s">
        <v>3</v>
      </c>
      <c r="F1" s="34" t="s">
        <v>4</v>
      </c>
      <c r="G1" s="35" t="s">
        <v>5</v>
      </c>
    </row>
    <row r="3" spans="1:7" x14ac:dyDescent="0.25">
      <c r="A3" s="4" t="s">
        <v>49</v>
      </c>
      <c r="B3" s="50" t="str">
        <f>Moorings!B2</f>
        <v>CE04OSPD-0000#</v>
      </c>
      <c r="C3" s="47">
        <f>Moorings!C2</f>
        <v>1</v>
      </c>
      <c r="D3" s="14" t="s">
        <v>6</v>
      </c>
      <c r="E3" s="7" t="s">
        <v>7</v>
      </c>
      <c r="F3" s="47">
        <f>Moorings!L2</f>
        <v>45.829700000000003</v>
      </c>
      <c r="G3" s="6" t="s">
        <v>8</v>
      </c>
    </row>
    <row r="4" spans="1:7" x14ac:dyDescent="0.25">
      <c r="A4" s="8" t="s">
        <v>49</v>
      </c>
      <c r="B4" s="49" t="str">
        <f>$B$3</f>
        <v>CE04OSPD-0000#</v>
      </c>
      <c r="C4" s="51">
        <f>$C$3</f>
        <v>1</v>
      </c>
      <c r="D4" s="14" t="s">
        <v>6</v>
      </c>
      <c r="E4" s="7" t="s">
        <v>9</v>
      </c>
      <c r="F4" s="47">
        <f>Moorings!M2</f>
        <v>-129.75903166666666</v>
      </c>
      <c r="G4" s="6"/>
    </row>
    <row r="5" spans="1:7" x14ac:dyDescent="0.25">
      <c r="A5" s="10"/>
      <c r="B5" s="49"/>
      <c r="C5" s="51"/>
      <c r="D5" s="10"/>
      <c r="E5" s="10"/>
      <c r="F5" s="11"/>
      <c r="G5" s="11" t="s">
        <v>29</v>
      </c>
    </row>
    <row r="6" spans="1:7" x14ac:dyDescent="0.25">
      <c r="A6" s="4" t="s">
        <v>50</v>
      </c>
      <c r="B6" s="39" t="str">
        <f t="shared" ref="B6:B26" si="0">$B$3</f>
        <v>CE04OSPD-0000#</v>
      </c>
      <c r="C6" s="47">
        <f t="shared" ref="C6:C26" si="1">$C$3</f>
        <v>1</v>
      </c>
      <c r="D6" s="5">
        <v>1130</v>
      </c>
      <c r="E6" s="1" t="s">
        <v>7</v>
      </c>
      <c r="F6" s="47">
        <f>Moorings!L2</f>
        <v>45.829700000000003</v>
      </c>
      <c r="G6" s="6" t="s">
        <v>8</v>
      </c>
    </row>
    <row r="7" spans="1:7" x14ac:dyDescent="0.25">
      <c r="A7" s="8" t="s">
        <v>50</v>
      </c>
      <c r="B7" s="49" t="str">
        <f t="shared" si="0"/>
        <v>CE04OSPD-0000#</v>
      </c>
      <c r="C7" s="51">
        <f t="shared" si="1"/>
        <v>1</v>
      </c>
      <c r="D7" s="9">
        <v>1130</v>
      </c>
      <c r="E7" s="1" t="s">
        <v>9</v>
      </c>
      <c r="F7" s="47">
        <f>Moorings!M2</f>
        <v>-129.75903166666666</v>
      </c>
      <c r="G7" s="6"/>
    </row>
    <row r="8" spans="1:7" x14ac:dyDescent="0.25">
      <c r="A8" s="8" t="s">
        <v>50</v>
      </c>
      <c r="B8" s="49" t="str">
        <f t="shared" si="0"/>
        <v>CE04OSPD-0000#</v>
      </c>
      <c r="C8" s="51">
        <f t="shared" si="1"/>
        <v>1</v>
      </c>
      <c r="D8" s="9">
        <v>1130</v>
      </c>
      <c r="E8" s="2" t="s">
        <v>10</v>
      </c>
      <c r="F8" s="2" t="s">
        <v>11</v>
      </c>
      <c r="G8" s="6"/>
    </row>
    <row r="9" spans="1:7" x14ac:dyDescent="0.25">
      <c r="A9" s="8" t="s">
        <v>50</v>
      </c>
      <c r="B9" s="49" t="str">
        <f t="shared" si="0"/>
        <v>CE04OSPD-0000#</v>
      </c>
      <c r="C9" s="51">
        <f t="shared" si="1"/>
        <v>1</v>
      </c>
      <c r="D9" s="9">
        <v>1130</v>
      </c>
      <c r="E9" s="2" t="s">
        <v>12</v>
      </c>
      <c r="F9" s="3" t="s">
        <v>13</v>
      </c>
      <c r="G9" s="6"/>
    </row>
    <row r="10" spans="1:7" x14ac:dyDescent="0.25">
      <c r="A10" s="8" t="s">
        <v>50</v>
      </c>
      <c r="B10" s="49" t="str">
        <f t="shared" si="0"/>
        <v>CE04OSPD-0000#</v>
      </c>
      <c r="C10" s="51">
        <f t="shared" si="1"/>
        <v>1</v>
      </c>
      <c r="D10" s="9">
        <v>1130</v>
      </c>
      <c r="E10" s="2" t="s">
        <v>14</v>
      </c>
      <c r="F10" s="12" t="s">
        <v>15</v>
      </c>
      <c r="G10" s="6"/>
    </row>
    <row r="11" spans="1:7" x14ac:dyDescent="0.25">
      <c r="A11" s="10"/>
      <c r="B11" s="49"/>
      <c r="C11" s="51"/>
      <c r="D11" s="10"/>
      <c r="E11" s="10"/>
      <c r="F11" s="10"/>
      <c r="G11" s="10"/>
    </row>
    <row r="12" spans="1:7" x14ac:dyDescent="0.25">
      <c r="A12" s="4" t="s">
        <v>52</v>
      </c>
      <c r="B12" s="39" t="str">
        <f t="shared" si="0"/>
        <v>CE04OSPD-0000#</v>
      </c>
      <c r="C12" s="47">
        <f t="shared" si="1"/>
        <v>1</v>
      </c>
      <c r="D12" s="5" t="s">
        <v>16</v>
      </c>
      <c r="E12" s="1" t="s">
        <v>17</v>
      </c>
      <c r="F12" s="37">
        <v>0</v>
      </c>
      <c r="G12" s="13" t="s">
        <v>18</v>
      </c>
    </row>
    <row r="13" spans="1:7" x14ac:dyDescent="0.25">
      <c r="A13" s="8" t="s">
        <v>52</v>
      </c>
      <c r="B13" s="49" t="str">
        <f t="shared" si="0"/>
        <v>CE04OSPD-0000#</v>
      </c>
      <c r="C13" s="51">
        <f t="shared" si="1"/>
        <v>1</v>
      </c>
      <c r="D13" s="9" t="s">
        <v>16</v>
      </c>
      <c r="E13" s="1" t="s">
        <v>19</v>
      </c>
      <c r="F13" s="37">
        <v>0</v>
      </c>
      <c r="G13" s="13" t="s">
        <v>18</v>
      </c>
    </row>
    <row r="14" spans="1:7" x14ac:dyDescent="0.25">
      <c r="A14" s="8" t="s">
        <v>52</v>
      </c>
      <c r="B14" s="49" t="str">
        <f t="shared" si="0"/>
        <v>CE04OSPD-0000#</v>
      </c>
      <c r="C14" s="51">
        <f t="shared" si="1"/>
        <v>1</v>
      </c>
      <c r="D14" s="9" t="s">
        <v>16</v>
      </c>
      <c r="E14" s="2" t="s">
        <v>20</v>
      </c>
      <c r="F14" s="2">
        <v>1.21E-2</v>
      </c>
      <c r="G14" s="6"/>
    </row>
    <row r="15" spans="1:7" x14ac:dyDescent="0.25">
      <c r="A15" s="8" t="s">
        <v>52</v>
      </c>
      <c r="B15" s="49" t="str">
        <f t="shared" si="0"/>
        <v>CE04OSPD-0000#</v>
      </c>
      <c r="C15" s="51">
        <f t="shared" si="1"/>
        <v>1</v>
      </c>
      <c r="D15" s="9" t="s">
        <v>16</v>
      </c>
      <c r="E15" s="2" t="s">
        <v>21</v>
      </c>
      <c r="F15" s="3">
        <v>49</v>
      </c>
      <c r="G15" s="6"/>
    </row>
    <row r="16" spans="1:7" x14ac:dyDescent="0.25">
      <c r="A16" s="8" t="s">
        <v>52</v>
      </c>
      <c r="B16" s="49" t="str">
        <f t="shared" si="0"/>
        <v>CE04OSPD-0000#</v>
      </c>
      <c r="C16" s="51">
        <f t="shared" si="1"/>
        <v>1</v>
      </c>
      <c r="D16" s="9" t="s">
        <v>16</v>
      </c>
      <c r="E16" s="3" t="s">
        <v>43</v>
      </c>
      <c r="F16" s="3">
        <v>117</v>
      </c>
      <c r="G16" s="6" t="s">
        <v>22</v>
      </c>
    </row>
    <row r="17" spans="1:12" x14ac:dyDescent="0.25">
      <c r="A17" s="8" t="s">
        <v>52</v>
      </c>
      <c r="B17" s="49" t="str">
        <f t="shared" si="0"/>
        <v>CE04OSPD-0000#</v>
      </c>
      <c r="C17" s="51">
        <f t="shared" si="1"/>
        <v>1</v>
      </c>
      <c r="D17" s="9" t="s">
        <v>16</v>
      </c>
      <c r="E17" s="3" t="s">
        <v>44</v>
      </c>
      <c r="F17" s="3">
        <v>700</v>
      </c>
      <c r="G17" s="6" t="s">
        <v>22</v>
      </c>
    </row>
    <row r="18" spans="1:12" x14ac:dyDescent="0.25">
      <c r="A18" s="8" t="s">
        <v>52</v>
      </c>
      <c r="B18" s="49" t="str">
        <f t="shared" si="0"/>
        <v>CE04OSPD-0000#</v>
      </c>
      <c r="C18" s="51">
        <f t="shared" si="1"/>
        <v>1</v>
      </c>
      <c r="D18" s="9" t="s">
        <v>16</v>
      </c>
      <c r="E18" s="3" t="s">
        <v>45</v>
      </c>
      <c r="F18" s="3">
        <v>1.08</v>
      </c>
      <c r="G18" s="6" t="s">
        <v>22</v>
      </c>
    </row>
    <row r="19" spans="1:12" x14ac:dyDescent="0.25">
      <c r="A19" s="8" t="s">
        <v>52</v>
      </c>
      <c r="B19" s="49" t="str">
        <f t="shared" si="0"/>
        <v>CE04OSPD-0000#</v>
      </c>
      <c r="C19" s="51">
        <f t="shared" si="1"/>
        <v>1</v>
      </c>
      <c r="D19" s="9" t="s">
        <v>16</v>
      </c>
      <c r="E19" s="3" t="s">
        <v>46</v>
      </c>
      <c r="F19" s="3">
        <v>3.9E-2</v>
      </c>
      <c r="G19" s="6" t="s">
        <v>23</v>
      </c>
      <c r="H19" s="15"/>
      <c r="I19" s="15"/>
      <c r="J19" s="15"/>
      <c r="K19" s="15"/>
      <c r="L19" s="15"/>
    </row>
    <row r="20" spans="1:12" x14ac:dyDescent="0.25">
      <c r="A20" s="8"/>
      <c r="B20" s="49"/>
      <c r="C20" s="51"/>
      <c r="D20" s="9"/>
      <c r="E20" s="3"/>
      <c r="F20" s="3"/>
      <c r="G20" s="6"/>
      <c r="H20" s="15"/>
      <c r="I20" s="15"/>
      <c r="J20" s="15"/>
      <c r="K20" s="15"/>
      <c r="L20" s="15"/>
    </row>
    <row r="21" spans="1:12" x14ac:dyDescent="0.25">
      <c r="A21" s="4" t="s">
        <v>53</v>
      </c>
      <c r="B21" s="39" t="str">
        <f t="shared" si="0"/>
        <v>CE04OSPD-0000#</v>
      </c>
      <c r="C21" s="47">
        <f t="shared" si="1"/>
        <v>1</v>
      </c>
      <c r="D21" s="5" t="s">
        <v>24</v>
      </c>
      <c r="E21" s="2" t="s">
        <v>25</v>
      </c>
      <c r="F21" s="12">
        <v>3.0099999999999998E-2</v>
      </c>
      <c r="G21" s="6" t="s">
        <v>8</v>
      </c>
    </row>
    <row r="22" spans="1:12" x14ac:dyDescent="0.25">
      <c r="A22" s="8" t="s">
        <v>53</v>
      </c>
      <c r="B22" s="49" t="str">
        <f t="shared" si="0"/>
        <v>CE04OSPD-0000#</v>
      </c>
      <c r="C22" s="51">
        <f t="shared" si="1"/>
        <v>1</v>
      </c>
      <c r="D22" s="9" t="s">
        <v>24</v>
      </c>
      <c r="E22" s="3" t="s">
        <v>26</v>
      </c>
      <c r="F22" s="12">
        <v>46</v>
      </c>
      <c r="G22" s="6"/>
    </row>
    <row r="23" spans="1:12" x14ac:dyDescent="0.25">
      <c r="A23" s="10"/>
      <c r="B23" s="49"/>
      <c r="C23" s="51"/>
      <c r="D23" s="10"/>
      <c r="E23" s="10"/>
      <c r="F23" s="10"/>
      <c r="G23" s="10"/>
    </row>
    <row r="24" spans="1:12" x14ac:dyDescent="0.25">
      <c r="A24" s="4" t="s">
        <v>51</v>
      </c>
      <c r="B24" s="39" t="str">
        <f t="shared" si="0"/>
        <v>CE04OSPD-0000#</v>
      </c>
      <c r="C24" s="47">
        <f t="shared" si="1"/>
        <v>1</v>
      </c>
      <c r="D24" s="5">
        <v>125</v>
      </c>
      <c r="E24" s="7" t="s">
        <v>7</v>
      </c>
      <c r="F24" s="47">
        <f>Moorings!L2</f>
        <v>45.829700000000003</v>
      </c>
      <c r="G24" s="6" t="s">
        <v>8</v>
      </c>
    </row>
    <row r="25" spans="1:12" x14ac:dyDescent="0.25">
      <c r="A25" s="8" t="s">
        <v>51</v>
      </c>
      <c r="B25" s="49" t="str">
        <f t="shared" si="0"/>
        <v>CE04OSPD-0000#</v>
      </c>
      <c r="C25" s="51">
        <f t="shared" si="1"/>
        <v>1</v>
      </c>
      <c r="D25" s="9">
        <v>125</v>
      </c>
      <c r="E25" s="7" t="s">
        <v>9</v>
      </c>
      <c r="F25" s="47">
        <f>Moorings!M2</f>
        <v>-129.75903166666666</v>
      </c>
      <c r="G25" s="6" t="s">
        <v>48</v>
      </c>
    </row>
    <row r="26" spans="1:12" x14ac:dyDescent="0.25">
      <c r="A26" s="8" t="s">
        <v>51</v>
      </c>
      <c r="B26" s="49" t="str">
        <f t="shared" si="0"/>
        <v>CE04OSPD-0000#</v>
      </c>
      <c r="C26" s="51">
        <f t="shared" si="1"/>
        <v>1</v>
      </c>
      <c r="D26" s="9">
        <v>125</v>
      </c>
      <c r="E26" s="16" t="s">
        <v>27</v>
      </c>
      <c r="F26" s="13" t="s">
        <v>28</v>
      </c>
      <c r="G26" s="6"/>
      <c r="H26" s="15"/>
      <c r="I26" s="15"/>
    </row>
    <row r="27" spans="1:12" s="46" customFormat="1" ht="12.75" x14ac:dyDescent="0.25">
      <c r="C27" s="47"/>
    </row>
    <row r="28" spans="1:12" s="30" customFormat="1" ht="125.25" customHeight="1" x14ac:dyDescent="0.2">
      <c r="A28" s="48" t="s">
        <v>68</v>
      </c>
      <c r="B28" s="42" t="s">
        <v>71</v>
      </c>
      <c r="C28" s="42" t="s">
        <v>72</v>
      </c>
      <c r="D28" s="42" t="s">
        <v>69</v>
      </c>
      <c r="E28" s="48" t="s">
        <v>68</v>
      </c>
      <c r="F28" s="42" t="s">
        <v>70</v>
      </c>
      <c r="G28" s="44"/>
    </row>
    <row r="29" spans="1:12" x14ac:dyDescent="0.25">
      <c r="G29" s="6"/>
      <c r="H29" s="15"/>
      <c r="I29" s="15"/>
    </row>
  </sheetData>
  <pageMargins left="0.7" right="0.7" top="0.75" bottom="0.75" header="0.3" footer="0.3"/>
  <pageSetup orientation="portrait" r:id="rId1"/>
  <ignoredErrors>
    <ignoredError sqref="D3:D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2015-01-23T01:44:50Z</dcterms:created>
  <dcterms:modified xsi:type="dcterms:W3CDTF">2015-05-28T16:58:14Z</dcterms:modified>
</cp:coreProperties>
</file>