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5" yWindow="-15" windowWidth="12720" windowHeight="12405" tabRatio="579"/>
  </bookViews>
  <sheets>
    <sheet name="Read Me" sheetId="7" r:id="rId1"/>
    <sheet name="Moorings" sheetId="2" r:id="rId2"/>
    <sheet name="Asset_Cal_Info" sheetId="4" r:id="rId3"/>
    <sheet name="acs137_calData_CC_taarray" sheetId="5" r:id="rId4"/>
    <sheet name="acs137_calData_CC_tcarray" sheetId="6" r:id="rId5"/>
  </sheets>
  <externalReferences>
    <externalReference r:id="rId6"/>
  </externalReferences>
  <definedNames>
    <definedName name="_FilterDatabase_0">[1]Moorings!#REF!</definedName>
    <definedName name="_FilterDatabase_0_0_0">[1]Moorings!#REF!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4" l="1"/>
  <c r="F34" i="4"/>
  <c r="F26" i="4"/>
  <c r="F25" i="4"/>
  <c r="F22" i="4"/>
  <c r="F21" i="4"/>
  <c r="D49" i="4"/>
  <c r="D50" i="4"/>
  <c r="D35" i="4"/>
  <c r="D38" i="4"/>
  <c r="D39" i="4"/>
  <c r="D40" i="4"/>
  <c r="D41" i="4"/>
  <c r="D42" i="4"/>
  <c r="D43" i="4"/>
  <c r="D44" i="4"/>
  <c r="D45" i="4"/>
  <c r="D46" i="4"/>
  <c r="D31" i="4"/>
  <c r="D32" i="4"/>
  <c r="D14" i="4"/>
  <c r="D15" i="4"/>
  <c r="D16" i="4"/>
  <c r="D17" i="4"/>
  <c r="D18" i="4"/>
  <c r="D19" i="4"/>
  <c r="D22" i="4"/>
  <c r="D23" i="4"/>
  <c r="D26" i="4"/>
  <c r="D27" i="4"/>
  <c r="D28" i="4"/>
  <c r="D4" i="4"/>
  <c r="D5" i="4"/>
  <c r="D6" i="4"/>
  <c r="D7" i="4"/>
  <c r="D8" i="4"/>
  <c r="D9" i="4"/>
  <c r="D10" i="4"/>
  <c r="D11" i="4"/>
  <c r="C3" i="4"/>
  <c r="C34" i="4"/>
  <c r="C5" i="4"/>
  <c r="C6" i="4"/>
  <c r="C7" i="4"/>
  <c r="C8" i="4"/>
  <c r="C9" i="4"/>
  <c r="C10" i="4"/>
  <c r="C11" i="4"/>
  <c r="C25" i="4"/>
  <c r="C26" i="4"/>
  <c r="C27" i="4"/>
  <c r="C28" i="4"/>
  <c r="C21" i="4"/>
  <c r="C22" i="4"/>
  <c r="C23" i="4"/>
  <c r="C13" i="4"/>
  <c r="C14" i="4"/>
  <c r="C15" i="4"/>
  <c r="C16" i="4"/>
  <c r="C17" i="4"/>
  <c r="C18" i="4"/>
  <c r="C19" i="4"/>
  <c r="C30" i="4"/>
  <c r="C31" i="4"/>
  <c r="C32" i="4"/>
  <c r="C37" i="4"/>
  <c r="C38" i="4"/>
  <c r="C39" i="4"/>
  <c r="C40" i="4"/>
  <c r="C41" i="4"/>
  <c r="C42" i="4"/>
  <c r="C43" i="4"/>
  <c r="C44" i="4"/>
  <c r="C45" i="4"/>
  <c r="C46" i="4"/>
  <c r="C35" i="4"/>
  <c r="C48" i="4"/>
  <c r="C49" i="4"/>
  <c r="C50" i="4"/>
  <c r="C4" i="4"/>
  <c r="B3" i="4"/>
  <c r="B5" i="4"/>
  <c r="B6" i="4"/>
  <c r="B7" i="4"/>
  <c r="B8" i="4"/>
  <c r="B9" i="4"/>
  <c r="B10" i="4"/>
  <c r="B11" i="4"/>
  <c r="B25" i="4"/>
  <c r="B26" i="4"/>
  <c r="B27" i="4"/>
  <c r="B28" i="4"/>
  <c r="B21" i="4"/>
  <c r="B22" i="4"/>
  <c r="B23" i="4"/>
  <c r="B13" i="4"/>
  <c r="B14" i="4"/>
  <c r="B15" i="4"/>
  <c r="B16" i="4"/>
  <c r="B17" i="4"/>
  <c r="B18" i="4"/>
  <c r="B19" i="4"/>
  <c r="B30" i="4"/>
  <c r="B31" i="4"/>
  <c r="B32" i="4"/>
  <c r="B37" i="4"/>
  <c r="B38" i="4"/>
  <c r="B39" i="4"/>
  <c r="B40" i="4"/>
  <c r="B41" i="4"/>
  <c r="B42" i="4"/>
  <c r="B43" i="4"/>
  <c r="B44" i="4"/>
  <c r="B45" i="4"/>
  <c r="B46" i="4"/>
  <c r="B34" i="4"/>
  <c r="B35" i="4"/>
  <c r="B48" i="4"/>
  <c r="B49" i="4"/>
  <c r="B50" i="4"/>
  <c r="B4" i="4"/>
  <c r="M2" i="2"/>
  <c r="L2" i="2"/>
</calcChain>
</file>

<file path=xl/sharedStrings.xml><?xml version="1.0" encoding="utf-8"?>
<sst xmlns="http://schemas.openxmlformats.org/spreadsheetml/2006/main" count="189" uniqueCount="140">
  <si>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</si>
  <si>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</si>
  <si>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</si>
  <si>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</si>
  <si>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</si>
  <si>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</si>
  <si>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PARS-365</t>
  </si>
  <si>
    <t>AQD11259</t>
  </si>
  <si>
    <t>BBFL2W-1084</t>
  </si>
  <si>
    <t>4974683-0308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</si>
  <si>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</si>
  <si>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</si>
  <si>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</si>
  <si>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</si>
  <si>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</si>
  <si>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</si>
  <si>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</si>
  <si>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</si>
  <si>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</si>
  <si>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</si>
  <si>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</si>
  <si>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</si>
  <si>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</si>
  <si>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</si>
  <si>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</si>
  <si>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</si>
  <si>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</si>
  <si>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</si>
  <si>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</si>
  <si>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</si>
  <si>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</si>
  <si>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</si>
  <si>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</si>
  <si>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</si>
  <si>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</si>
  <si>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</si>
  <si>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</si>
  <si>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</si>
  <si>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</si>
  <si>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</si>
  <si>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</si>
  <si>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</si>
  <si>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[1.368, 1.41, 1.365, 1.354, 1.372, 1.322, 1.347]</t>
  </si>
  <si>
    <t>CC_offset</t>
  </si>
  <si>
    <t>[2147811201.50, 2147535224.80, 2147869885.30, 2147377899.00, 2148076327.70, 2147344422.90, 2147437153.80]</t>
  </si>
  <si>
    <t>CC_scale</t>
  </si>
  <si>
    <t>[1.953892281320E-07, 1.893858747290E-07, 2.007920507960E-07, 2.058140245710E-07, 2.076188281720E-07, 2.105669525560E-07, 2.065410342500E-07]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</si>
  <si>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</si>
  <si>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</si>
  <si>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</si>
  <si>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</si>
  <si>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</si>
  <si>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</si>
  <si>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</si>
  <si>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</si>
  <si>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</si>
  <si>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</si>
  <si>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</si>
  <si>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di = (1 x 256) array of deionized water reference spectrum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</si>
  <si>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</si>
  <si>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</si>
  <si>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</si>
  <si>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</si>
  <si>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</si>
  <si>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</si>
  <si>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</si>
  <si>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</si>
  <si>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CC_pref</t>
  </si>
  <si>
    <t>[400.00000000, 403.40000000, 407.30000000, 410.90000000, 414.40000000, 418.00000000, 422.20000000, 426.50000000, 430.60000000, 434.50000000, 438.40000000, 442.50000000, 446.90000000, 451.30000000, 455.70000000, 459.60000000, 463.80000000, 468.20000000, 473.10000000, 477.60000000, 482.40000000, 486.60000000, 490.80000000, 495.10000000, 499.30000000, 504.00000000, 508.30000000, 512.80000000, 517.70000000, 522.20000000, 526.30000000, 530.30000000, 534.40000000, 538.70000000, 543.20000000, 547.30000000, 551.60000000, 555.70000000, 559.90000000, 563.70000000, 567.80000000, 571.50000000, 575.40000000, 579.10000000, 582.90000000, 586.60000000, 590.50000000, 594.70000000, 598.90000000, 603.10000000, 607.50000000, 611.70000000, 616.00000000, 620.00000000, 624.20000000, 628.20000000, 632.50000000, 636.50000000, 640.70000000, 645.00000000, 649.10000000, 653.40000000, 657.70000000, 662.30000000, 666.40000000, 670.90000000, 674.90000000, 679.10000000, 683.00000000, 686.90000000, 690.80000000, 694.70000000, 698.60000000, 702.10000000, 705.90000000, 709.40000000, 713.60000000, 716.90000000, 720.60000000, 724.50000000, 727.80000000, 731.00000000, 734.50000000, 738.10000000, 741.30000000]</t>
  </si>
  <si>
    <t>[ -1.20353000,  -0.91022700,  -0.68071400,  -0.51197400,  -0.38806700,  -0.29023600,  -0.21038700,  -0.14015400,  -0.07822100,  -0.01997100,   0.03196600,   0.08332100,   0.13185500,   0.17805400,   0.22294900,   0.26613500,   0.30773000,   0.34782100,   0.38747100,   0.42554200,   0.46253500,   0.49775200,   0.53153500,   0.56341100,   0.59368700,   0.62232300,   0.64931200,   0.67578300,   0.70329400,   0.73073000,   0.75758600,   0.78392300,   0.80880000,   0.83230900,   0.85431100,   0.87518600,   0.89465100,   0.91425100,   0.93302600,   0.95050200,   0.96631900,   0.97958000,   0.97790000,   0.98703500,   0.99268000,   0.99400500,   0.99069300,   0.98203700,   0.97092800,   0.96368900,   0.96490900,   0.97375000,   0.98600400,   0.99919900,   1.01209800,   1.02450100,   1.03666800,   1.04804500,   1.05816300,   1.06590000,   1.07001100,   1.07017400,   1.06901200,   1.07034600,   1.07564900,   1.08262700,   1.08843300,   1.09060900,   1.08758700,   1.07728500,   1.05806100,   1.02817800,   0.98638800,   0.93034500,   0.85642100,   0.76030400,   0.63884600,   0.48982300,   0.31090800,   0.10016500,  -0.13487500,  -0.37409700,  -0.58635500,  -0.74704300,  -0.85133500]</t>
  </si>
  <si>
    <t>[399.60000000, 403.00000000, 407.10000000, 410.50000000, 413.90000000, 418.00000000, 422.20000000, 426.50000000, 430.40000000, 434.10000000, 438.40000000, 442.50000000, 446.90000000, 451.50000000, 455.90000000, 460.10000000, 464.10000000, 468.70000000, 473.40000000, 478.00000000, 482.70000000, 487.10000000, 491.40000000, 495.60000000, 500.00000000, 504.50000000, 509.20000000, 513.70000000, 518.20000000, 522.90000000, 527.20000000, 531.30000000, 535.60000000, 539.90000000, 544.00000000, 548.30000000, 552.40000000, 556.70000000, 560.80000000, 564.90000000, 568.80000000, 572.50000000, 577.30000000, 581.00000000, 584.90000000, 589.00000000, 593.00000000, 597.20000000, 601.30000000, 606.00000000, 610.00000000, 614.40000000, 618.70000000, 622.90000000, 627.00000000, 631.20000000, 635.40000000, 639.50000000, 643.80000000, 648.10000000, 652.40000000, 656.80000000, 661.10000000, 665.40000000, 669.80000000, 673.90000000, 678.10000000, 682.20000000, 686.10000000, 690.00000000, 693.90000000, 697.80000000, 701.70000000, 705.50000000, 709.20000000, 712.90000000, 716.60000000, 720.30000000, 723.80000000, 727.60000000, 731.00000000, 734.60000000, 737.80000000, 741.10000000, 744.30000000]</t>
  </si>
  <si>
    <t>CC_rwlngth</t>
  </si>
  <si>
    <t>[  3.34546700,   4.46738700,   5.46335600,   6.46287500,   7.45607800,   8.46795500,   9.50289500,  10.51852900,  11.52690500,  12.48352900,  13.48177800,  14.49282100,  15.47727300,  16.47187500,  17.47678600,  18.47840000,  19.46318200,  20.50043500,  21.49050000,  22.49333300,  23.53250000,  24.50913000,  25.56351900,  26.47116700,  27.48166700,  28.49576900,  29.49018200,  30.48854200,  31.48409100,  32.48804900,  33.48700000,  34.50558800,  35.49636400,  36.48636400,  37.51923100,  38.27771900]</t>
  </si>
  <si>
    <t>[  0.17982200,   0.26832100,   0.35755200,   0.42640600,   0.49137100,   0.55364600,   0.61135800,   0.65606300,   0.70642100,   0.75301000,   0.79297900,   0.83379400,   0.86887700,   0.90349300,   0.92880400,   0.95646700,   0.98604900,   1.01047800,   1.03553300,   1.05879000,   1.07959400,   1.09880400,   1.11859600,   1.13414200,   1.14849900,   1.16310000,   1.17487200,   1.18616000,   1.19859100,   1.21055800,   1.22117600,   1.23128900,   1.24130900,   1.25178900,   1.26210100,   1.27243300,   1.28283300,   1.29119000,   1.29980400,   1.30636600,   1.31101800,   1.31126000,   1.30683400,   1.29959100,   1.28833700,   1.27192400,   1.25074800,   1.23125900,   1.21976700,   1.21631300,   1.21901800,   1.22359500,   1.22635600,   1.22994800,   1.23311800,   1.23535700,   1.23683300,   1.23645400,   1.23274200,   1.22503900,   1.21531900,   1.20632900,   1.20089600,   1.19973800,   1.19807400,   1.19429600,   1.18650600,   1.17135300,   1.14819000,   1.11552200,   1.07208800,   1.01630800,   0.94539600,   0.85478200,   0.74169700,   0.60280400,   0.43422400,   0.23765800,   0.00989600,  -0.23391800,  -0.47088800,  -0.66742600,  -0.80655900,  -0.89256300,  -0.79168400]</t>
  </si>
  <si>
    <t>All coefficients from external file acs137_calData.txt for calibration data</t>
  </si>
  <si>
    <t>CC_z</t>
  </si>
  <si>
    <t>[-0.005346290, -0.001950850, 0.007390950, 0.002186360, -0.018779350, -0.014873550, -0.009959210, -0.009578190, 0.002114000, 0.002833780, 0.002534940, 0.003167880, 0.006135120, 0.017836880, 0.005439020, 0.005693840, 0.021330730, -0.002236030, 0.005546510, -0.002243520, 0.001970020, 0.004125640, 0.005275000, 0.005819610, 0.006727070, 0.007403650, 0.007001360, 0.006780950, 0.006585390, 0.006235600, 0.005906910, 0.005569240, 0.005193780, 0.004870350, 0.004518100, 0.004173220, 0.003837690, 0.003530660, 0.003220040, 0.002924310, 0.002636030, 0.002367830, 0.002110670, 0.001876420, 0.001658940, 0.001442680, 0.001252700, 0.001082110, 0.000926920, 0.000800480, 0.000676770, 0.000565530, 0.000481090, 0.000396710, 0.000334170, 0.000270820, 0.000221320, 0.000175080, 0.000140430, 0.000107370, 0.000074510, 0.000059060, 0.000046700, 0.000028750, 0.000024660, 0.000012260, 0.000006200, -0.000000670, -0.000007760, -0.000009160, -0.000005900, -0.000007640, -0.000007790, -0.000017410, -0.000015800, -0.000007450, -0.000012250, -0.000015720, -0.000015150, -0.000007250, -0.000009270, -0.000004600, 0.000001760, 0.000009080, 0.000010830, 0.000014430, 0.000020070, 0.000015800, 0.000015130, 0.000008780, 0.000019620, 0.000020190, 0.000020250, 0.000013380, 0.000029310, 0.000025500, 0.000031490, 0.000027820, 0.000028560, 0.000039700, 0.000029700, 0.000042090, 0.000040250, 0.000045590, 0.000039670, 0.000044470, 0.000046550, 0.000052160, 0.000055890, 0.000066640, 0.000063640, 0.000069930, 0.000061930, 0.000063690, 0.000072880, 0.000083630, 0.000087440, 0.000060250, 0.000068470, 0.000079250, 0.000089140, 0.000081820, 0.000087440, 0.000098230, 0.000090410, 0.000089850, 0.000090070, 0.000093760, 0.000104880, 0.000107710, 0.000133040, 0.000118100, 0.000133500, 0.000132990, 0.000124640, 0.000122610, 0.000137950, 0.000144280, 0.000130300, 0.000128590, 0.000122810, 0.000139090, 0.000145130, 0.000150970, 0.000142860, 0.000150570, 0.000147740, 0.000157080, 0.000157340, 0.000161860, 0.000167220, 0.000162040, 0.000167780, 0.000180880, 0.000179610, 0.000168620, 0.000174990, 0.000179530, 0.000182680, 0.000180870, 0.000183430, 0.000191390, 0.000175990, 0.000176270, 0.000184760, 0.000195420, 0.000194500, 0.000205810, 0.000220030, 0.000202950, 0.000197120, 0.000203580, 0.000203850, 0.000196390, 0.000203450, 0.000218960, 0.000227460, 0.000216370, 0.000230110, 0.000216450, 0.000236850, 0.000235030, 0.000237610, 0.000244070, 0.000228050, 0.000224770, 0.000235790, 0.000237190, 0.000267680, 0.000256490, 0.000271950, 0.000274840, 0.000264890, 0.000262380, 0.000253110, 0.000252660, 0.000246130, 0.000251120, 0.000261540, 0.000274930, 0.000263050, 0.000267610, 0.000278970, 0.000284090, 0.000281830, 0.000299140, 0.000313630, 0.000276630, 0.000266950, 0.000278020, 0.000283610, 0.000288540, 0.000280610, 0.000313040, 0.000326050, 0.000322700, 0.000313040, 0.000309400, 0.000313330, 0.000353220, 0.000334750, 0.000327880, 0.000327890, 0.000338880, 0.000351770, 0.000319660, 0.000362160, 0.000368050, 0.000341740, 0.000310280, 0.000364380, 0.000350530, 0.000362670, 0.000361680, 0.000365510, 0.000375680, 0.000344310, 0.000381970, 0.000361450, 0.000373470, 0.000358100, 0.000383710, 0.000379170, 0.000380900, 0.000380500, 0.000387800, 0.000403840, 0.000397300, 0.000405760, 0.000391120, 0.000427530, 0.000399620, 0.000416940, 0.000433070, 0.000414200, 0.000465210]</t>
  </si>
  <si>
    <t>[0.013058600, 0.009649060, 0.008032290, 0.007733470, 0.023233380, 0.016355380, 0.010108130, 0.005951180, -0.000627110, 0.005627400, 0.011106130, 0.026220020, 0.043694270, 0.049967400, 0.065159690, 0.072721780, 0.075028260, 0.084277760, 0.080116990, 0.083184010, 0.077372510, 0.070871710, 0.061653180, 0.054103290, 0.046178450, 0.038570880, 0.032328840, 0.026597630, 0.021782870, 0.017754970, 0.014374020, 0.011577460, 0.009287130, 0.007411610, 0.005893090, 0.004678910, 0.003709060, 0.002935400, 0.002313850, 0.001823820, 0.001436970, 0.001133980, 0.000891930, 0.000710240, 0.000563330, 0.000450800, 0.000359590, 0.000297970, 0.000243720, 0.000190770, 0.000153050, 0.000136780, 0.000111330, 0.000090080, 0.000081140, 0.000071330, 0.000047960, 0.000043080, 0.000034000, 0.000025950, 0.000034260, 0.000020280, 0.000014150, 0.000016050, 0.000009700, 0.000003300, -0.000005240, 0.000005320, -0.000003190, -0.000002290, -0.000009990, -0.000007520, -0.000009870, -0.000002060, -0.000000080, -0.000009850, 0.000002370, 0.000000550, -0.000006760, -0.000002640, 0.000004410, 0.000001440, -0.000004880, -0.000000140, 0.000007520, 0.000010610, 0.000003060, 0.000000170, -0.000002130, 0.000014810, -0.000004240, -0.000001610, 0.000003840, 0.000012580, -0.000003620, 0.000002670, 0.000014810, 0.000002260, 0.000002170, 0.000012420, 0.000009970, 0.000004780, 0.000009930, 0.000003730, 0.000008690, 0.000002180, 0.000009170, 0.000012000, -0.000004120, -0.000001840, 0.000002870, 0.000003870, 0.000006640, 0.000014500, 0.000002730, -0.000000250, 0.000003120, 0.000011570, 0.000009340, 0.000013500, 0.000001150, 0.000004310, 0.000019480, 0.000020570, 0.000023270, 0.000033350, 0.000049290, 0.000049970, 0.000025300, 0.000019620, 0.000006240, 0.000019270, 0.000013760, 0.000014720, 0.000034120, 0.000042960, 0.000018750, 0.000028150, 0.000044350, 0.000038920, 0.000045480, 0.000031510, 0.000039600, 0.000046670, 0.000047810, 0.000035340, 0.000044940, 0.000044680, 0.000051670, 0.000055190, 0.000058550, 0.000057750, 0.000058320, 0.000057470, 0.000058890, 0.000066870, 0.000062580, 0.000067050, 0.000071680, 0.000065330, 0.000079650, 0.000057740, 0.000070810, 0.000076650, 0.000080020, 0.000069840, 0.000076840, 0.000068580, 0.000069160, 0.000084200, 0.000084340, 0.000112380, 0.000110290, 0.000125910, 0.000104030, 0.000105530, 0.000096110, 0.000089870, 0.000086750, 0.000093950, 0.000096610, 0.000099970, 0.000109410, 0.000113550, 0.000141120, 0.000139900, 0.000133130, 0.000141220, 0.000104540, 0.000127870, 0.000129550, 0.000114900, 0.000111500, 0.000127690, 0.000141450, 0.000131320, 0.000157370, 0.000154660, 0.000150260, 0.000140710, 0.000180560, 0.000177550, 0.000162250, 0.000162600, 0.000176840, 0.000151860, 0.000141750, 0.000166500, 0.000187220, 0.000188500, 0.000191510, 0.000184870, 0.000192900, 0.000180570, 0.000148510, 0.000169830, 0.000183150, 0.000169900, 0.000189290, 0.000159490, 0.000198090, 0.000199370, 0.000195590, 0.000212480, 0.000186630, 0.000223030, 0.000186140, 0.000194020, 0.000195080, 0.000206240, 0.000167680, 0.000198480, 0.000191640, 0.000215990, 0.000203270, 0.000223340, 0.000236390, 0.000217100, 0.000258760, 0.000234150, 0.000244540, 0.000231830, 0.000221180, 0.000225100, 0.000240570, 0.000232770, 0.000246750, 0.000263660, 0.000228370, 0.000261620, 0.000229180, 0.000230260, 0.000217850, 0.000231020, 0.000257750, 0.000222320]</t>
  </si>
  <si>
    <t>[36.000000000, 47.000000000, 34.000000000, 48.000000000, 42.000000000, 32.000000000, 42.000000000, 29.000000000, 42.000000000, 66.000000000, 143.000000000, 346.000000000, 909.000000000, 2151.000000000, 4359.000000000, 7488.000000000, 11076.000000000, 14297.000000000, 16758.000000000, 18298.000000000, 19109.000000000, 19497.000000000, 19673.000000000, 19839.000000000, 20138.000000000, 20659.000000000, 21411.000000000, 22523.000000000, 23933.000000000, 25696.000000000, 27817.000000000, 30311.000000000, 33091.000000000, 36132.000000000, 39263.000000000, 42339.000000000, 45229.000000000, 47667.000000000, 49370.000000000, 50353.000000000, 50401.000000000, 49616.000000000, 48243.000000000, 46425.000000000, 44374.000000000, 42390.000000000, 40556.000000000, 39031.000000000, 37796.000000000, 36909.000000000, 36332.000000000, 36160.000000000, 36230.000000000, 36561.000000000, 37176.000000000, 37994.000000000, 38999.000000000, 40249.000000000, 41624.000000000, 43168.000000000, 44860.000000000, 46491.000000000, 48166.000000000, 49723.000000000, 51013.000000000, 51965.000000000, 52552.000000000, 52600.000000000, 52099.000000000, 51091.000000000, 49581.000000000, 47771.000000000, 45638.000000000, 43386.000000000, 41127.000000000, 38887.000000000, 36836.000000000, 34919.000000000, 33209.000000000, 31693.000000000, 30398.000000000, 29249.000000000, 28286.000000000, 27499.000000000, 26902.000000000, 26428.000000000, 26110.000000000, 25920.000000000, 25883.000000000, 25981.000000000, 26199.000000000, 26570.000000000, 27059.000000000, 27626.000000000, 28326.000000000, 29108.000000000, 29917.000000000, 30717.000000000, 31536.000000000, 32272.000000000, 32869.000000000, 33300.000000000, 33540.000000000, 33546.000000000, 33312.000000000, 32825.000000000, 32159.000000000, 31324.000000000, 30309.000000000, 29243.000000000, 28155.000000000, 27073.000000000, 26028.000000000, 25052.000000000, 24141.000000000, 23322.000000000, 22591.000000000, 21955.000000000, 21434.000000000, 20990.000000000, 20660.000000000, 20409.000000000, 20261.000000000, 20199.000000000, 20218.000000000, 20330.000000000, 20529.000000000, 20785.000000000, 21082.000000000, 21468.000000000, 21902.000000000, 22401.000000000, 22957.000000000, 23531.000000000, 24186.000000000, 24862.000000000, 25546.000000000, 26256.000000000, 27019.000000000, 27749.000000000, 28476.000000000, 29182.000000000, 29862.000000000, 30504.000000000, 31047.000000000, 31519.000000000, 31925.000000000, 32267.000000000, 32459.000000000, 32565.000000000, 32561.000000000, 32423.000000000, 32211.000000000, 31872.000000000, 31433.000000000, 30919.000000000, 30338.000000000, 29695.000000000, 29044.000000000, 28354.000000000, 27638.000000000, 26946.000000000, 26257.000000000, 25592.000000000, 24940.000000000, 24290.000000000, 23641.000000000, 23015.000000000, 22400.000000000, 21780.000000000, 21172.000000000, 20638.000000000, 20085.000000000, 19603.000000000, 19146.000000000, 18756.000000000, 18398.000000000, 18052.000000000, 17805.000000000, 17585.000000000, 17404.000000000, 17248.000000000, 17121.000000000, 16991.000000000, 16888.000000000, 16769.000000000, 16642.000000000, 16562.000000000, 16457.000000000, 16362.000000000, 16270.000000000, 16176.000000000, 16097.000000000, 16061.000000000, 16035.000000000, 16000.000000000, 16007.000000000, 15983.000000000, 15957.000000000, 15987.000000000, 16039.000000000, 16074.000000000, 16111.000000000, 16137.000000000, 16175.000000000, 16215.000000000, 16231.000000000, 16271.000000000, 16287.000000000, 16296.000000000, 16278.000000000, 16242.000000000, 16197.000000000, 16139.000000000, 16050.000000000, 15956.000000000, 15837.000000000, 15679.000000000, 15571.000000000, 15421.000000000, 15303.000000000, 15095.000000000, 14824.000000000, 14549.000000000, 14219.000000000, 13911.000000000, 13622.000000000, 13370.000000000, 13108.000000000, 12877.000000000, 12664.000000000, 12493.000000000, 12298.000000000, 12131.000000000, 12026.000000000, 11947.000000000, 11783.000000000, 11544.000000000, 11320.000000000, 11085.000000000, 10910.000000000, 10732.000000000, 10544.000000000, 10414.000000000, 10293.000000000, 10218.000000000, 10183.000000000, 10113.000000000, 9989.000000000, 9882.000000000, 9829.000000000, 9740.000000000, 9558.000000000, 9113.000000000, 8392.000000000, 7544.000000000]</t>
  </si>
  <si>
    <t>44° 39.504' N</t>
  </si>
  <si>
    <t>124° 05.890' W</t>
  </si>
  <si>
    <t>[190.580, 191.370, 192.150, 192.940, 193.730, 194.510, 195.300, 196.090, 196.870, 197.660, 198.450, 199.240, 200.020, 200.810, 201.600, 202.390, 203.180, 203.970, 204.760, 205.550, 206.340, 207.130, 207.920, 208.710, 209.500, 210.290, 211.090, 211.880, 212.670, 213.460, 214.260, 215.050, 215.840, 216.630, 217.430, 218.220, 219.020, 219.810, 220.610, 221.400, 222.190, 222.990, 223.790, 224.580, 225.380, 226.170, 226.970, 227.770, 228.560, 229.360, 230.160, 230.950, 231.750, 232.550, 233.350, 234.140, 234.940, 235.740, 236.540, 237.340, 238.140, 238.940, 239.740, 240.530, 241.330, 242.130, 242.930, 243.730, 244.530, 245.330, 246.140, 246.940, 247.740, 248.540, 249.340, 250.140, 250.940, 251.740, 252.550, 253.350, 254.150, 254.950, 255.750, 256.560, 257.360, 258.160, 258.970, 259.770, 260.570, 261.380, 262.180, 262.980, 263.790, 264.590, 265.390, 266.200, 267.000, 267.810, 268.610, 269.420, 270.220, 271.030, 271.830, 272.640, 273.440, 274.250, 275.050, 275.860, 276.660, 277.470, 278.270, 279.080, 279.880, 280.690, 281.500, 282.300, 283.110, 283.910, 284.720, 285.530, 286.330, 287.140, 287.950, 288.750, 289.560, 290.370, 291.170, 291.980, 292.790, 293.590, 294.400, 295.210, 296.020, 296.820, 297.630, 298.440, 299.240, 300.050, 300.860, 301.670, 302.470, 303.280, 304.090, 304.900, 305.700, 306.510, 307.320, 308.130, 308.930, 309.740, 310.550, 311.360, 312.170, 312.970, 313.780, 314.590, 315.400, 316.200, 317.010, 317.820, 318.630, 319.430, 320.240, 321.050, 321.860, 322.670, 323.470, 324.280, 325.090, 325.900, 326.700, 327.510, 328.320, 329.130, 329.930, 330.740, 331.550, 332.360, 333.160, 333.970, 334.780, 335.590, 336.390, 337.200, 338.010, 338.810, 339.620, 340.430, 341.240, 342.040, 342.850, 343.660, 344.460, 345.270, 346.080, 346.880, 347.690, 348.500, 349.300, 350.110, 350.910, 351.720, 352.530, 353.330, 354.140, 354.940, 355.750, 356.560, 357.360, 358.170, 358.970, 359.780, 360.580, 361.390, 362.190, 363.000, 363.800, 364.610, 365.410, 366.210, 367.020, 367.820, 368.630, 369.430, 370.240, 371.040, 371.840, 372.650, 373.450, 374.250, 375.060, 375.860, 376.660, 377.460, 378.270, 379.070, 379.870, 380.670, 381.480, 382.280, 383.080, 383.880, 384.680, 385.480, 386.280, 387.080, 387.890, 388.690, 389.490, 390.290, 391.090, 391.890, 392.690, 393.490, 394.290, 395.080]</t>
  </si>
  <si>
    <t>CC_scattering_angle</t>
  </si>
  <si>
    <t>CC_measurement_wavelength</t>
  </si>
  <si>
    <t>CC_angular_resolution</t>
  </si>
  <si>
    <t>CC_depolarization_ratio</t>
  </si>
  <si>
    <t>Mooring Serial Number</t>
  </si>
  <si>
    <t>SheetRef:acs137_calData_CC_taarray</t>
  </si>
  <si>
    <t>SheetRef:acs137_calData_CC_tcarray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</si>
  <si>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</si>
  <si>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</si>
  <si>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</si>
  <si>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</si>
  <si>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</si>
  <si>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</si>
  <si>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</si>
  <si>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</si>
  <si>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</si>
  <si>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</si>
  <si>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</si>
  <si>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</si>
  <si>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</si>
  <si>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Readme must be deleted when done</t>
  </si>
  <si>
    <t>DO NOT CHANGE</t>
  </si>
  <si>
    <t>Insert last digit (same as deployment number)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</si>
  <si>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</si>
  <si>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</si>
  <si>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</si>
  <si>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</si>
  <si>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</si>
  <si>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</si>
  <si>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</si>
  <si>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</si>
  <si>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</si>
  <si>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</si>
  <si>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t xml:space="preserve">Format:  Use degrees, minutes (3 decimal places), + compass direction 
</t>
    </r>
    <r>
      <rPr>
        <sz val="11"/>
        <color rgb="FFFF0000"/>
        <rFont val="Calibri"/>
        <family val="2"/>
      </rPr>
      <t>- the minute symbol is the key next to the return, not the one next to the number 1
- the degree symbol (°) is created by holding down ALT, and then, using the number pad, typing 0176</t>
    </r>
  </si>
  <si>
    <t xml:space="preserve">DO NOT CHANGE this column </t>
  </si>
  <si>
    <r>
      <t xml:space="preserve">Change only last digit to identify the serial number of this particular platform </t>
    </r>
    <r>
      <rPr>
        <sz val="11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</si>
  <si>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platform  
</t>
    </r>
    <r>
      <rPr>
        <sz val="11"/>
        <color rgb="FFFF0000"/>
        <rFont val="Calibri"/>
        <family val="2"/>
        <scheme val="minor"/>
      </rPr>
      <t>(Should match entry on Moorings spreadsheet)</t>
    </r>
  </si>
  <si>
    <t>Insert the serial number for each instrument deployed on this particular platform</t>
  </si>
  <si>
    <t>Constant.  From github ion functions: do2_salinity_correction(DO, P, T, SP, lat, lon, pref=0</t>
  </si>
  <si>
    <t>Constant.  def opt_optical_absorption(aref, asig, traw, awl, aoff, tcal, tbins, ta_arr, cpd_ts, cwl, T, PS, rwlngth=715.):</t>
  </si>
  <si>
    <t>Constant.  From github ion functions: nortek_mag_corr_east(u, v, lat, lon, timestamp, z=0.0) and nortek_mag_corr_north(u, v, lat, lon, timestamp, z=0.0)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</si>
  <si>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</si>
  <si>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</si>
  <si>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r>
      <t xml:space="preserve">Insert the appropriate calibration coefficient for each item in Column E.
</t>
    </r>
    <r>
      <rPr>
        <sz val="11"/>
        <color rgb="FF00B050"/>
        <rFont val="Calibri"/>
        <family val="2"/>
        <scheme val="minor"/>
      </rPr>
      <t>Do not change Green cells; i.e., constant values.</t>
    </r>
    <r>
      <rPr>
        <sz val="11"/>
        <color theme="1"/>
        <rFont val="Calibri"/>
        <family val="2"/>
        <scheme val="minor"/>
      </rPr>
      <t xml:space="preserve">  </t>
    </r>
  </si>
  <si>
    <t>Omaha_Cal_Info_CP03ISSP_0000#_v#,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</si>
  <si>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CP03ISSP platform; e.g., 00001, 00002</t>
    </r>
  </si>
  <si>
    <t>CP03ISSP</t>
  </si>
  <si>
    <t>CP03ISSP-00001</t>
  </si>
  <si>
    <t>130 m</t>
  </si>
  <si>
    <t>CP03ISSP-SP001-02-OPTAAJ000</t>
  </si>
  <si>
    <t>CP03ISSP-SP001-03-NUTNRJ000</t>
  </si>
  <si>
    <t>CP03ISSP-SP001-05-VELPTJ000</t>
  </si>
  <si>
    <t>CP03ISSP-SP001-06-DOSTAJ000</t>
  </si>
  <si>
    <t>Requires TEMPWAT, PRESWAT and PRACSAL from CP03ISSP-SP001-09-CTDPFJ000</t>
  </si>
  <si>
    <t>CP03ISSP-SP001-07-SPKIRJ000</t>
  </si>
  <si>
    <t>CP03ISSP-SP001-08-CTDPFJ000</t>
  </si>
  <si>
    <t>CP03ISSP-SP001-09-FLORTJ000</t>
  </si>
  <si>
    <t>CP03ISSP-SP001-10-PARADJ000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</si>
</sst>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4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DejaVu Sans Mono"/>
      <family val="3"/>
      <charset val="1"/>
    </font>
    <font>
      <sz val="10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9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58">
    <xf numFmtId="0" fontId="0" fillId="0" borderId="0" xfId="0"/>
    <xf numFmtId="0" fontId="0" fillId="0" borderId="0" xfId="0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0" fontId="22" fillId="0" borderId="2" xfId="0" applyNumberFormat="1" applyFont="1" applyFill="1" applyBorder="1" applyAlignment="1">
      <alignment horizontal="center" vertical="center" wrapText="1"/>
    </xf>
    <xf numFmtId="0" fontId="23" fillId="0" borderId="0" xfId="112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24" fillId="0" borderId="0" xfId="0" applyFont="1" applyFill="1" applyAlignment="1">
      <alignment horizontal="left" vertical="top"/>
    </xf>
    <xf numFmtId="165" fontId="0" fillId="0" borderId="0" xfId="0" applyNumberFormat="1"/>
    <xf numFmtId="0" fontId="0" fillId="0" borderId="0" xfId="0" applyFill="1" applyAlignment="1">
      <alignment horizontal="left"/>
    </xf>
    <xf numFmtId="0" fontId="2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0" xfId="0" applyFont="1" applyFill="1"/>
    <xf numFmtId="0" fontId="26" fillId="0" borderId="0" xfId="0" applyFont="1" applyFill="1"/>
    <xf numFmtId="0" fontId="25" fillId="0" borderId="0" xfId="0" applyFont="1" applyFill="1"/>
    <xf numFmtId="0" fontId="8" fillId="7" borderId="0" xfId="497" applyFont="1" applyFill="1" applyAlignment="1">
      <alignment wrapText="1"/>
    </xf>
    <xf numFmtId="0" fontId="29" fillId="0" borderId="0" xfId="497"/>
    <xf numFmtId="0" fontId="29" fillId="0" borderId="0" xfId="497" applyAlignment="1">
      <alignment horizontal="right"/>
    </xf>
    <xf numFmtId="0" fontId="29" fillId="0" borderId="0" xfId="497" applyFill="1"/>
    <xf numFmtId="0" fontId="32" fillId="6" borderId="0" xfId="497" applyFont="1" applyFill="1"/>
    <xf numFmtId="0" fontId="33" fillId="0" borderId="0" xfId="497" applyFont="1"/>
    <xf numFmtId="0" fontId="33" fillId="8" borderId="0" xfId="497" applyFont="1" applyFill="1"/>
    <xf numFmtId="0" fontId="29" fillId="6" borderId="0" xfId="497" applyFill="1"/>
    <xf numFmtId="0" fontId="34" fillId="9" borderId="0" xfId="497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5" fillId="10" borderId="0" xfId="0" applyFont="1" applyFill="1" applyAlignment="1">
      <alignment horizontal="center" vertical="top"/>
    </xf>
    <xf numFmtId="0" fontId="0" fillId="6" borderId="0" xfId="0" applyFill="1" applyAlignment="1">
      <alignment horizontal="center" vertical="top" wrapText="1"/>
    </xf>
    <xf numFmtId="0" fontId="0" fillId="10" borderId="0" xfId="0" applyFill="1" applyAlignment="1">
      <alignment horizontal="center" vertical="top" wrapText="1"/>
    </xf>
    <xf numFmtId="0" fontId="0" fillId="0" borderId="0" xfId="0" applyAlignment="1">
      <alignment horizontal="center"/>
    </xf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165" fontId="36" fillId="0" borderId="0" xfId="0" applyNumberFormat="1" applyFont="1" applyAlignment="1">
      <alignment horizontal="left" vertical="center"/>
    </xf>
    <xf numFmtId="164" fontId="36" fillId="0" borderId="0" xfId="0" applyNumberFormat="1" applyFont="1" applyAlignment="1">
      <alignment horizontal="left" vertical="center"/>
    </xf>
    <xf numFmtId="20" fontId="0" fillId="0" borderId="0" xfId="0" applyNumberFormat="1"/>
    <xf numFmtId="0" fontId="36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8" fillId="10" borderId="0" xfId="0" applyFont="1" applyFill="1" applyAlignment="1">
      <alignment horizontal="center" vertical="top" wrapText="1"/>
    </xf>
    <xf numFmtId="0" fontId="2" fillId="0" borderId="0" xfId="33" applyFont="1" applyBorder="1"/>
    <xf numFmtId="0" fontId="24" fillId="0" borderId="0" xfId="33" applyFont="1" applyBorder="1"/>
    <xf numFmtId="0" fontId="25" fillId="0" borderId="0" xfId="33" applyFont="1" applyBorder="1"/>
    <xf numFmtId="0" fontId="39" fillId="0" borderId="0" xfId="0" applyNumberFormat="1" applyFont="1" applyFill="1" applyAlignment="1">
      <alignment horizontal="left" vertical="center"/>
    </xf>
    <xf numFmtId="0" fontId="24" fillId="0" borderId="0" xfId="0" applyNumberFormat="1" applyFont="1" applyFill="1" applyBorder="1" applyAlignment="1">
      <alignment horizontal="left"/>
    </xf>
    <xf numFmtId="0" fontId="25" fillId="0" borderId="0" xfId="0" applyNumberFormat="1" applyFont="1" applyFill="1" applyAlignment="1">
      <alignment horizontal="left" vertical="center"/>
    </xf>
    <xf numFmtId="11" fontId="0" fillId="0" borderId="0" xfId="0" applyNumberFormat="1" applyFill="1" applyAlignment="1">
      <alignment horizontal="left"/>
    </xf>
    <xf numFmtId="0" fontId="25" fillId="10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6" borderId="0" xfId="0" applyFill="1" applyAlignment="1">
      <alignment horizontal="left" vertical="top" wrapText="1"/>
    </xf>
  </cellXfs>
  <cellStyles count="49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39689</xdr:colOff>
      <xdr:row>5</xdr:row>
      <xdr:rowOff>1589</xdr:rowOff>
    </xdr:from>
    <xdr:to>
      <xdr:col>3</xdr:col>
      <xdr:colOff>148936</xdr:colOff>
      <xdr:row>17</xdr:row>
      <xdr:rowOff>57360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89" y="5440364"/>
          <a:ext cx="3766847" cy="2341771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3</xdr:row>
      <xdr:rowOff>1590675</xdr:rowOff>
    </xdr:from>
    <xdr:to>
      <xdr:col>6</xdr:col>
      <xdr:colOff>428625</xdr:colOff>
      <xdr:row>5</xdr:row>
      <xdr:rowOff>1</xdr:rowOff>
    </xdr:to>
    <xdr:cxnSp macro="">
      <xdr:nvCxnSpPr>
        <xdr:cNvPr id="3" name="Straight Arrow Connector 2"/>
        <xdr:cNvCxnSpPr/>
      </xdr:nvCxnSpPr>
      <xdr:spPr>
        <a:xfrm flipV="1">
          <a:off x="6772275" y="2286000"/>
          <a:ext cx="0" cy="14573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396875</xdr:colOff>
      <xdr:row>3</xdr:row>
      <xdr:rowOff>1514475</xdr:rowOff>
    </xdr:from>
    <xdr:to>
      <xdr:col>7</xdr:col>
      <xdr:colOff>400050</xdr:colOff>
      <xdr:row>4</xdr:row>
      <xdr:rowOff>182563</xdr:rowOff>
    </xdr:to>
    <xdr:cxnSp macro="">
      <xdr:nvCxnSpPr>
        <xdr:cNvPr id="4" name="Straight Arrow Connector 3"/>
        <xdr:cNvCxnSpPr/>
      </xdr:nvCxnSpPr>
      <xdr:spPr>
        <a:xfrm flipV="1">
          <a:off x="7540625" y="2209800"/>
          <a:ext cx="3175" cy="1525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1200150</xdr:rowOff>
    </xdr:from>
    <xdr:to>
      <xdr:col>3</xdr:col>
      <xdr:colOff>438150</xdr:colOff>
      <xdr:row>7</xdr:row>
      <xdr:rowOff>142877</xdr:rowOff>
    </xdr:to>
    <xdr:cxnSp macro="">
      <xdr:nvCxnSpPr>
        <xdr:cNvPr id="5" name="Straight Arrow Connector 4"/>
        <xdr:cNvCxnSpPr/>
      </xdr:nvCxnSpPr>
      <xdr:spPr>
        <a:xfrm flipV="1">
          <a:off x="2200275" y="1895475"/>
          <a:ext cx="1123950" cy="23717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877887</xdr:colOff>
      <xdr:row>4</xdr:row>
      <xdr:rowOff>182565</xdr:rowOff>
    </xdr:from>
    <xdr:to>
      <xdr:col>5</xdr:col>
      <xdr:colOff>733425</xdr:colOff>
      <xdr:row>17</xdr:row>
      <xdr:rowOff>38285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1537" y="5430840"/>
          <a:ext cx="2408238" cy="2332220"/>
        </a:xfrm>
        <a:prstGeom prst="rect">
          <a:avLst/>
        </a:prstGeom>
      </xdr:spPr>
    </xdr:pic>
    <xdr:clientData/>
  </xdr:twoCellAnchor>
  <xdr:twoCellAnchor>
    <xdr:from>
      <xdr:col>4</xdr:col>
      <xdr:colOff>489238</xdr:colOff>
      <xdr:row>3</xdr:row>
      <xdr:rowOff>942975</xdr:rowOff>
    </xdr:from>
    <xdr:to>
      <xdr:col>4</xdr:col>
      <xdr:colOff>552450</xdr:colOff>
      <xdr:row>5</xdr:row>
      <xdr:rowOff>104776</xdr:rowOff>
    </xdr:to>
    <xdr:cxnSp macro="">
      <xdr:nvCxnSpPr>
        <xdr:cNvPr id="7" name="Straight Arrow Connector 6"/>
        <xdr:cNvCxnSpPr/>
      </xdr:nvCxnSpPr>
      <xdr:spPr>
        <a:xfrm flipV="1">
          <a:off x="4489738" y="1638300"/>
          <a:ext cx="63212" cy="22098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810202</xdr:colOff>
      <xdr:row>1</xdr:row>
      <xdr:rowOff>171450</xdr:rowOff>
    </xdr:from>
    <xdr:to>
      <xdr:col>1</xdr:col>
      <xdr:colOff>930854</xdr:colOff>
      <xdr:row>3</xdr:row>
      <xdr:rowOff>37234</xdr:rowOff>
    </xdr:to>
    <xdr:cxnSp macro="">
      <xdr:nvCxnSpPr>
        <xdr:cNvPr id="8" name="Straight Arrow Connector 7"/>
        <xdr:cNvCxnSpPr/>
      </xdr:nvCxnSpPr>
      <xdr:spPr>
        <a:xfrm flipV="1">
          <a:off x="2029402" y="495300"/>
          <a:ext cx="120652" cy="21820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2362200</xdr:rowOff>
    </xdr:from>
    <xdr:to>
      <xdr:col>5</xdr:col>
      <xdr:colOff>381000</xdr:colOff>
      <xdr:row>8</xdr:row>
      <xdr:rowOff>47628</xdr:rowOff>
    </xdr:to>
    <xdr:cxnSp macro="">
      <xdr:nvCxnSpPr>
        <xdr:cNvPr id="9" name="Straight Arrow Connector 8"/>
        <xdr:cNvCxnSpPr/>
      </xdr:nvCxnSpPr>
      <xdr:spPr>
        <a:xfrm flipV="1">
          <a:off x="2200275" y="3057525"/>
          <a:ext cx="3305175" cy="13049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821530</xdr:colOff>
      <xdr:row>49</xdr:row>
      <xdr:rowOff>154781</xdr:rowOff>
    </xdr:from>
    <xdr:to>
      <xdr:col>1</xdr:col>
      <xdr:colOff>993509</xdr:colOff>
      <xdr:row>51</xdr:row>
      <xdr:rowOff>107156</xdr:rowOff>
    </xdr:to>
    <xdr:cxnSp macro="">
      <xdr:nvCxnSpPr>
        <xdr:cNvPr id="2" name="Straight Arrow Connector 1"/>
        <xdr:cNvCxnSpPr/>
      </xdr:nvCxnSpPr>
      <xdr:spPr>
        <a:xfrm flipV="1">
          <a:off x="3047999" y="9620250"/>
          <a:ext cx="171979" cy="3095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A19" sqref="A19"/>
    </sheetView>
  </sheetViews>
  <sheetFormatPr defaultRowHeight="15"/>
  <cols>
    <col min="1" max="1" width="58.28515625" style="25" customWidth="1"/>
    <col min="2" max="2" width="55.42578125" style="25" customWidth="1"/>
    <col min="3" max="16384" width="9.140625" style="25"/>
  </cols>
  <sheetData>
    <row r="1" spans="1:2" ht="30">
      <c r="A1" s="24" t="s">
        <v>89</v>
      </c>
    </row>
    <row r="2" spans="1:2">
      <c r="A2" s="25" t="s">
        <v>126</v>
      </c>
    </row>
    <row r="3" spans="1:2">
      <c r="A3" s="26" t="s">
        <v>90</v>
      </c>
      <c r="B3" s="25" t="s">
        <v>127</v>
      </c>
    </row>
    <row r="4" spans="1:2">
      <c r="A4" s="26" t="s">
        <v>91</v>
      </c>
      <c r="B4" s="25" t="s">
        <v>92</v>
      </c>
    </row>
    <row r="7" spans="1:2" ht="30">
      <c r="A7" s="24" t="s">
        <v>93</v>
      </c>
    </row>
    <row r="8" spans="1:2">
      <c r="B8" s="27" t="s">
        <v>94</v>
      </c>
    </row>
    <row r="9" spans="1:2">
      <c r="B9" s="25" t="s">
        <v>95</v>
      </c>
    </row>
    <row r="10" spans="1:2">
      <c r="B10" s="25" t="s">
        <v>96</v>
      </c>
    </row>
    <row r="11" spans="1:2">
      <c r="B11" s="28" t="s">
        <v>97</v>
      </c>
    </row>
    <row r="12" spans="1:2">
      <c r="B12" s="28"/>
    </row>
    <row r="14" spans="1:2" ht="45">
      <c r="A14" s="24" t="s">
        <v>98</v>
      </c>
      <c r="B14" s="28" t="s">
        <v>99</v>
      </c>
    </row>
    <row r="17" spans="1:9">
      <c r="C17" s="29"/>
      <c r="D17" s="29"/>
      <c r="E17" s="29"/>
      <c r="F17" s="29"/>
      <c r="G17" s="29"/>
      <c r="H17" s="29"/>
    </row>
    <row r="18" spans="1:9">
      <c r="B18" s="30" t="s">
        <v>100</v>
      </c>
      <c r="C18" s="30"/>
      <c r="D18" s="30"/>
      <c r="E18" s="30"/>
      <c r="F18" s="30"/>
      <c r="G18" s="30"/>
      <c r="H18" s="30"/>
    </row>
    <row r="22" spans="1:9">
      <c r="A22" s="28" t="s">
        <v>101</v>
      </c>
      <c r="B22" s="28"/>
      <c r="C22" s="28"/>
      <c r="D22" s="28"/>
      <c r="E22" s="28"/>
      <c r="F22" s="28"/>
      <c r="G22" s="28"/>
      <c r="H22" s="31"/>
      <c r="I22" s="31"/>
    </row>
    <row r="35" spans="1:1">
      <c r="A35" s="32" t="s">
        <v>102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K12" sqref="K12"/>
    </sheetView>
  </sheetViews>
  <sheetFormatPr defaultColWidth="11.5703125" defaultRowHeight="15"/>
  <cols>
    <col min="1" max="1" width="18.28515625" customWidth="1"/>
    <col min="2" max="2" width="15.855468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" bestFit="1" customWidth="1"/>
    <col min="8" max="8" width="13.5703125" bestFit="1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12" customFormat="1" ht="25.5">
      <c r="A1" s="7" t="s">
        <v>0</v>
      </c>
      <c r="B1" s="8" t="s">
        <v>34</v>
      </c>
      <c r="C1" s="8" t="s">
        <v>1</v>
      </c>
      <c r="D1" s="9" t="s">
        <v>35</v>
      </c>
      <c r="E1" s="10" t="s">
        <v>36</v>
      </c>
      <c r="F1" s="9" t="s">
        <v>37</v>
      </c>
      <c r="G1" s="8" t="s">
        <v>15</v>
      </c>
      <c r="H1" s="8" t="s">
        <v>16</v>
      </c>
      <c r="I1" s="8" t="s">
        <v>38</v>
      </c>
      <c r="J1" s="8" t="s">
        <v>39</v>
      </c>
      <c r="K1" s="11" t="s">
        <v>5</v>
      </c>
    </row>
    <row r="2" spans="1:13">
      <c r="A2" t="s">
        <v>128</v>
      </c>
      <c r="B2" t="s">
        <v>129</v>
      </c>
      <c r="C2">
        <v>1</v>
      </c>
      <c r="D2" s="16">
        <v>41746</v>
      </c>
      <c r="E2" s="44">
        <v>0.93055555555555547</v>
      </c>
      <c r="G2" t="s">
        <v>79</v>
      </c>
      <c r="H2" t="s">
        <v>80</v>
      </c>
      <c r="I2" t="s">
        <v>130</v>
      </c>
      <c r="J2" t="s">
        <v>40</v>
      </c>
      <c r="L2" s="19">
        <f>((LEFT(G2,(FIND("°",G2,1)-1)))+(MID(G2,(FIND("°",G2,1)+1),(FIND("'",G2,1))-(FIND("°",G2,1)+1))/60))*(IF(RIGHT(G2,1)="N",1,-1))</f>
        <v>44.6584</v>
      </c>
      <c r="M2" s="19">
        <f>((LEFT(H2,(FIND("°",H2,1)-1)))+(MID(H2,(FIND("°",H2,1)+1),(FIND("'",H2,1))-(FIND("°",H2,1)+1))/60))*(IF(RIGHT(H2,1)="E",1,-1))</f>
        <v>-124.09816666666667</v>
      </c>
    </row>
    <row r="3" spans="1:13" s="33" customFormat="1" ht="12.75">
      <c r="D3" s="34"/>
      <c r="E3" s="35"/>
      <c r="F3" s="34"/>
    </row>
    <row r="4" spans="1:13" ht="225">
      <c r="A4" s="36" t="s">
        <v>103</v>
      </c>
      <c r="B4" s="37" t="s">
        <v>104</v>
      </c>
      <c r="C4" s="37" t="s">
        <v>105</v>
      </c>
      <c r="D4" s="37" t="s">
        <v>106</v>
      </c>
      <c r="E4" s="37" t="s">
        <v>107</v>
      </c>
      <c r="F4" s="37" t="s">
        <v>108</v>
      </c>
      <c r="G4" s="37" t="s">
        <v>109</v>
      </c>
      <c r="H4" s="37" t="s">
        <v>110</v>
      </c>
      <c r="I4" s="37" t="s">
        <v>111</v>
      </c>
      <c r="J4" s="37" t="s">
        <v>112</v>
      </c>
      <c r="L4" s="38" t="s">
        <v>113</v>
      </c>
      <c r="M4" s="38" t="s">
        <v>114</v>
      </c>
    </row>
    <row r="5" spans="1:13">
      <c r="A5" s="39"/>
    </row>
    <row r="6" spans="1:13" ht="15" customHeight="1">
      <c r="A6" s="14"/>
      <c r="G6" s="57" t="s">
        <v>115</v>
      </c>
      <c r="H6" s="57"/>
    </row>
    <row r="7" spans="1:13">
      <c r="G7" s="57"/>
      <c r="H7" s="57"/>
    </row>
    <row r="8" spans="1:13">
      <c r="G8" s="57"/>
      <c r="H8" s="57"/>
    </row>
    <row r="9" spans="1:13">
      <c r="G9" s="57"/>
      <c r="H9" s="57"/>
    </row>
    <row r="10" spans="1:13">
      <c r="G10" s="57"/>
      <c r="H10" s="57"/>
    </row>
    <row r="11" spans="1:13">
      <c r="G11" s="57"/>
      <c r="H11" s="57"/>
      <c r="I11" s="40"/>
      <c r="J11" s="40"/>
    </row>
    <row r="12" spans="1:13">
      <c r="G12" s="57"/>
      <c r="H12" s="57"/>
    </row>
    <row r="13" spans="1:13">
      <c r="G13" s="57"/>
      <c r="H13" s="57"/>
    </row>
    <row r="14" spans="1:13">
      <c r="G14" s="57"/>
      <c r="H14" s="57"/>
    </row>
    <row r="15" spans="1:13">
      <c r="G15" s="57"/>
      <c r="H15" s="57"/>
    </row>
    <row r="16" spans="1:13">
      <c r="G16" s="57"/>
      <c r="H16" s="57"/>
    </row>
    <row r="17" spans="3:8">
      <c r="G17" s="57"/>
      <c r="H17" s="57"/>
    </row>
    <row r="19" spans="3:8" s="40" customFormat="1" ht="12.75">
      <c r="C19" s="41"/>
      <c r="D19" s="42"/>
      <c r="E19" s="43"/>
      <c r="F19" s="42"/>
    </row>
    <row r="20" spans="3:8" s="40" customFormat="1" ht="12.75">
      <c r="C20" s="41"/>
      <c r="D20" s="42"/>
      <c r="E20" s="43"/>
      <c r="F20" s="42"/>
    </row>
    <row r="21" spans="3:8" s="40" customFormat="1" ht="12.75">
      <c r="C21" s="41"/>
      <c r="D21" s="42"/>
      <c r="E21" s="43"/>
      <c r="F21" s="42"/>
    </row>
    <row r="22" spans="3:8" s="40" customFormat="1" ht="12.75">
      <c r="C22" s="41"/>
      <c r="D22" s="42"/>
      <c r="E22" s="43"/>
      <c r="F22" s="42"/>
    </row>
    <row r="23" spans="3:8" s="40" customFormat="1" ht="12.75">
      <c r="C23" s="41"/>
      <c r="D23" s="42"/>
      <c r="E23" s="43"/>
      <c r="F23" s="42"/>
    </row>
    <row r="24" spans="3:8" s="40" customFormat="1" ht="12.75">
      <c r="C24" s="41"/>
      <c r="D24" s="42"/>
      <c r="E24" s="43"/>
      <c r="F24" s="42"/>
    </row>
    <row r="25" spans="3:8" s="40" customFormat="1" ht="12.75">
      <c r="C25" s="41"/>
      <c r="D25" s="42"/>
      <c r="E25" s="43"/>
      <c r="F25" s="42"/>
    </row>
    <row r="26" spans="3:8" s="40" customFormat="1" ht="12.75">
      <c r="C26" s="41"/>
      <c r="D26" s="42"/>
      <c r="E26" s="43"/>
      <c r="F26" s="42"/>
    </row>
    <row r="27" spans="3:8" s="40" customFormat="1" ht="12.75">
      <c r="C27" s="41"/>
      <c r="D27" s="42"/>
      <c r="E27" s="43"/>
      <c r="F27" s="42"/>
    </row>
    <row r="28" spans="3:8" s="40" customFormat="1" ht="12.75">
      <c r="C28" s="41"/>
      <c r="D28" s="42"/>
      <c r="E28" s="43"/>
      <c r="F28" s="42"/>
    </row>
    <row r="29" spans="3:8" s="40" customFormat="1" ht="12.75">
      <c r="C29" s="41"/>
      <c r="D29" s="42"/>
      <c r="E29" s="43"/>
      <c r="F29" s="42"/>
    </row>
    <row r="30" spans="3:8" s="40" customFormat="1" ht="12.75">
      <c r="C30" s="41"/>
      <c r="D30" s="42"/>
      <c r="E30" s="43"/>
      <c r="F30" s="42"/>
    </row>
    <row r="31" spans="3:8" s="40" customFormat="1" ht="12.75">
      <c r="C31" s="41"/>
      <c r="D31" s="42"/>
      <c r="E31" s="43"/>
      <c r="F31" s="42"/>
    </row>
    <row r="32" spans="3:8" s="40" customFormat="1" ht="12.75">
      <c r="C32" s="41"/>
      <c r="D32" s="42"/>
      <c r="E32" s="43"/>
      <c r="F32" s="42"/>
    </row>
    <row r="33" spans="3:6" s="40" customFormat="1" ht="12.75">
      <c r="C33" s="41"/>
      <c r="D33" s="42"/>
      <c r="E33" s="43"/>
      <c r="F33" s="42"/>
    </row>
    <row r="34" spans="3:6" s="40" customFormat="1" ht="12.75">
      <c r="C34" s="41"/>
      <c r="D34" s="42"/>
      <c r="E34" s="43"/>
      <c r="F34" s="42"/>
    </row>
    <row r="35" spans="3:6" s="40" customFormat="1" ht="12.75">
      <c r="C35" s="41"/>
      <c r="D35" s="42"/>
      <c r="E35" s="43"/>
      <c r="F35" s="42"/>
    </row>
    <row r="36" spans="3:6" s="40" customFormat="1" ht="12.75">
      <c r="C36" s="41"/>
      <c r="D36" s="42"/>
      <c r="E36" s="43"/>
      <c r="F36" s="42"/>
    </row>
    <row r="37" spans="3:6" s="40" customFormat="1" ht="12.75">
      <c r="C37" s="41"/>
      <c r="D37" s="42"/>
      <c r="E37" s="43"/>
      <c r="F37" s="42"/>
    </row>
  </sheetData>
  <mergeCells count="1">
    <mergeCell ref="G6:H17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10" zoomScale="80" zoomScaleNormal="80" workbookViewId="0">
      <selection activeCell="A3" sqref="A3"/>
    </sheetView>
  </sheetViews>
  <sheetFormatPr defaultColWidth="11.5703125" defaultRowHeight="15"/>
  <cols>
    <col min="1" max="1" width="33.42578125" bestFit="1" customWidth="1"/>
    <col min="2" max="2" width="16.140625" customWidth="1"/>
    <col min="3" max="3" width="15.7109375" customWidth="1"/>
    <col min="4" max="4" width="15.7109375" style="14" customWidth="1"/>
    <col min="5" max="5" width="44.5703125" bestFit="1" customWidth="1"/>
    <col min="6" max="6" width="57.28515625" customWidth="1"/>
    <col min="7" max="7" width="21.28515625" customWidth="1"/>
  </cols>
  <sheetData>
    <row r="1" spans="1:7" ht="25.5">
      <c r="A1" s="2" t="s">
        <v>0</v>
      </c>
      <c r="B1" s="18" t="s">
        <v>86</v>
      </c>
      <c r="C1" s="4" t="s">
        <v>1</v>
      </c>
      <c r="D1" s="3" t="s">
        <v>2</v>
      </c>
      <c r="E1" s="5" t="s">
        <v>3</v>
      </c>
      <c r="F1" s="5" t="s">
        <v>4</v>
      </c>
      <c r="G1" s="6" t="s">
        <v>5</v>
      </c>
    </row>
    <row r="2" spans="1:7">
      <c r="G2" s="1"/>
    </row>
    <row r="3" spans="1:7" s="14" customFormat="1">
      <c r="A3" s="20" t="s">
        <v>131</v>
      </c>
      <c r="B3" s="48" t="str">
        <f>Moorings!B2</f>
        <v>CP03ISSP-00001</v>
      </c>
      <c r="C3" s="46">
        <f>Moorings!C2</f>
        <v>1</v>
      </c>
      <c r="D3" s="13" t="s">
        <v>10</v>
      </c>
      <c r="E3" s="14" t="s">
        <v>59</v>
      </c>
      <c r="F3" s="17" t="s">
        <v>68</v>
      </c>
      <c r="G3" s="21" t="s">
        <v>74</v>
      </c>
    </row>
    <row r="4" spans="1:7" s="14" customFormat="1">
      <c r="A4" s="15" t="s">
        <v>131</v>
      </c>
      <c r="B4" s="49" t="str">
        <f t="shared" ref="B4:B11" si="0">$B$3</f>
        <v>CP03ISSP-00001</v>
      </c>
      <c r="C4" s="51">
        <f t="shared" ref="C4:C11" si="1">$C$3</f>
        <v>1</v>
      </c>
      <c r="D4" s="52" t="str">
        <f>D3</f>
        <v>ACS-137</v>
      </c>
      <c r="E4" s="14" t="s">
        <v>60</v>
      </c>
      <c r="F4" s="17" t="s">
        <v>69</v>
      </c>
      <c r="G4" s="22"/>
    </row>
    <row r="5" spans="1:7" s="14" customFormat="1">
      <c r="A5" s="15" t="s">
        <v>131</v>
      </c>
      <c r="B5" s="49" t="str">
        <f t="shared" si="0"/>
        <v>CP03ISSP-00001</v>
      </c>
      <c r="C5" s="51">
        <f t="shared" si="1"/>
        <v>1</v>
      </c>
      <c r="D5" s="52" t="str">
        <f t="shared" ref="D5:D11" si="2">D4</f>
        <v>ACS-137</v>
      </c>
      <c r="E5" s="14" t="s">
        <v>61</v>
      </c>
      <c r="F5" s="17">
        <v>20.3</v>
      </c>
      <c r="G5" s="22"/>
    </row>
    <row r="6" spans="1:7" s="14" customFormat="1">
      <c r="A6" s="15" t="s">
        <v>131</v>
      </c>
      <c r="B6" s="49" t="str">
        <f t="shared" si="0"/>
        <v>CP03ISSP-00001</v>
      </c>
      <c r="C6" s="51">
        <f t="shared" si="1"/>
        <v>1</v>
      </c>
      <c r="D6" s="52" t="str">
        <f t="shared" si="2"/>
        <v>ACS-137</v>
      </c>
      <c r="E6" s="14" t="s">
        <v>64</v>
      </c>
      <c r="F6" s="17" t="s">
        <v>72</v>
      </c>
      <c r="G6" s="22"/>
    </row>
    <row r="7" spans="1:7" s="14" customFormat="1">
      <c r="A7" s="15" t="s">
        <v>131</v>
      </c>
      <c r="B7" s="49" t="str">
        <f t="shared" si="0"/>
        <v>CP03ISSP-00001</v>
      </c>
      <c r="C7" s="51">
        <f t="shared" si="1"/>
        <v>1</v>
      </c>
      <c r="D7" s="52" t="str">
        <f t="shared" si="2"/>
        <v>ACS-137</v>
      </c>
      <c r="E7" s="14" t="s">
        <v>62</v>
      </c>
      <c r="F7" s="17" t="s">
        <v>87</v>
      </c>
      <c r="G7" s="22"/>
    </row>
    <row r="8" spans="1:7" s="14" customFormat="1">
      <c r="A8" s="15" t="s">
        <v>131</v>
      </c>
      <c r="B8" s="49" t="str">
        <f t="shared" si="0"/>
        <v>CP03ISSP-00001</v>
      </c>
      <c r="C8" s="51">
        <f t="shared" si="1"/>
        <v>1</v>
      </c>
      <c r="D8" s="52" t="str">
        <f t="shared" si="2"/>
        <v>ACS-137</v>
      </c>
      <c r="E8" s="14" t="s">
        <v>63</v>
      </c>
      <c r="F8" s="17" t="s">
        <v>70</v>
      </c>
      <c r="G8" s="22"/>
    </row>
    <row r="9" spans="1:7" s="14" customFormat="1">
      <c r="A9" s="15" t="s">
        <v>131</v>
      </c>
      <c r="B9" s="49" t="str">
        <f t="shared" si="0"/>
        <v>CP03ISSP-00001</v>
      </c>
      <c r="C9" s="51">
        <f t="shared" si="1"/>
        <v>1</v>
      </c>
      <c r="D9" s="52" t="str">
        <f t="shared" si="2"/>
        <v>ACS-137</v>
      </c>
      <c r="E9" s="14" t="s">
        <v>65</v>
      </c>
      <c r="F9" s="17" t="s">
        <v>73</v>
      </c>
      <c r="G9" s="22"/>
    </row>
    <row r="10" spans="1:7" s="14" customFormat="1">
      <c r="A10" s="15" t="s">
        <v>131</v>
      </c>
      <c r="B10" s="49" t="str">
        <f t="shared" si="0"/>
        <v>CP03ISSP-00001</v>
      </c>
      <c r="C10" s="51">
        <f t="shared" si="1"/>
        <v>1</v>
      </c>
      <c r="D10" s="52" t="str">
        <f t="shared" si="2"/>
        <v>ACS-137</v>
      </c>
      <c r="E10" s="14" t="s">
        <v>66</v>
      </c>
      <c r="F10" s="17" t="s">
        <v>88</v>
      </c>
      <c r="G10" s="22"/>
    </row>
    <row r="11" spans="1:7" s="14" customFormat="1">
      <c r="A11" s="15" t="s">
        <v>131</v>
      </c>
      <c r="B11" s="49" t="str">
        <f t="shared" si="0"/>
        <v>CP03ISSP-00001</v>
      </c>
      <c r="C11" s="51">
        <f t="shared" si="1"/>
        <v>1</v>
      </c>
      <c r="D11" s="52" t="str">
        <f t="shared" si="2"/>
        <v>ACS-137</v>
      </c>
      <c r="E11" s="14" t="s">
        <v>71</v>
      </c>
      <c r="F11" s="56">
        <v>715</v>
      </c>
      <c r="G11" s="21" t="s">
        <v>121</v>
      </c>
    </row>
    <row r="12" spans="1:7" s="14" customFormat="1">
      <c r="A12" s="20"/>
      <c r="B12" s="49"/>
      <c r="C12" s="51"/>
      <c r="D12" s="17"/>
      <c r="F12" s="17"/>
    </row>
    <row r="13" spans="1:7" s="14" customFormat="1">
      <c r="A13" s="20" t="s">
        <v>132</v>
      </c>
      <c r="B13" s="50" t="str">
        <f t="shared" ref="B13:B19" si="3">$B$3</f>
        <v>CP03ISSP-00001</v>
      </c>
      <c r="C13" s="46">
        <f t="shared" ref="C13:C19" si="4">$C$3</f>
        <v>1</v>
      </c>
      <c r="D13" s="17">
        <v>337</v>
      </c>
      <c r="E13" s="14" t="s">
        <v>47</v>
      </c>
      <c r="F13" s="56">
        <v>217</v>
      </c>
      <c r="G13" s="14" t="s">
        <v>123</v>
      </c>
    </row>
    <row r="14" spans="1:7" s="14" customFormat="1">
      <c r="A14" s="15" t="s">
        <v>132</v>
      </c>
      <c r="B14" s="49" t="str">
        <f t="shared" si="3"/>
        <v>CP03ISSP-00001</v>
      </c>
      <c r="C14" s="51">
        <f t="shared" si="4"/>
        <v>1</v>
      </c>
      <c r="D14" s="52">
        <f t="shared" ref="D14:D19" si="5">D13</f>
        <v>337</v>
      </c>
      <c r="E14" s="14" t="s">
        <v>48</v>
      </c>
      <c r="F14" s="56">
        <v>240</v>
      </c>
      <c r="G14" s="14" t="s">
        <v>124</v>
      </c>
    </row>
    <row r="15" spans="1:7" s="14" customFormat="1">
      <c r="A15" s="15" t="s">
        <v>132</v>
      </c>
      <c r="B15" s="49" t="str">
        <f t="shared" si="3"/>
        <v>CP03ISSP-00001</v>
      </c>
      <c r="C15" s="51">
        <f t="shared" si="4"/>
        <v>1</v>
      </c>
      <c r="D15" s="52">
        <f t="shared" si="5"/>
        <v>337</v>
      </c>
      <c r="E15" s="14" t="s">
        <v>49</v>
      </c>
      <c r="F15" s="17">
        <v>19.989999999999998</v>
      </c>
      <c r="G15" s="14" t="s">
        <v>50</v>
      </c>
    </row>
    <row r="16" spans="1:7" s="14" customFormat="1">
      <c r="A16" s="15" t="s">
        <v>132</v>
      </c>
      <c r="B16" s="49" t="str">
        <f t="shared" si="3"/>
        <v>CP03ISSP-00001</v>
      </c>
      <c r="C16" s="51">
        <f t="shared" si="4"/>
        <v>1</v>
      </c>
      <c r="D16" s="52">
        <f t="shared" si="5"/>
        <v>337</v>
      </c>
      <c r="E16" s="14" t="s">
        <v>51</v>
      </c>
      <c r="F16" s="17" t="s">
        <v>81</v>
      </c>
      <c r="G16" s="14" t="s">
        <v>52</v>
      </c>
    </row>
    <row r="17" spans="1:7" s="14" customFormat="1">
      <c r="A17" s="15" t="s">
        <v>132</v>
      </c>
      <c r="B17" s="49" t="str">
        <f t="shared" si="3"/>
        <v>CP03ISSP-00001</v>
      </c>
      <c r="C17" s="51">
        <f t="shared" si="4"/>
        <v>1</v>
      </c>
      <c r="D17" s="52">
        <f t="shared" si="5"/>
        <v>337</v>
      </c>
      <c r="E17" s="14" t="s">
        <v>53</v>
      </c>
      <c r="F17" s="17" t="s">
        <v>76</v>
      </c>
      <c r="G17" s="14" t="s">
        <v>54</v>
      </c>
    </row>
    <row r="18" spans="1:7" s="14" customFormat="1">
      <c r="A18" s="15" t="s">
        <v>132</v>
      </c>
      <c r="B18" s="49" t="str">
        <f t="shared" si="3"/>
        <v>CP03ISSP-00001</v>
      </c>
      <c r="C18" s="51">
        <f t="shared" si="4"/>
        <v>1</v>
      </c>
      <c r="D18" s="52">
        <f t="shared" si="5"/>
        <v>337</v>
      </c>
      <c r="E18" s="14" t="s">
        <v>55</v>
      </c>
      <c r="F18" s="17" t="s">
        <v>77</v>
      </c>
      <c r="G18" s="14" t="s">
        <v>56</v>
      </c>
    </row>
    <row r="19" spans="1:7" s="14" customFormat="1">
      <c r="A19" s="15" t="s">
        <v>132</v>
      </c>
      <c r="B19" s="49" t="str">
        <f t="shared" si="3"/>
        <v>CP03ISSP-00001</v>
      </c>
      <c r="C19" s="51">
        <f t="shared" si="4"/>
        <v>1</v>
      </c>
      <c r="D19" s="52">
        <f t="shared" si="5"/>
        <v>337</v>
      </c>
      <c r="E19" s="14" t="s">
        <v>57</v>
      </c>
      <c r="F19" s="17" t="s">
        <v>78</v>
      </c>
      <c r="G19" s="14" t="s">
        <v>58</v>
      </c>
    </row>
    <row r="20" spans="1:7" s="14" customFormat="1">
      <c r="A20" s="20"/>
      <c r="B20" s="49"/>
      <c r="C20" s="51"/>
      <c r="D20" s="17"/>
      <c r="F20" s="17"/>
    </row>
    <row r="21" spans="1:7" s="14" customFormat="1">
      <c r="A21" s="20" t="s">
        <v>133</v>
      </c>
      <c r="B21" s="50" t="str">
        <f>$B$3</f>
        <v>CP03ISSP-00001</v>
      </c>
      <c r="C21" s="46">
        <f>$C$3</f>
        <v>1</v>
      </c>
      <c r="D21" s="17" t="s">
        <v>7</v>
      </c>
      <c r="E21" s="14" t="s">
        <v>12</v>
      </c>
      <c r="F21" s="53">
        <f>Moorings!L2</f>
        <v>44.6584</v>
      </c>
      <c r="G21" s="14" t="s">
        <v>15</v>
      </c>
    </row>
    <row r="22" spans="1:7" s="14" customFormat="1">
      <c r="A22" s="15" t="s">
        <v>133</v>
      </c>
      <c r="B22" s="49" t="str">
        <f>$B$3</f>
        <v>CP03ISSP-00001</v>
      </c>
      <c r="C22" s="51">
        <f>$C$3</f>
        <v>1</v>
      </c>
      <c r="D22" s="52" t="str">
        <f>D21</f>
        <v>AQD11259</v>
      </c>
      <c r="E22" s="14" t="s">
        <v>13</v>
      </c>
      <c r="F22" s="53">
        <f>Moorings!M2</f>
        <v>-124.09816666666667</v>
      </c>
      <c r="G22" s="14" t="s">
        <v>16</v>
      </c>
    </row>
    <row r="23" spans="1:7" s="14" customFormat="1">
      <c r="A23" s="15" t="s">
        <v>133</v>
      </c>
      <c r="B23" s="49" t="str">
        <f>$B$3</f>
        <v>CP03ISSP-00001</v>
      </c>
      <c r="C23" s="51">
        <f>$C$3</f>
        <v>1</v>
      </c>
      <c r="D23" s="52" t="str">
        <f>D22</f>
        <v>AQD11259</v>
      </c>
      <c r="E23" s="14" t="s">
        <v>75</v>
      </c>
      <c r="F23" s="56">
        <v>0</v>
      </c>
      <c r="G23" s="14" t="s">
        <v>122</v>
      </c>
    </row>
    <row r="24" spans="1:7" s="14" customFormat="1">
      <c r="A24" s="20"/>
      <c r="B24" s="49"/>
      <c r="C24" s="51"/>
      <c r="D24" s="17"/>
      <c r="F24" s="17"/>
    </row>
    <row r="25" spans="1:7" s="14" customFormat="1">
      <c r="A25" s="20" t="s">
        <v>134</v>
      </c>
      <c r="B25" s="50" t="str">
        <f>$B$3</f>
        <v>CP03ISSP-00001</v>
      </c>
      <c r="C25" s="46">
        <f>$C$3</f>
        <v>1</v>
      </c>
      <c r="D25" s="17">
        <v>209</v>
      </c>
      <c r="E25" s="14" t="s">
        <v>12</v>
      </c>
      <c r="F25" s="53">
        <f>Moorings!L2</f>
        <v>44.6584</v>
      </c>
      <c r="G25" s="14" t="s">
        <v>15</v>
      </c>
    </row>
    <row r="26" spans="1:7" s="14" customFormat="1">
      <c r="A26" s="15" t="s">
        <v>134</v>
      </c>
      <c r="B26" s="49" t="str">
        <f>$B$3</f>
        <v>CP03ISSP-00001</v>
      </c>
      <c r="C26" s="51">
        <f>$C$3</f>
        <v>1</v>
      </c>
      <c r="D26" s="52">
        <f>D25</f>
        <v>209</v>
      </c>
      <c r="E26" s="14" t="s">
        <v>13</v>
      </c>
      <c r="F26" s="53">
        <f>Moorings!M2</f>
        <v>-124.09816666666667</v>
      </c>
      <c r="G26" s="14" t="s">
        <v>16</v>
      </c>
    </row>
    <row r="27" spans="1:7" s="14" customFormat="1">
      <c r="A27" s="15" t="s">
        <v>134</v>
      </c>
      <c r="B27" s="49" t="str">
        <f>$B$3</f>
        <v>CP03ISSP-00001</v>
      </c>
      <c r="C27" s="51">
        <f>$C$3</f>
        <v>1</v>
      </c>
      <c r="D27" s="52">
        <f>D26</f>
        <v>209</v>
      </c>
      <c r="E27" s="14" t="s">
        <v>11</v>
      </c>
      <c r="F27" s="17" t="s">
        <v>14</v>
      </c>
      <c r="G27" s="14" t="s">
        <v>135</v>
      </c>
    </row>
    <row r="28" spans="1:7" s="14" customFormat="1">
      <c r="A28" s="15" t="s">
        <v>134</v>
      </c>
      <c r="B28" s="49" t="str">
        <f>$B$3</f>
        <v>CP03ISSP-00001</v>
      </c>
      <c r="C28" s="51">
        <f>$C$3</f>
        <v>1</v>
      </c>
      <c r="D28" s="52">
        <f>D27</f>
        <v>209</v>
      </c>
      <c r="E28" s="23" t="s">
        <v>67</v>
      </c>
      <c r="F28" s="55">
        <v>0</v>
      </c>
      <c r="G28" s="23" t="s">
        <v>120</v>
      </c>
    </row>
    <row r="29" spans="1:7" s="14" customFormat="1">
      <c r="A29" s="20"/>
      <c r="B29" s="49"/>
      <c r="C29" s="51"/>
      <c r="D29" s="17"/>
      <c r="F29" s="17"/>
    </row>
    <row r="30" spans="1:7" s="14" customFormat="1">
      <c r="A30" s="20" t="s">
        <v>136</v>
      </c>
      <c r="B30" s="50" t="str">
        <f>$B$3</f>
        <v>CP03ISSP-00001</v>
      </c>
      <c r="C30" s="46">
        <f>$C$3</f>
        <v>1</v>
      </c>
      <c r="D30" s="17">
        <v>237</v>
      </c>
      <c r="E30" s="14" t="s">
        <v>41</v>
      </c>
      <c r="F30" s="17" t="s">
        <v>42</v>
      </c>
    </row>
    <row r="31" spans="1:7" s="14" customFormat="1">
      <c r="A31" s="15" t="s">
        <v>136</v>
      </c>
      <c r="B31" s="49" t="str">
        <f>$B$3</f>
        <v>CP03ISSP-00001</v>
      </c>
      <c r="C31" s="51">
        <f>$C$3</f>
        <v>1</v>
      </c>
      <c r="D31" s="52">
        <f t="shared" ref="D31:D32" si="6">D30</f>
        <v>237</v>
      </c>
      <c r="E31" s="14" t="s">
        <v>43</v>
      </c>
      <c r="F31" s="17" t="s">
        <v>44</v>
      </c>
    </row>
    <row r="32" spans="1:7" s="14" customFormat="1">
      <c r="A32" s="15" t="s">
        <v>136</v>
      </c>
      <c r="B32" s="49" t="str">
        <f>$B$3</f>
        <v>CP03ISSP-00001</v>
      </c>
      <c r="C32" s="51">
        <f>$C$3</f>
        <v>1</v>
      </c>
      <c r="D32" s="52">
        <f t="shared" si="6"/>
        <v>237</v>
      </c>
      <c r="E32" s="14" t="s">
        <v>45</v>
      </c>
      <c r="F32" s="17" t="s">
        <v>46</v>
      </c>
    </row>
    <row r="33" spans="1:7" s="14" customFormat="1">
      <c r="A33" s="20"/>
      <c r="B33" s="49"/>
      <c r="C33" s="51"/>
      <c r="D33" s="17"/>
      <c r="F33" s="17"/>
    </row>
    <row r="34" spans="1:7" s="14" customFormat="1">
      <c r="A34" s="20" t="s">
        <v>137</v>
      </c>
      <c r="B34" s="50" t="str">
        <f>$B$3</f>
        <v>CP03ISSP-00001</v>
      </c>
      <c r="C34" s="46">
        <f>$C$3</f>
        <v>1</v>
      </c>
      <c r="D34" s="17" t="s">
        <v>9</v>
      </c>
      <c r="E34" s="14" t="s">
        <v>12</v>
      </c>
      <c r="F34" s="53">
        <f>Moorings!L2</f>
        <v>44.6584</v>
      </c>
      <c r="G34" s="14" t="s">
        <v>15</v>
      </c>
    </row>
    <row r="35" spans="1:7" s="14" customFormat="1">
      <c r="A35" s="15" t="s">
        <v>137</v>
      </c>
      <c r="B35" s="49" t="str">
        <f>$B$3</f>
        <v>CP03ISSP-00001</v>
      </c>
      <c r="C35" s="51">
        <f>$C$3</f>
        <v>1</v>
      </c>
      <c r="D35" s="52" t="str">
        <f t="shared" ref="D35" si="7">D34</f>
        <v>4974683-0308</v>
      </c>
      <c r="E35" s="14" t="s">
        <v>13</v>
      </c>
      <c r="F35" s="53">
        <f>Moorings!M2</f>
        <v>-124.09816666666667</v>
      </c>
      <c r="G35" s="23" t="s">
        <v>16</v>
      </c>
    </row>
    <row r="36" spans="1:7" s="14" customFormat="1">
      <c r="A36" s="20"/>
      <c r="B36" s="49"/>
      <c r="C36" s="51"/>
      <c r="D36" s="17"/>
      <c r="F36" s="17"/>
    </row>
    <row r="37" spans="1:7" s="14" customFormat="1">
      <c r="A37" s="20" t="s">
        <v>138</v>
      </c>
      <c r="B37" s="50" t="str">
        <f t="shared" ref="B37:B46" si="8">$B$3</f>
        <v>CP03ISSP-00001</v>
      </c>
      <c r="C37" s="46">
        <f t="shared" ref="C37:C46" si="9">$C$3</f>
        <v>1</v>
      </c>
      <c r="D37" s="17" t="s">
        <v>8</v>
      </c>
      <c r="E37" s="14" t="s">
        <v>17</v>
      </c>
      <c r="F37" s="17">
        <v>55</v>
      </c>
      <c r="G37" s="14" t="s">
        <v>18</v>
      </c>
    </row>
    <row r="38" spans="1:7" s="14" customFormat="1">
      <c r="A38" s="15" t="s">
        <v>138</v>
      </c>
      <c r="B38" s="49" t="str">
        <f t="shared" si="8"/>
        <v>CP03ISSP-00001</v>
      </c>
      <c r="C38" s="51">
        <f t="shared" si="9"/>
        <v>1</v>
      </c>
      <c r="D38" s="52" t="str">
        <f t="shared" ref="D38:D46" si="10">D37</f>
        <v>BBFL2W-1084</v>
      </c>
      <c r="E38" s="14" t="s">
        <v>19</v>
      </c>
      <c r="F38" s="54">
        <v>3.0800000000000002E-6</v>
      </c>
      <c r="G38" s="14" t="s">
        <v>20</v>
      </c>
    </row>
    <row r="39" spans="1:7" s="14" customFormat="1">
      <c r="A39" s="15" t="s">
        <v>138</v>
      </c>
      <c r="B39" s="49" t="str">
        <f t="shared" si="8"/>
        <v>CP03ISSP-00001</v>
      </c>
      <c r="C39" s="51">
        <f t="shared" si="9"/>
        <v>1</v>
      </c>
      <c r="D39" s="52" t="str">
        <f t="shared" si="10"/>
        <v>BBFL2W-1084</v>
      </c>
      <c r="E39" s="14" t="s">
        <v>21</v>
      </c>
      <c r="F39" s="17">
        <v>58</v>
      </c>
      <c r="G39" s="14" t="s">
        <v>18</v>
      </c>
    </row>
    <row r="40" spans="1:7" s="14" customFormat="1">
      <c r="A40" s="15" t="s">
        <v>138</v>
      </c>
      <c r="B40" s="49" t="str">
        <f t="shared" si="8"/>
        <v>CP03ISSP-00001</v>
      </c>
      <c r="C40" s="51">
        <f t="shared" si="9"/>
        <v>1</v>
      </c>
      <c r="D40" s="52" t="str">
        <f t="shared" si="10"/>
        <v>BBFL2W-1084</v>
      </c>
      <c r="E40" s="14" t="s">
        <v>22</v>
      </c>
      <c r="F40" s="17">
        <v>1.2200000000000001E-2</v>
      </c>
      <c r="G40" s="14" t="s">
        <v>23</v>
      </c>
    </row>
    <row r="41" spans="1:7" s="14" customFormat="1">
      <c r="A41" s="15" t="s">
        <v>138</v>
      </c>
      <c r="B41" s="49" t="str">
        <f t="shared" si="8"/>
        <v>CP03ISSP-00001</v>
      </c>
      <c r="C41" s="51">
        <f t="shared" si="9"/>
        <v>1</v>
      </c>
      <c r="D41" s="52" t="str">
        <f t="shared" si="10"/>
        <v>BBFL2W-1084</v>
      </c>
      <c r="E41" s="14" t="s">
        <v>24</v>
      </c>
      <c r="F41" s="17">
        <v>48</v>
      </c>
      <c r="G41" s="14" t="s">
        <v>18</v>
      </c>
    </row>
    <row r="42" spans="1:7" s="14" customFormat="1">
      <c r="A42" s="15" t="s">
        <v>138</v>
      </c>
      <c r="B42" s="49" t="str">
        <f t="shared" si="8"/>
        <v>CP03ISSP-00001</v>
      </c>
      <c r="C42" s="51">
        <f t="shared" si="9"/>
        <v>1</v>
      </c>
      <c r="D42" s="52" t="str">
        <f t="shared" si="10"/>
        <v>BBFL2W-1084</v>
      </c>
      <c r="E42" s="14" t="s">
        <v>25</v>
      </c>
      <c r="F42" s="17">
        <v>9.06E-2</v>
      </c>
      <c r="G42" s="14" t="s">
        <v>26</v>
      </c>
    </row>
    <row r="43" spans="1:7" s="14" customFormat="1">
      <c r="A43" s="15" t="s">
        <v>138</v>
      </c>
      <c r="B43" s="49" t="str">
        <f t="shared" si="8"/>
        <v>CP03ISSP-00001</v>
      </c>
      <c r="C43" s="51">
        <f t="shared" si="9"/>
        <v>1</v>
      </c>
      <c r="D43" s="52" t="str">
        <f t="shared" si="10"/>
        <v>BBFL2W-1084</v>
      </c>
      <c r="E43" s="14" t="s">
        <v>82</v>
      </c>
      <c r="F43" s="17">
        <v>117</v>
      </c>
      <c r="G43" s="14" t="s">
        <v>27</v>
      </c>
    </row>
    <row r="44" spans="1:7" s="14" customFormat="1">
      <c r="A44" s="15" t="s">
        <v>138</v>
      </c>
      <c r="B44" s="49" t="str">
        <f t="shared" si="8"/>
        <v>CP03ISSP-00001</v>
      </c>
      <c r="C44" s="51">
        <f t="shared" si="9"/>
        <v>1</v>
      </c>
      <c r="D44" s="52" t="str">
        <f t="shared" si="10"/>
        <v>BBFL2W-1084</v>
      </c>
      <c r="E44" s="14" t="s">
        <v>83</v>
      </c>
      <c r="F44" s="17">
        <v>700</v>
      </c>
      <c r="G44" s="14" t="s">
        <v>28</v>
      </c>
    </row>
    <row r="45" spans="1:7" s="14" customFormat="1">
      <c r="A45" s="15" t="s">
        <v>138</v>
      </c>
      <c r="B45" s="49" t="str">
        <f t="shared" si="8"/>
        <v>CP03ISSP-00001</v>
      </c>
      <c r="C45" s="51">
        <f t="shared" si="9"/>
        <v>1</v>
      </c>
      <c r="D45" s="52" t="str">
        <f t="shared" si="10"/>
        <v>BBFL2W-1084</v>
      </c>
      <c r="E45" s="14" t="s">
        <v>84</v>
      </c>
      <c r="F45" s="17">
        <v>1.08</v>
      </c>
      <c r="G45" s="14" t="s">
        <v>29</v>
      </c>
    </row>
    <row r="46" spans="1:7" s="14" customFormat="1">
      <c r="A46" s="15" t="s">
        <v>138</v>
      </c>
      <c r="B46" s="49" t="str">
        <f t="shared" si="8"/>
        <v>CP03ISSP-00001</v>
      </c>
      <c r="C46" s="51">
        <f t="shared" si="9"/>
        <v>1</v>
      </c>
      <c r="D46" s="52" t="str">
        <f t="shared" si="10"/>
        <v>BBFL2W-1084</v>
      </c>
      <c r="E46" s="14" t="s">
        <v>85</v>
      </c>
      <c r="F46" s="17">
        <v>3.9E-2</v>
      </c>
      <c r="G46" s="14" t="s">
        <v>30</v>
      </c>
    </row>
    <row r="47" spans="1:7" s="14" customFormat="1">
      <c r="A47" s="15"/>
      <c r="B47" s="49"/>
      <c r="C47" s="51"/>
      <c r="D47" s="17"/>
      <c r="F47" s="17"/>
    </row>
    <row r="48" spans="1:7" s="14" customFormat="1">
      <c r="A48" s="20" t="s">
        <v>139</v>
      </c>
      <c r="B48" s="50" t="str">
        <f>$B$3</f>
        <v>CP03ISSP-00001</v>
      </c>
      <c r="C48" s="46">
        <f>$C$3</f>
        <v>1</v>
      </c>
      <c r="D48" s="17" t="s">
        <v>6</v>
      </c>
      <c r="E48" s="14" t="s">
        <v>31</v>
      </c>
      <c r="F48" s="17">
        <v>4381</v>
      </c>
    </row>
    <row r="49" spans="1:7" s="14" customFormat="1">
      <c r="A49" s="15" t="s">
        <v>139</v>
      </c>
      <c r="B49" s="49" t="str">
        <f>$B$3</f>
        <v>CP03ISSP-00001</v>
      </c>
      <c r="C49" s="51">
        <f>$C$3</f>
        <v>1</v>
      </c>
      <c r="D49" s="52" t="str">
        <f t="shared" ref="D49:D50" si="11">D48</f>
        <v>PARS-365</v>
      </c>
      <c r="E49" s="14" t="s">
        <v>32</v>
      </c>
      <c r="F49" s="17">
        <v>2904</v>
      </c>
    </row>
    <row r="50" spans="1:7" s="14" customFormat="1">
      <c r="A50" s="15" t="s">
        <v>139</v>
      </c>
      <c r="B50" s="49" t="str">
        <f>$B$3</f>
        <v>CP03ISSP-00001</v>
      </c>
      <c r="C50" s="51">
        <f>$C$3</f>
        <v>1</v>
      </c>
      <c r="D50" s="52" t="str">
        <f t="shared" si="11"/>
        <v>PARS-365</v>
      </c>
      <c r="E50" s="14" t="s">
        <v>33</v>
      </c>
      <c r="F50" s="17">
        <v>1.3589</v>
      </c>
    </row>
    <row r="51" spans="1:7" s="45" customFormat="1" ht="12.75">
      <c r="C51" s="46"/>
    </row>
    <row r="52" spans="1:7" ht="135">
      <c r="A52" s="47" t="s">
        <v>116</v>
      </c>
      <c r="B52" s="37" t="s">
        <v>117</v>
      </c>
      <c r="C52" s="37" t="s">
        <v>118</v>
      </c>
      <c r="D52" s="37" t="s">
        <v>119</v>
      </c>
      <c r="E52" s="47" t="s">
        <v>116</v>
      </c>
      <c r="F52" s="37" t="s">
        <v>125</v>
      </c>
      <c r="G52" s="39"/>
    </row>
    <row r="53" spans="1:7" s="14" customFormat="1"/>
    <row r="54" spans="1:7" s="14" customFormat="1"/>
    <row r="55" spans="1:7" s="14" customFormat="1"/>
    <row r="56" spans="1:7" s="14" customFormat="1"/>
    <row r="57" spans="1:7" s="14" customFormat="1"/>
    <row r="58" spans="1:7" s="14" customFormat="1"/>
    <row r="59" spans="1:7" s="14" customFormat="1"/>
    <row r="60" spans="1:7" s="14" customFormat="1"/>
    <row r="61" spans="1:7" s="14" customFormat="1"/>
    <row r="62" spans="1:7" s="14" customForma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E20" sqref="E20"/>
    </sheetView>
  </sheetViews>
  <sheetFormatPr defaultColWidth="11.5703125" defaultRowHeight="15"/>
  <sheetData>
    <row r="1" spans="1:36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C10" sqref="C10"/>
    </sheetView>
  </sheetViews>
  <sheetFormatPr defaultColWidth="11.5703125" defaultRowHeight="15"/>
  <sheetData>
    <row r="1" spans="1:36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Moorings</vt:lpstr>
      <vt:lpstr>Asset_Cal_Info</vt:lpstr>
      <vt:lpstr>acs137_calData_CC_taarray</vt:lpstr>
      <vt:lpstr>acs137_calData_CC_tcarray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Joseph D Lofgren</cp:lastModifiedBy>
  <dcterms:created xsi:type="dcterms:W3CDTF">2015-04-09T13:01:05Z</dcterms:created>
  <dcterms:modified xsi:type="dcterms:W3CDTF">2015-06-01T16:51:19Z</dcterms:modified>
</cp:coreProperties>
</file>