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2"/>
  </bookViews>
  <sheets>
    <sheet name="Read Me" sheetId="7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33" i="1" l="1"/>
  <c r="C33" i="1"/>
  <c r="B33" i="1"/>
  <c r="D28" i="1"/>
  <c r="C28" i="1"/>
  <c r="B28" i="1"/>
  <c r="F70" i="1" l="1"/>
  <c r="F224" i="1" l="1"/>
  <c r="F223" i="1"/>
  <c r="F187" i="1"/>
  <c r="F186" i="1"/>
  <c r="F183" i="1"/>
  <c r="F182" i="1"/>
  <c r="F179" i="1"/>
  <c r="F178" i="1"/>
  <c r="F175" i="1"/>
  <c r="F174" i="1"/>
  <c r="F171" i="1"/>
  <c r="F170" i="1"/>
  <c r="F167" i="1"/>
  <c r="F166" i="1"/>
  <c r="F163" i="1"/>
  <c r="F162" i="1"/>
  <c r="F159" i="1"/>
  <c r="F158" i="1"/>
  <c r="F155" i="1"/>
  <c r="F154" i="1"/>
  <c r="F151" i="1"/>
  <c r="F150" i="1"/>
  <c r="F138" i="1"/>
  <c r="F137" i="1"/>
  <c r="F113" i="1"/>
  <c r="F112" i="1"/>
  <c r="F68" i="1"/>
  <c r="F67" i="1"/>
  <c r="F31" i="1"/>
  <c r="F30" i="1"/>
  <c r="F26" i="1"/>
  <c r="F25" i="1"/>
  <c r="F16" i="1"/>
  <c r="F15" i="1"/>
  <c r="F6" i="1"/>
  <c r="F5" i="1"/>
  <c r="D225" i="1"/>
  <c r="D226" i="1" s="1"/>
  <c r="D227" i="1" s="1"/>
  <c r="D228" i="1" s="1"/>
  <c r="D229" i="1" s="1"/>
  <c r="D224" i="1"/>
  <c r="D199" i="1"/>
  <c r="D200" i="1" s="1"/>
  <c r="D201" i="1" s="1"/>
  <c r="D202" i="1" s="1"/>
  <c r="D203" i="1" s="1"/>
  <c r="D198" i="1"/>
  <c r="D191" i="1"/>
  <c r="D192" i="1" s="1"/>
  <c r="D193" i="1" s="1"/>
  <c r="D194" i="1" s="1"/>
  <c r="D195" i="1" s="1"/>
  <c r="D190" i="1"/>
  <c r="D187" i="1"/>
  <c r="D186" i="1"/>
  <c r="D183" i="1"/>
  <c r="D182" i="1"/>
  <c r="D179" i="1"/>
  <c r="D178" i="1"/>
  <c r="D175" i="1"/>
  <c r="D174" i="1"/>
  <c r="D171" i="1"/>
  <c r="D170" i="1"/>
  <c r="D167" i="1"/>
  <c r="D166" i="1"/>
  <c r="D163" i="1"/>
  <c r="D162" i="1"/>
  <c r="D159" i="1"/>
  <c r="D158" i="1"/>
  <c r="D155" i="1"/>
  <c r="D154" i="1"/>
  <c r="D151" i="1"/>
  <c r="D150" i="1"/>
  <c r="D142" i="1"/>
  <c r="D143" i="1"/>
  <c r="D144" i="1" s="1"/>
  <c r="D145" i="1" s="1"/>
  <c r="D146" i="1" s="1"/>
  <c r="D147" i="1" s="1"/>
  <c r="D141" i="1"/>
  <c r="D138" i="1"/>
  <c r="D114" i="1"/>
  <c r="D115" i="1"/>
  <c r="D116" i="1"/>
  <c r="D117" i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13" i="1"/>
  <c r="D103" i="1"/>
  <c r="D104" i="1" s="1"/>
  <c r="D105" i="1" s="1"/>
  <c r="D106" i="1" s="1"/>
  <c r="D107" i="1" s="1"/>
  <c r="D108" i="1" s="1"/>
  <c r="D109" i="1" s="1"/>
  <c r="D110" i="1" s="1"/>
  <c r="D102" i="1"/>
  <c r="D92" i="1"/>
  <c r="D93" i="1" s="1"/>
  <c r="D94" i="1" s="1"/>
  <c r="D95" i="1" s="1"/>
  <c r="D96" i="1" s="1"/>
  <c r="D97" i="1" s="1"/>
  <c r="D98" i="1" s="1"/>
  <c r="D99" i="1" s="1"/>
  <c r="D91" i="1"/>
  <c r="D83" i="1"/>
  <c r="D84" i="1" s="1"/>
  <c r="D85" i="1" s="1"/>
  <c r="D86" i="1" s="1"/>
  <c r="D87" i="1" s="1"/>
  <c r="D88" i="1" s="1"/>
  <c r="D82" i="1"/>
  <c r="D74" i="1"/>
  <c r="D75" i="1" s="1"/>
  <c r="D76" i="1" s="1"/>
  <c r="D77" i="1" s="1"/>
  <c r="D78" i="1" s="1"/>
  <c r="D79" i="1" s="1"/>
  <c r="D73" i="1"/>
  <c r="D68" i="1"/>
  <c r="D59" i="1"/>
  <c r="D60" i="1" s="1"/>
  <c r="D61" i="1" s="1"/>
  <c r="D62" i="1" s="1"/>
  <c r="D63" i="1" s="1"/>
  <c r="D58" i="1"/>
  <c r="D51" i="1"/>
  <c r="D52" i="1" s="1"/>
  <c r="D53" i="1" s="1"/>
  <c r="D54" i="1" s="1"/>
  <c r="D55" i="1" s="1"/>
  <c r="D50" i="1"/>
  <c r="D47" i="1"/>
  <c r="D46" i="1"/>
  <c r="D43" i="1"/>
  <c r="D42" i="1"/>
  <c r="D31" i="1"/>
  <c r="D32" i="1" s="1"/>
  <c r="D26" i="1"/>
  <c r="D27" i="1" s="1"/>
  <c r="D16" i="1"/>
  <c r="D17" i="1" s="1"/>
  <c r="D18" i="1" s="1"/>
  <c r="D19" i="1" s="1"/>
  <c r="D20" i="1" s="1"/>
  <c r="D21" i="1" s="1"/>
  <c r="D22" i="1" s="1"/>
  <c r="D23" i="1" s="1"/>
  <c r="D7" i="1"/>
  <c r="D8" i="1" s="1"/>
  <c r="D9" i="1" s="1"/>
  <c r="D10" i="1" s="1"/>
  <c r="D11" i="1" s="1"/>
  <c r="D12" i="1" s="1"/>
  <c r="D13" i="1" s="1"/>
  <c r="D6" i="1"/>
  <c r="C52" i="1"/>
  <c r="C106" i="1"/>
  <c r="C153" i="1"/>
  <c r="C211" i="1"/>
  <c r="C3" i="1"/>
  <c r="C70" i="1" s="1"/>
  <c r="B16" i="1"/>
  <c r="B27" i="1"/>
  <c r="B45" i="1"/>
  <c r="B59" i="1"/>
  <c r="B75" i="1"/>
  <c r="B88" i="1"/>
  <c r="B99" i="1"/>
  <c r="B110" i="1"/>
  <c r="B123" i="1"/>
  <c r="B133" i="1"/>
  <c r="B145" i="1"/>
  <c r="B161" i="1"/>
  <c r="B174" i="1"/>
  <c r="B182" i="1"/>
  <c r="B192" i="1"/>
  <c r="B199" i="1"/>
  <c r="B205" i="1"/>
  <c r="B217" i="1"/>
  <c r="B225" i="1"/>
  <c r="B5" i="1"/>
  <c r="B3" i="1"/>
  <c r="B70" i="1" s="1"/>
  <c r="C182" i="1" l="1"/>
  <c r="C129" i="1"/>
  <c r="C82" i="1"/>
  <c r="C22" i="1"/>
  <c r="B228" i="1"/>
  <c r="B211" i="1"/>
  <c r="B195" i="1"/>
  <c r="B179" i="1"/>
  <c r="B153" i="1"/>
  <c r="B127" i="1"/>
  <c r="B106" i="1"/>
  <c r="B82" i="1"/>
  <c r="B52" i="1"/>
  <c r="B20" i="1"/>
  <c r="C227" i="1"/>
  <c r="C169" i="1"/>
  <c r="C117" i="1"/>
  <c r="C67" i="1"/>
  <c r="C9" i="1"/>
  <c r="B221" i="1"/>
  <c r="B202" i="1"/>
  <c r="B187" i="1"/>
  <c r="B166" i="1"/>
  <c r="B141" i="1"/>
  <c r="B117" i="1"/>
  <c r="B93" i="1"/>
  <c r="B63" i="1"/>
  <c r="B39" i="1"/>
  <c r="B9" i="1"/>
  <c r="C194" i="1"/>
  <c r="C141" i="1"/>
  <c r="C95" i="1"/>
  <c r="C39" i="1"/>
  <c r="C219" i="1"/>
  <c r="C201" i="1"/>
  <c r="C190" i="1"/>
  <c r="C174" i="1"/>
  <c r="C161" i="1"/>
  <c r="C147" i="1"/>
  <c r="C133" i="1"/>
  <c r="C123" i="1"/>
  <c r="C113" i="1"/>
  <c r="C99" i="1"/>
  <c r="C88" i="1"/>
  <c r="C77" i="1"/>
  <c r="C59" i="1"/>
  <c r="C47" i="1"/>
  <c r="C27" i="1"/>
  <c r="C16" i="1"/>
  <c r="B229" i="1"/>
  <c r="B224" i="1"/>
  <c r="B213" i="1"/>
  <c r="B203" i="1"/>
  <c r="B198" i="1"/>
  <c r="B190" i="1"/>
  <c r="B181" i="1"/>
  <c r="B171" i="1"/>
  <c r="B155" i="1"/>
  <c r="B143" i="1"/>
  <c r="B131" i="1"/>
  <c r="B119" i="1"/>
  <c r="B108" i="1"/>
  <c r="B97" i="1"/>
  <c r="B84" i="1"/>
  <c r="B73" i="1"/>
  <c r="B54" i="1"/>
  <c r="B42" i="1"/>
  <c r="B25" i="1"/>
  <c r="B11" i="1"/>
  <c r="C229" i="1"/>
  <c r="C215" i="1"/>
  <c r="C199" i="1"/>
  <c r="C185" i="1"/>
  <c r="C171" i="1"/>
  <c r="C158" i="1"/>
  <c r="C143" i="1"/>
  <c r="C131" i="1"/>
  <c r="C121" i="1"/>
  <c r="C108" i="1"/>
  <c r="C97" i="1"/>
  <c r="C86" i="1"/>
  <c r="C73" i="1"/>
  <c r="C57" i="1"/>
  <c r="C42" i="1"/>
  <c r="C25" i="1"/>
  <c r="C13" i="1"/>
  <c r="B226" i="1"/>
  <c r="B219" i="1"/>
  <c r="B209" i="1"/>
  <c r="B200" i="1"/>
  <c r="B194" i="1"/>
  <c r="B186" i="1"/>
  <c r="B175" i="1"/>
  <c r="B163" i="1"/>
  <c r="B150" i="1"/>
  <c r="B135" i="1"/>
  <c r="B125" i="1"/>
  <c r="B115" i="1"/>
  <c r="B102" i="1"/>
  <c r="B91" i="1"/>
  <c r="B79" i="1"/>
  <c r="B61" i="1"/>
  <c r="B50" i="1"/>
  <c r="B31" i="1"/>
  <c r="B18" i="1"/>
  <c r="B7" i="1"/>
  <c r="C225" i="1"/>
  <c r="C203" i="1"/>
  <c r="C192" i="1"/>
  <c r="C179" i="1"/>
  <c r="C163" i="1"/>
  <c r="C150" i="1"/>
  <c r="C138" i="1"/>
  <c r="C125" i="1"/>
  <c r="C115" i="1"/>
  <c r="C104" i="1"/>
  <c r="C91" i="1"/>
  <c r="C79" i="1"/>
  <c r="C61" i="1"/>
  <c r="C50" i="1"/>
  <c r="C35" i="1"/>
  <c r="C18" i="1"/>
  <c r="C7" i="1"/>
  <c r="B235" i="1"/>
  <c r="B232" i="1"/>
  <c r="B236" i="1"/>
  <c r="B234" i="1"/>
  <c r="B231" i="1"/>
  <c r="B8" i="1"/>
  <c r="B12" i="1"/>
  <c r="B17" i="1"/>
  <c r="B21" i="1"/>
  <c r="B26" i="1"/>
  <c r="B32" i="1"/>
  <c r="B41" i="1"/>
  <c r="B46" i="1"/>
  <c r="B51" i="1"/>
  <c r="B55" i="1"/>
  <c r="B60" i="1"/>
  <c r="B65" i="1"/>
  <c r="B72" i="1"/>
  <c r="B76" i="1"/>
  <c r="B81" i="1"/>
  <c r="B85" i="1"/>
  <c r="B90" i="1"/>
  <c r="B94" i="1"/>
  <c r="B98" i="1"/>
  <c r="B103" i="1"/>
  <c r="B107" i="1"/>
  <c r="B112" i="1"/>
  <c r="B116" i="1"/>
  <c r="B120" i="1"/>
  <c r="B124" i="1"/>
  <c r="B128" i="1"/>
  <c r="B132" i="1"/>
  <c r="B137" i="1"/>
  <c r="B142" i="1"/>
  <c r="B146" i="1"/>
  <c r="B151" i="1"/>
  <c r="B157" i="1"/>
  <c r="B162" i="1"/>
  <c r="B167" i="1"/>
  <c r="B173" i="1"/>
  <c r="B178" i="1"/>
  <c r="B183" i="1"/>
  <c r="B189" i="1"/>
  <c r="B193" i="1"/>
  <c r="B6" i="1"/>
  <c r="B10" i="1"/>
  <c r="B15" i="1"/>
  <c r="B19" i="1"/>
  <c r="B23" i="1"/>
  <c r="B30" i="1"/>
  <c r="B37" i="1"/>
  <c r="B43" i="1"/>
  <c r="B49" i="1"/>
  <c r="B53" i="1"/>
  <c r="B58" i="1"/>
  <c r="B62" i="1"/>
  <c r="B68" i="1"/>
  <c r="B74" i="1"/>
  <c r="B78" i="1"/>
  <c r="B83" i="1"/>
  <c r="B87" i="1"/>
  <c r="B92" i="1"/>
  <c r="B96" i="1"/>
  <c r="B101" i="1"/>
  <c r="B105" i="1"/>
  <c r="B109" i="1"/>
  <c r="B114" i="1"/>
  <c r="B118" i="1"/>
  <c r="B122" i="1"/>
  <c r="B126" i="1"/>
  <c r="B130" i="1"/>
  <c r="B134" i="1"/>
  <c r="B140" i="1"/>
  <c r="B144" i="1"/>
  <c r="B149" i="1"/>
  <c r="B154" i="1"/>
  <c r="B159" i="1"/>
  <c r="B165" i="1"/>
  <c r="B170" i="1"/>
  <c r="B227" i="1"/>
  <c r="B223" i="1"/>
  <c r="B215" i="1"/>
  <c r="B207" i="1"/>
  <c r="B201" i="1"/>
  <c r="B197" i="1"/>
  <c r="B191" i="1"/>
  <c r="B185" i="1"/>
  <c r="B177" i="1"/>
  <c r="B169" i="1"/>
  <c r="B158" i="1"/>
  <c r="B147" i="1"/>
  <c r="B138" i="1"/>
  <c r="B129" i="1"/>
  <c r="B121" i="1"/>
  <c r="B113" i="1"/>
  <c r="B104" i="1"/>
  <c r="B95" i="1"/>
  <c r="B86" i="1"/>
  <c r="B77" i="1"/>
  <c r="B67" i="1"/>
  <c r="B57" i="1"/>
  <c r="B47" i="1"/>
  <c r="B35" i="1"/>
  <c r="B22" i="1"/>
  <c r="B13" i="1"/>
  <c r="C236" i="1"/>
  <c r="C235" i="1"/>
  <c r="C232" i="1"/>
  <c r="C234" i="1"/>
  <c r="C231" i="1"/>
  <c r="C6" i="1"/>
  <c r="C10" i="1"/>
  <c r="C15" i="1"/>
  <c r="C19" i="1"/>
  <c r="C23" i="1"/>
  <c r="C30" i="1"/>
  <c r="C37" i="1"/>
  <c r="C43" i="1"/>
  <c r="C49" i="1"/>
  <c r="C53" i="1"/>
  <c r="C58" i="1"/>
  <c r="C62" i="1"/>
  <c r="C68" i="1"/>
  <c r="C74" i="1"/>
  <c r="C78" i="1"/>
  <c r="C83" i="1"/>
  <c r="C87" i="1"/>
  <c r="C92" i="1"/>
  <c r="C96" i="1"/>
  <c r="C101" i="1"/>
  <c r="C105" i="1"/>
  <c r="C109" i="1"/>
  <c r="C114" i="1"/>
  <c r="C118" i="1"/>
  <c r="C122" i="1"/>
  <c r="C126" i="1"/>
  <c r="C130" i="1"/>
  <c r="C134" i="1"/>
  <c r="C140" i="1"/>
  <c r="C144" i="1"/>
  <c r="C149" i="1"/>
  <c r="C154" i="1"/>
  <c r="C159" i="1"/>
  <c r="C165" i="1"/>
  <c r="C170" i="1"/>
  <c r="C175" i="1"/>
  <c r="C181" i="1"/>
  <c r="C186" i="1"/>
  <c r="C191" i="1"/>
  <c r="C195" i="1"/>
  <c r="C200" i="1"/>
  <c r="C205" i="1"/>
  <c r="C213" i="1"/>
  <c r="C221" i="1"/>
  <c r="C226" i="1"/>
  <c r="C5" i="1"/>
  <c r="C8" i="1"/>
  <c r="C12" i="1"/>
  <c r="C17" i="1"/>
  <c r="C21" i="1"/>
  <c r="C26" i="1"/>
  <c r="C32" i="1"/>
  <c r="C41" i="1"/>
  <c r="C46" i="1"/>
  <c r="C51" i="1"/>
  <c r="C55" i="1"/>
  <c r="C60" i="1"/>
  <c r="C65" i="1"/>
  <c r="C72" i="1"/>
  <c r="C76" i="1"/>
  <c r="C81" i="1"/>
  <c r="C85" i="1"/>
  <c r="C90" i="1"/>
  <c r="C94" i="1"/>
  <c r="C98" i="1"/>
  <c r="C103" i="1"/>
  <c r="C107" i="1"/>
  <c r="C112" i="1"/>
  <c r="C116" i="1"/>
  <c r="C120" i="1"/>
  <c r="C124" i="1"/>
  <c r="C128" i="1"/>
  <c r="C132" i="1"/>
  <c r="C137" i="1"/>
  <c r="C142" i="1"/>
  <c r="C146" i="1"/>
  <c r="C151" i="1"/>
  <c r="C157" i="1"/>
  <c r="C162" i="1"/>
  <c r="C167" i="1"/>
  <c r="C173" i="1"/>
  <c r="C178" i="1"/>
  <c r="C183" i="1"/>
  <c r="C189" i="1"/>
  <c r="C193" i="1"/>
  <c r="C198" i="1"/>
  <c r="C202" i="1"/>
  <c r="C209" i="1"/>
  <c r="C217" i="1"/>
  <c r="C224" i="1"/>
  <c r="C228" i="1"/>
  <c r="C223" i="1"/>
  <c r="C207" i="1"/>
  <c r="C197" i="1"/>
  <c r="C187" i="1"/>
  <c r="C177" i="1"/>
  <c r="C166" i="1"/>
  <c r="C155" i="1"/>
  <c r="C145" i="1"/>
  <c r="C135" i="1"/>
  <c r="C127" i="1"/>
  <c r="C119" i="1"/>
  <c r="C110" i="1"/>
  <c r="C102" i="1"/>
  <c r="C93" i="1"/>
  <c r="C84" i="1"/>
  <c r="C75" i="1"/>
  <c r="C63" i="1"/>
  <c r="C54" i="1"/>
  <c r="C45" i="1"/>
  <c r="C31" i="1"/>
  <c r="C20" i="1"/>
  <c r="C11" i="1"/>
  <c r="M2" i="2"/>
  <c r="L2" i="2"/>
</calcChain>
</file>

<file path=xl/sharedStrings.xml><?xml version="1.0" encoding="utf-8"?>
<sst xmlns="http://schemas.openxmlformats.org/spreadsheetml/2006/main" count="520" uniqueCount="258">
  <si>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</si>
  <si>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</si>
  <si>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</si>
  <si>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</si>
  <si>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</si>
  <si>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</si>
  <si>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</si>
  <si>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</si>
  <si>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</si>
  <si>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</si>
  <si>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</si>
  <si>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</si>
  <si>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</si>
  <si>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</si>
  <si>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</si>
  <si>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</si>
  <si>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</si>
  <si>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</si>
  <si>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</si>
  <si>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</si>
  <si>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</si>
  <si>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</si>
  <si>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</si>
  <si>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</si>
  <si>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</si>
  <si>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</si>
  <si>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</si>
  <si>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</si>
  <si>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</si>
  <si>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</si>
  <si>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</si>
  <si>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</si>
  <si>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</si>
  <si>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</si>
  <si>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</si>
  <si>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</si>
  <si>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</si>
  <si>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</si>
  <si>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</si>
  <si>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</si>
  <si>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</si>
  <si>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</si>
  <si>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</si>
  <si>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</si>
  <si>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</si>
  <si>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</si>
  <si>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</si>
  <si>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</si>
  <si>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</si>
  <si>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</si>
  <si>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</si>
  <si>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</si>
  <si>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</si>
  <si>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</si>
  <si>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</si>
  <si>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</si>
  <si>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</si>
  <si>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</si>
  <si>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</si>
  <si>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</si>
  <si>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</si>
  <si>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LGR004</t>
  </si>
  <si>
    <t>LGR005</t>
  </si>
  <si>
    <t>33-177-50A</t>
  </si>
  <si>
    <t>TAS05311</t>
  </si>
  <si>
    <t>16-50001</t>
  </si>
  <si>
    <t>AQD-8544</t>
  </si>
  <si>
    <t>C0051</t>
  </si>
  <si>
    <t>37-11477</t>
  </si>
  <si>
    <t>37-11475</t>
  </si>
  <si>
    <t>37-11482</t>
  </si>
  <si>
    <t>37-11480</t>
  </si>
  <si>
    <t>37-11479</t>
  </si>
  <si>
    <t>37-11478</t>
  </si>
  <si>
    <t>37IM64183-8523</t>
  </si>
  <si>
    <t>37-11484</t>
  </si>
  <si>
    <t>37-11485</t>
  </si>
  <si>
    <t>37-11483</t>
  </si>
  <si>
    <t>P0071</t>
  </si>
  <si>
    <t>P0101</t>
  </si>
  <si>
    <t>59° 56.024' N</t>
  </si>
  <si>
    <t>39° 28.430' W</t>
  </si>
  <si>
    <t>KN-221-4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</si>
  <si>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</si>
  <si>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</si>
  <si>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</si>
  <si>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</si>
  <si>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</si>
  <si>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</si>
  <si>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</si>
  <si>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239 / 185</t>
  </si>
  <si>
    <t>240 / 186</t>
  </si>
  <si>
    <t>CC_immersion_factor</t>
  </si>
  <si>
    <t>CC_offset</t>
  </si>
  <si>
    <t>CC_scale</t>
  </si>
  <si>
    <t>[1.368,1.41,1.365,1.354,1.372,1.322,1.347]</t>
  </si>
  <si>
    <t>[2146774166.70,2148147701.50,2147086878.40,2146705953.00,2147341228.50,2147281523.10,2146935044.10]</t>
  </si>
  <si>
    <t>[2.154932563710E-07,2.037823181340E-07,2.009173922080E-07,2.034977002450E-07,2.229111890980E-07,2.093259428080E-07,2.114375781920E-07]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</si>
  <si>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</si>
  <si>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</si>
  <si>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</si>
  <si>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</si>
  <si>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</si>
  <si>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</si>
  <si>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</si>
  <si>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</si>
  <si>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</si>
  <si>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</si>
  <si>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</si>
  <si>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</si>
  <si>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[3.15218E-03,1.33734E-04,2.61979E-06,2.30297E02,-3.43226E-01,-5.85185E01,4.55436E00]</t>
  </si>
  <si>
    <t>[3.15210E-03,1.32945E-04,2.61665E-06,2.30040E02,-3.62937E-01,-6.03560E01,4.53882E00]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</si>
  <si>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</si>
  <si>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</si>
  <si>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</si>
  <si>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</si>
  <si>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</si>
  <si>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</si>
  <si>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</si>
  <si>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</si>
  <si>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</si>
  <si>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</si>
  <si>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</si>
  <si>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</si>
  <si>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</si>
  <si>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</si>
  <si>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</si>
  <si>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</si>
  <si>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</si>
  <si>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</si>
  <si>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</si>
  <si>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</si>
  <si>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</si>
  <si>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</si>
  <si>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</si>
  <si>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</si>
  <si>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</si>
  <si>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</si>
  <si>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</si>
  <si>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</si>
  <si>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</si>
  <si>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</si>
  <si>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CC_scattering_angle</t>
  </si>
  <si>
    <t>CC_measurement_wavelength</t>
  </si>
  <si>
    <t>CC_angular_resolution</t>
  </si>
  <si>
    <t>CC_depolarization_ratio</t>
  </si>
  <si>
    <t>Constant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</si>
  <si>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</si>
  <si>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</si>
  <si>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</si>
  <si>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</si>
  <si>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</si>
  <si>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</si>
  <si>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</si>
  <si>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</si>
  <si>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</si>
  <si>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</si>
  <si>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</si>
  <si>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</si>
  <si>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</si>
  <si>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</si>
  <si>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</si>
  <si>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</si>
  <si>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</si>
  <si>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</si>
  <si>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</si>
  <si>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</si>
  <si>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</si>
  <si>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</si>
  <si>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</si>
  <si>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</si>
  <si>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</si>
  <si>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</si>
  <si>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</si>
  <si>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</si>
  <si>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as deployment number)</t>
  </si>
  <si>
    <t>SheetRef:CC_taarray</t>
  </si>
  <si>
    <t>SheetRef:CC_tcarray</t>
  </si>
  <si>
    <t>Omaha_Cal_Info_GS01SUMO_0000#_v#,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</si>
  <si>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GS01SUMO platform; e.g., 00001, 00002</t>
    </r>
  </si>
  <si>
    <t>GS01SUMO-SM001</t>
  </si>
  <si>
    <t>GS01SUMO-0000#</t>
  </si>
  <si>
    <t>1500m</t>
  </si>
  <si>
    <t>From GS01SUMO-00001.xlsx</t>
  </si>
  <si>
    <t>GS01SUMO-SBD11-01-MOPAK0000</t>
  </si>
  <si>
    <t>GS01SUMO-SBD11-06-METBKA000</t>
  </si>
  <si>
    <t>GS01SUMO-SBD12-06-METBKA000</t>
  </si>
  <si>
    <t>GS01SUMO-SBD11-04-DOSTAD000</t>
  </si>
  <si>
    <t>Use CTD data from GS01SUMO-SBD11-06-METBKA000 or GS01SUMO-SBD12-06-METBKA000.</t>
  </si>
  <si>
    <t>GS01SUMO-RID16-03-DOSTAD000</t>
  </si>
  <si>
    <t>Use CTD data from GS01SUMO-RID16-03-CTDBPF000.</t>
  </si>
  <si>
    <t>GS01SUMO-RII11-02-DOSTAD102</t>
  </si>
  <si>
    <t>GS01SUMO-RII11-02-DOSTAD102 will be included in future deployments</t>
  </si>
  <si>
    <t>GS01SUMO-RII11-02-DOSTAD202</t>
  </si>
  <si>
    <t>GS01SUMO-RII11-02-DOSTAD202 will be included in future deployments</t>
  </si>
  <si>
    <t>GS01SUMO-RII11-02-DOSTAD302</t>
  </si>
  <si>
    <t>GS01SUMO-RII11-02-DOSTAD302 will be included in future deployments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</si>
  <si>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</si>
  <si>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</si>
  <si>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</si>
  <si>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</si>
  <si>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</si>
  <si>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</si>
  <si>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GS01SUMO-SBD12-08-FDCHPA000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</si>
  <si>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</si>
  <si>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</si>
  <si>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</si>
  <si>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</si>
  <si>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</si>
  <si>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</si>
  <si>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</si>
  <si>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GS01SUMO-RII11-02-CTDMOQ001</t>
  </si>
  <si>
    <t>GS01SUMO-RII11-02-CTDMOQ004</t>
  </si>
  <si>
    <t>GS01SUMO-RII11-02-CTDMOQ005</t>
  </si>
  <si>
    <t>GS01SUMO-RII11-02-CTDMOQ008</t>
  </si>
  <si>
    <t>GS01SUMO-RII11-02-CTDMOQ009</t>
  </si>
  <si>
    <t>GS01SUMO-RII11-02-CTDMOQ010</t>
  </si>
  <si>
    <t>GS01SUMO-RII11-02-CTDMOQ012</t>
  </si>
  <si>
    <t>GS01SUMO-RII11-02-CTDMOR013</t>
  </si>
  <si>
    <t>GS01SUMO-RII11-02-CTDMOR014</t>
  </si>
  <si>
    <t>GS01SUMO-RII11-02-CTDMOR015</t>
  </si>
  <si>
    <t>GS01SUMO-RII11-02-PHSENE002</t>
  </si>
  <si>
    <t>GS01SUMO-RII11-02-PHSENE006</t>
  </si>
  <si>
    <t xml:space="preserve">GS01SUMO-RII11-02-CTDBPP003 </t>
  </si>
  <si>
    <t>GS01SUMO-RII11-02-CTDBPP003 will be defined in Group 5</t>
  </si>
  <si>
    <t xml:space="preserve">GS01SUMO-RII11-02-CTDBPP201 </t>
  </si>
  <si>
    <t>GS01SUMO-RII11-02-CTDBPP201 will be defined in Group 5</t>
  </si>
  <si>
    <t xml:space="preserve">GS01SUMO-RII11-02-CTDBPP007 </t>
  </si>
  <si>
    <t>GS01SUMO-RII11-02-CTDBPP007 will be defined in Group 5</t>
  </si>
  <si>
    <t xml:space="preserve">GS01SUMO-RII11-02-FLORDG103 </t>
  </si>
  <si>
    <t>GS01SUMO-RII11-02-FLORDG103 will be defined in Group 5</t>
  </si>
  <si>
    <t>GS01SUMO-RII11-02-FLORDG203</t>
  </si>
  <si>
    <t>GS01SUMO-RII11-02-FLORDG203 will be defined in Group 5</t>
  </si>
  <si>
    <t xml:space="preserve">GS01SUMO-RII11-02-FLORDG303 </t>
  </si>
  <si>
    <t>GS01SUMO-RII11-02-FLORDG303 will be defined in Group 5</t>
  </si>
  <si>
    <t xml:space="preserve">GS01SUMO-RII11-02-PCO2WC104 </t>
  </si>
  <si>
    <t>GS01SUMO-RII11-02-PCO2WC104 will be defined in Group 5</t>
  </si>
  <si>
    <t xml:space="preserve">GS01SUMO-RII11-02-PCO2WC204 </t>
  </si>
  <si>
    <t>GS01SUMO-RII11-02-PCO2WC204 will be defined in Group 5</t>
  </si>
  <si>
    <t xml:space="preserve">GS01SUMO-RII11-02-PCO2WC304 </t>
  </si>
  <si>
    <t>GS01SUMO-RII11-02-PCO2WC304 will be defined in Group 5</t>
  </si>
  <si>
    <t>GS01SUMO-RII11-02-ADCPSN011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</si>
  <si>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</si>
  <si>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The serial number used here is bogus, pending identification of the real serial number.</t>
  </si>
  <si>
    <t>GS01SUMO-SBC11-00-CPMENG000</t>
  </si>
  <si>
    <t>GS01SUMO-RIC21-00-CPMENG000</t>
  </si>
  <si>
    <t>GS01SUMO-SBD11-00-DCLENG000</t>
  </si>
  <si>
    <t>GS01SUMO-SBD12-00-DCLENG000</t>
  </si>
  <si>
    <t>GS01SUMO-RID16-00-DCLENG000</t>
  </si>
  <si>
    <t>GS01SUMO-00001-CPM1</t>
  </si>
  <si>
    <t>GS01SUMO-00001-CPM2</t>
  </si>
  <si>
    <t>GS01SUMO-00001-DCL11</t>
  </si>
  <si>
    <t>GS01SUMO-00001-DCL12</t>
  </si>
  <si>
    <t>GS01SUMO-00001-DCL16</t>
  </si>
  <si>
    <t>No Calibration Coefficient</t>
  </si>
  <si>
    <r>
      <t xml:space="preserve">Group 5 addition.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 </t>
    </r>
  </si>
  <si>
    <t>GS01SUMO-00001-FDCHPA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</si>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</sst>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DejaVu Sans Mono"/>
      <family val="3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4" fillId="0" borderId="0"/>
    <xf numFmtId="0" fontId="32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3" fillId="0" borderId="0"/>
  </cellStyleXfs>
  <cellXfs count="121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7" fillId="3" borderId="2" xfId="0" applyNumberFormat="1" applyFont="1" applyFill="1" applyBorder="1" applyAlignment="1">
      <alignment horizontal="center" vertical="center" wrapText="1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59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8" fillId="0" borderId="0" xfId="5" applyFont="1" applyFill="1" applyBorder="1" applyAlignment="1"/>
    <xf numFmtId="0" fontId="17" fillId="0" borderId="0" xfId="57" applyFont="1" applyFill="1" applyBorder="1"/>
    <xf numFmtId="0" fontId="17" fillId="0" borderId="0" xfId="57" applyFont="1" applyFill="1" applyBorder="1" applyAlignment="1"/>
    <xf numFmtId="0" fontId="17" fillId="0" borderId="0" xfId="57" applyFont="1" applyFill="1" applyBorder="1" applyAlignment="1">
      <alignment horizontal="left"/>
    </xf>
    <xf numFmtId="0" fontId="16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6" fillId="0" borderId="0" xfId="57" applyFont="1" applyFill="1" applyBorder="1"/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/>
    <xf numFmtId="0" fontId="16" fillId="0" borderId="0" xfId="98" applyFont="1" applyAlignment="1">
      <alignment vertical="center"/>
    </xf>
    <xf numFmtId="0" fontId="9" fillId="0" borderId="0" xfId="5" applyFont="1" applyAlignment="1"/>
    <xf numFmtId="0" fontId="16" fillId="0" borderId="0" xfId="0" applyFont="1"/>
    <xf numFmtId="0" fontId="16" fillId="0" borderId="0" xfId="5" applyFont="1" applyBorder="1" applyAlignment="1"/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7" fillId="0" borderId="0" xfId="57" applyFont="1"/>
    <xf numFmtId="0" fontId="17" fillId="0" borderId="0" xfId="57" applyFont="1" applyFill="1"/>
    <xf numFmtId="0" fontId="3" fillId="0" borderId="0" xfId="0" applyFont="1" applyAlignment="1"/>
    <xf numFmtId="0" fontId="18" fillId="0" borderId="0" xfId="5" applyFont="1" applyFill="1"/>
    <xf numFmtId="0" fontId="17" fillId="0" borderId="0" xfId="3" applyFont="1" applyAlignment="1">
      <alignment vertical="center"/>
    </xf>
    <xf numFmtId="0" fontId="18" fillId="0" borderId="0" xfId="5" applyFont="1" applyAlignment="1"/>
    <xf numFmtId="0" fontId="17" fillId="0" borderId="0" xfId="3" applyFont="1" applyAlignment="1"/>
    <xf numFmtId="0" fontId="17" fillId="0" borderId="0" xfId="57" applyFont="1" applyAlignment="1"/>
    <xf numFmtId="0" fontId="17" fillId="0" borderId="0" xfId="3" applyFont="1" applyFill="1" applyAlignment="1">
      <alignment horizontal="left"/>
    </xf>
    <xf numFmtId="0" fontId="22" fillId="0" borderId="0" xfId="59" applyFont="1" applyBorder="1" applyAlignment="1">
      <alignment horizontal="left" wrapText="1"/>
    </xf>
    <xf numFmtId="168" fontId="22" fillId="0" borderId="0" xfId="59" applyNumberFormat="1" applyFont="1" applyBorder="1" applyAlignment="1">
      <alignment horizontal="left" wrapText="1"/>
    </xf>
    <xf numFmtId="0" fontId="3" fillId="0" borderId="0" xfId="59" applyFont="1" applyBorder="1" applyAlignment="1">
      <alignment horizontal="left" wrapText="1"/>
    </xf>
    <xf numFmtId="0" fontId="3" fillId="0" borderId="0" xfId="59" applyFont="1" applyBorder="1" applyAlignment="1">
      <alignment horizontal="left"/>
    </xf>
    <xf numFmtId="0" fontId="18" fillId="0" borderId="0" xfId="5" applyFont="1" applyFill="1" applyBorder="1"/>
    <xf numFmtId="0" fontId="3" fillId="0" borderId="0" xfId="59" applyFont="1" applyBorder="1" applyAlignment="1"/>
    <xf numFmtId="167" fontId="16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/>
    </xf>
    <xf numFmtId="2" fontId="16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21" fillId="9" borderId="0" xfId="99" applyFont="1" applyFill="1" applyAlignment="1">
      <alignment wrapText="1"/>
    </xf>
    <xf numFmtId="0" fontId="2" fillId="0" borderId="0" xfId="99"/>
    <xf numFmtId="0" fontId="2" fillId="0" borderId="0" xfId="99" applyAlignment="1">
      <alignment horizontal="right"/>
    </xf>
    <xf numFmtId="0" fontId="2" fillId="0" borderId="0" xfId="99" applyFill="1"/>
    <xf numFmtId="0" fontId="27" fillId="4" borderId="0" xfId="99" applyFont="1" applyFill="1"/>
    <xf numFmtId="0" fontId="28" fillId="6" borderId="0" xfId="99" applyFont="1" applyFill="1"/>
    <xf numFmtId="0" fontId="28" fillId="0" borderId="0" xfId="99" applyFont="1"/>
    <xf numFmtId="0" fontId="2" fillId="4" borderId="0" xfId="99" applyFill="1"/>
    <xf numFmtId="0" fontId="34" fillId="8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Fill="1" applyBorder="1" applyAlignment="1">
      <alignment horizontal="left" vertical="center"/>
    </xf>
    <xf numFmtId="0" fontId="17" fillId="0" borderId="0" xfId="57" applyFont="1" applyFill="1" applyAlignment="1">
      <alignment horizontal="left" vertical="top"/>
    </xf>
    <xf numFmtId="0" fontId="16" fillId="8" borderId="0" xfId="59" applyNumberFormat="1" applyFont="1" applyFill="1" applyBorder="1" applyAlignment="1">
      <alignment horizontal="left" vertical="center"/>
    </xf>
    <xf numFmtId="166" fontId="16" fillId="8" borderId="0" xfId="57" applyNumberFormat="1" applyFont="1" applyFill="1" applyAlignment="1">
      <alignment horizontal="left"/>
    </xf>
    <xf numFmtId="2" fontId="16" fillId="8" borderId="0" xfId="0" applyNumberFormat="1" applyFont="1" applyFill="1" applyAlignment="1">
      <alignment horizontal="left"/>
    </xf>
    <xf numFmtId="0" fontId="35" fillId="0" borderId="0" xfId="0" applyFont="1" applyBorder="1" applyAlignment="1">
      <alignment horizontal="center" vertical="center"/>
    </xf>
    <xf numFmtId="0" fontId="17" fillId="0" borderId="0" xfId="3" applyFont="1" applyBorder="1"/>
    <xf numFmtId="0" fontId="19" fillId="0" borderId="0" xfId="3" applyFont="1" applyBorder="1"/>
    <xf numFmtId="0" fontId="19" fillId="0" borderId="0" xfId="0" applyNumberFormat="1" applyFont="1" applyFill="1" applyBorder="1" applyAlignment="1">
      <alignment horizontal="left"/>
    </xf>
    <xf numFmtId="0" fontId="24" fillId="8" borderId="0" xfId="0" applyFont="1" applyFill="1" applyAlignment="1">
      <alignment horizontal="center" vertical="top"/>
    </xf>
    <xf numFmtId="0" fontId="0" fillId="4" borderId="0" xfId="0" applyFill="1" applyAlignment="1">
      <alignment horizontal="left" vertical="top" wrapText="1"/>
    </xf>
    <xf numFmtId="0" fontId="17" fillId="0" borderId="0" xfId="0" applyFont="1" applyFill="1"/>
    <xf numFmtId="0" fontId="16" fillId="0" borderId="0" xfId="3" applyFont="1" applyBorder="1"/>
    <xf numFmtId="0" fontId="17" fillId="9" borderId="0" xfId="3" applyFont="1" applyFill="1" applyBorder="1"/>
    <xf numFmtId="0" fontId="16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Alignment="1">
      <alignment horizontal="left" vertical="center"/>
    </xf>
    <xf numFmtId="0" fontId="15" fillId="9" borderId="0" xfId="1" applyNumberFormat="1" applyFont="1" applyFill="1" applyAlignment="1">
      <alignment horizontal="left" vertical="center"/>
    </xf>
    <xf numFmtId="0" fontId="0" fillId="4" borderId="0" xfId="0" applyFill="1" applyAlignment="1">
      <alignment horizontal="center" wrapText="1"/>
    </xf>
    <xf numFmtId="0" fontId="19" fillId="9" borderId="0" xfId="0" applyNumberFormat="1" applyFont="1" applyFill="1" applyAlignment="1">
      <alignment horizontal="left" vertical="center"/>
    </xf>
    <xf numFmtId="0" fontId="19" fillId="9" borderId="0" xfId="3" applyFont="1" applyFill="1" applyBorder="1"/>
    <xf numFmtId="0" fontId="19" fillId="9" borderId="0" xfId="0" applyNumberFormat="1" applyFont="1" applyFill="1" applyBorder="1" applyAlignment="1">
      <alignment horizontal="left"/>
    </xf>
  </cellXfs>
  <cellStyles count="13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17220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91250" y="503872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48500" y="502920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1905000</xdr:rowOff>
    </xdr:from>
    <xdr:to>
      <xdr:col>3</xdr:col>
      <xdr:colOff>257175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952750" y="2581275"/>
          <a:ext cx="1304925" cy="451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4410075</xdr:rowOff>
    </xdr:from>
    <xdr:to>
      <xdr:col>5</xdr:col>
      <xdr:colOff>304800</xdr:colOff>
      <xdr:row>9</xdr:row>
      <xdr:rowOff>47626</xdr:rowOff>
    </xdr:to>
    <xdr:cxnSp macro="">
      <xdr:nvCxnSpPr>
        <xdr:cNvPr id="6" name="Straight Arrow Connector 5"/>
        <xdr:cNvCxnSpPr/>
      </xdr:nvCxnSpPr>
      <xdr:spPr>
        <a:xfrm flipV="1">
          <a:off x="2952750" y="5086350"/>
          <a:ext cx="2838450" cy="2105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304184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15315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333375</xdr:colOff>
      <xdr:row>3</xdr:row>
      <xdr:rowOff>1543050</xdr:rowOff>
    </xdr:from>
    <xdr:to>
      <xdr:col>4</xdr:col>
      <xdr:colOff>390525</xdr:colOff>
      <xdr:row>8</xdr:row>
      <xdr:rowOff>85725</xdr:rowOff>
    </xdr:to>
    <xdr:cxnSp macro="">
      <xdr:nvCxnSpPr>
        <xdr:cNvPr id="8" name="Straight Arrow Connector 7"/>
        <xdr:cNvCxnSpPr/>
      </xdr:nvCxnSpPr>
      <xdr:spPr>
        <a:xfrm flipV="1">
          <a:off x="5086350" y="2219325"/>
          <a:ext cx="57150" cy="481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828675</xdr:colOff>
      <xdr:row>1</xdr:row>
      <xdr:rowOff>133351</xdr:rowOff>
    </xdr:from>
    <xdr:to>
      <xdr:col>1</xdr:col>
      <xdr:colOff>933451</xdr:colOff>
      <xdr:row>3</xdr:row>
      <xdr:rowOff>19050</xdr:rowOff>
    </xdr:to>
    <xdr:cxnSp macro="">
      <xdr:nvCxnSpPr>
        <xdr:cNvPr id="13" name="Straight Arrow Connector 12"/>
        <xdr:cNvCxnSpPr/>
      </xdr:nvCxnSpPr>
      <xdr:spPr>
        <a:xfrm flipV="1">
          <a:off x="2733675" y="476251"/>
          <a:ext cx="104776" cy="2190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988219</xdr:colOff>
      <xdr:row>235</xdr:row>
      <xdr:rowOff>154781</xdr:rowOff>
    </xdr:from>
    <xdr:to>
      <xdr:col>1</xdr:col>
      <xdr:colOff>1014413</xdr:colOff>
      <xdr:row>236</xdr:row>
      <xdr:rowOff>164309</xdr:rowOff>
    </xdr:to>
    <xdr:cxnSp macro="">
      <xdr:nvCxnSpPr>
        <xdr:cNvPr id="3" name="Straight Arrow Connector 2"/>
        <xdr:cNvCxnSpPr/>
      </xdr:nvCxnSpPr>
      <xdr:spPr>
        <a:xfrm flipH="1" flipV="1">
          <a:off x="3359944" y="38102381"/>
          <a:ext cx="26194" cy="1714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6" sqref="B6"/>
    </sheetView>
  </sheetViews>
  <sheetFormatPr defaultRowHeight="15"/>
  <cols>
    <col min="1" max="1" width="58.28515625" style="88" customWidth="1"/>
    <col min="2" max="2" width="55.42578125" style="88" customWidth="1"/>
    <col min="3" max="16384" width="9.140625" style="88"/>
  </cols>
  <sheetData>
    <row r="1" spans="1:2" ht="30">
      <c r="A1" s="87" t="s">
        <v>151</v>
      </c>
    </row>
    <row r="2" spans="1:2">
      <c r="A2" s="88" t="s">
        <v>178</v>
      </c>
    </row>
    <row r="3" spans="1:2">
      <c r="A3" s="89" t="s">
        <v>152</v>
      </c>
      <c r="B3" s="88" t="s">
        <v>179</v>
      </c>
    </row>
    <row r="4" spans="1:2">
      <c r="A4" s="89" t="s">
        <v>153</v>
      </c>
      <c r="B4" s="88" t="s">
        <v>154</v>
      </c>
    </row>
    <row r="7" spans="1:2" ht="30">
      <c r="A7" s="87" t="s">
        <v>155</v>
      </c>
    </row>
    <row r="8" spans="1:2">
      <c r="B8" s="90" t="s">
        <v>156</v>
      </c>
    </row>
    <row r="9" spans="1:2">
      <c r="B9" s="88" t="s">
        <v>157</v>
      </c>
    </row>
    <row r="10" spans="1:2">
      <c r="B10" s="88" t="s">
        <v>158</v>
      </c>
    </row>
    <row r="11" spans="1:2">
      <c r="B11" s="91" t="s">
        <v>159</v>
      </c>
    </row>
    <row r="12" spans="1:2">
      <c r="B12" s="91"/>
    </row>
    <row r="14" spans="1:2" ht="45">
      <c r="A14" s="87" t="s">
        <v>160</v>
      </c>
      <c r="B14" s="91" t="s">
        <v>161</v>
      </c>
    </row>
    <row r="17" spans="1:9">
      <c r="B17" s="92" t="s">
        <v>162</v>
      </c>
      <c r="C17" s="93"/>
      <c r="D17" s="93"/>
      <c r="E17" s="93"/>
      <c r="F17" s="93"/>
      <c r="G17" s="93"/>
      <c r="H17" s="93"/>
    </row>
    <row r="18" spans="1:9">
      <c r="B18" s="92" t="s">
        <v>163</v>
      </c>
      <c r="C18" s="92"/>
      <c r="D18" s="92"/>
      <c r="E18" s="92"/>
      <c r="F18" s="92"/>
      <c r="G18" s="92"/>
      <c r="H18" s="92"/>
    </row>
    <row r="22" spans="1:9">
      <c r="A22" s="91" t="s">
        <v>164</v>
      </c>
      <c r="B22" s="91"/>
      <c r="C22" s="91"/>
      <c r="D22" s="91"/>
      <c r="E22" s="91"/>
      <c r="F22" s="91"/>
      <c r="G22" s="91"/>
      <c r="H22" s="94"/>
      <c r="I22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4" sqref="M4"/>
    </sheetView>
  </sheetViews>
  <sheetFormatPr defaultColWidth="8.85546875" defaultRowHeight="12.75"/>
  <cols>
    <col min="1" max="1" width="28.5703125" style="3" bestFit="1" customWidth="1"/>
    <col min="2" max="2" width="15.7109375" style="3" bestFit="1" customWidth="1"/>
    <col min="3" max="3" width="15.7109375" style="3" customWidth="1"/>
    <col min="4" max="4" width="11.28515625" style="23" bestFit="1" customWidth="1"/>
    <col min="5" max="5" width="11" style="12" customWidth="1"/>
    <col min="6" max="6" width="12.140625" style="19" customWidth="1"/>
    <col min="7" max="7" width="11.85546875" style="3" bestFit="1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3.28515625" style="3" bestFit="1" customWidth="1"/>
    <col min="12" max="12" width="12" style="3" bestFit="1" customWidth="1"/>
    <col min="13" max="13" width="12.7109375" style="3" bestFit="1" customWidth="1"/>
    <col min="14" max="16384" width="8.85546875" style="3"/>
  </cols>
  <sheetData>
    <row r="1" spans="1:13" s="7" customFormat="1" ht="25.5">
      <c r="A1" s="4" t="s">
        <v>0</v>
      </c>
      <c r="B1" s="5" t="s">
        <v>28</v>
      </c>
      <c r="C1" s="5" t="s">
        <v>38</v>
      </c>
      <c r="D1" s="21" t="s">
        <v>29</v>
      </c>
      <c r="E1" s="10" t="s">
        <v>30</v>
      </c>
      <c r="F1" s="17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6" t="s">
        <v>36</v>
      </c>
    </row>
    <row r="2" spans="1:13" s="24" customFormat="1" ht="15">
      <c r="A2" s="2" t="s">
        <v>180</v>
      </c>
      <c r="B2" s="38" t="s">
        <v>181</v>
      </c>
      <c r="C2" s="2">
        <v>1</v>
      </c>
      <c r="D2" s="22">
        <v>41892</v>
      </c>
      <c r="E2" s="99">
        <v>0.72916666666666663</v>
      </c>
      <c r="F2" s="22">
        <v>41983</v>
      </c>
      <c r="G2" s="2" t="s">
        <v>80</v>
      </c>
      <c r="H2" s="2" t="s">
        <v>81</v>
      </c>
      <c r="I2" s="2" t="s">
        <v>182</v>
      </c>
      <c r="J2" s="2" t="s">
        <v>82</v>
      </c>
      <c r="K2" s="2" t="s">
        <v>183</v>
      </c>
      <c r="L2" s="104">
        <f>((LEFT(G2,(FIND("°",G2,1)-1)))+(MID(G2,(FIND("°",G2,1)+1),(FIND("'",G2,1))-(FIND("°",G2,1)+1))/60))*(IF(RIGHT(G2,1)="N",1,-1))</f>
        <v>59.933733333333336</v>
      </c>
      <c r="M2" s="104">
        <f>((LEFT(H2,(FIND("°",H2,1)-1)))+(MID(H2,(FIND("°",H2,1)+1),(FIND("'",H2,1))-(FIND("°",H2,1)+1))/60))*(IF(RIGHT(H2,1)="E",1,-1))</f>
        <v>-39.473833333333332</v>
      </c>
    </row>
    <row r="3" spans="1:13" s="24" customFormat="1">
      <c r="A3" s="2"/>
      <c r="B3" s="2"/>
      <c r="C3" s="2"/>
      <c r="D3" s="22"/>
      <c r="E3" s="11"/>
      <c r="F3" s="18"/>
      <c r="G3" s="2"/>
      <c r="H3" s="2"/>
      <c r="I3" s="2"/>
      <c r="J3" s="2"/>
      <c r="K3" s="2"/>
    </row>
    <row r="4" spans="1:13" customFormat="1" ht="345">
      <c r="A4" s="95" t="s">
        <v>165</v>
      </c>
      <c r="B4" s="96" t="s">
        <v>175</v>
      </c>
      <c r="C4" s="96" t="s">
        <v>166</v>
      </c>
      <c r="D4" s="96" t="s">
        <v>167</v>
      </c>
      <c r="E4" s="96" t="s">
        <v>168</v>
      </c>
      <c r="F4" s="96" t="s">
        <v>169</v>
      </c>
      <c r="G4" s="96" t="s">
        <v>170</v>
      </c>
      <c r="H4" s="96" t="s">
        <v>171</v>
      </c>
      <c r="I4" s="96" t="s">
        <v>172</v>
      </c>
      <c r="J4" s="96" t="s">
        <v>173</v>
      </c>
    </row>
    <row r="5" spans="1:13" customFormat="1" ht="15">
      <c r="A5" s="86"/>
    </row>
    <row r="6" spans="1:13" customFormat="1" ht="15">
      <c r="A6" s="97"/>
    </row>
    <row r="7" spans="1:13" customFormat="1" ht="59.25" customHeight="1">
      <c r="D7" s="98"/>
      <c r="E7" s="98"/>
      <c r="G7" s="117" t="s">
        <v>174</v>
      </c>
      <c r="H7" s="117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abSelected="1" zoomScale="80" zoomScaleNormal="80" workbookViewId="0">
      <pane ySplit="1" topLeftCell="A5" activePane="bottomLeft" state="frozen"/>
      <selection pane="bottomLeft" activeCell="E25" sqref="E25"/>
    </sheetView>
  </sheetViews>
  <sheetFormatPr defaultColWidth="8.85546875" defaultRowHeight="12.75"/>
  <cols>
    <col min="1" max="1" width="35.5703125" style="38" bestFit="1" customWidth="1"/>
    <col min="2" max="2" width="19.28515625" style="1" bestFit="1" customWidth="1"/>
    <col min="3" max="3" width="17.42578125" style="1" customWidth="1"/>
    <col min="4" max="4" width="25.5703125" style="1" bestFit="1" customWidth="1"/>
    <col min="5" max="5" width="57" style="1" bestFit="1" customWidth="1"/>
    <col min="6" max="6" width="30.85546875" style="1" customWidth="1"/>
    <col min="7" max="7" width="8.85546875" style="9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3" width="21" style="1" customWidth="1"/>
    <col min="14" max="16384" width="8.85546875" style="1"/>
  </cols>
  <sheetData>
    <row r="1" spans="1:11" s="16" customFormat="1" ht="25.5">
      <c r="A1" s="13" t="s">
        <v>0</v>
      </c>
      <c r="B1" s="14" t="s">
        <v>1</v>
      </c>
      <c r="C1" s="14" t="s">
        <v>38</v>
      </c>
      <c r="D1" s="14" t="s">
        <v>2</v>
      </c>
      <c r="E1" s="15" t="s">
        <v>3</v>
      </c>
      <c r="F1" s="15" t="s">
        <v>4</v>
      </c>
      <c r="G1" s="20" t="s">
        <v>36</v>
      </c>
    </row>
    <row r="2" spans="1:11" s="16" customFormat="1">
      <c r="A2" s="83"/>
      <c r="B2" s="83"/>
      <c r="C2" s="83"/>
      <c r="D2" s="83"/>
      <c r="E2" s="15"/>
      <c r="F2" s="15"/>
      <c r="G2" s="20"/>
    </row>
    <row r="3" spans="1:11">
      <c r="A3" s="38" t="s">
        <v>184</v>
      </c>
      <c r="B3" s="1" t="str">
        <f>Moorings!B2</f>
        <v>GS01SUMO-0000#</v>
      </c>
      <c r="C3" s="1">
        <f>Moorings!C2</f>
        <v>1</v>
      </c>
      <c r="D3" s="44">
        <v>11</v>
      </c>
      <c r="G3" s="85" t="s">
        <v>254</v>
      </c>
    </row>
    <row r="5" spans="1:11" s="38" customFormat="1">
      <c r="A5" s="38" t="s">
        <v>185</v>
      </c>
      <c r="B5" s="105" t="str">
        <f>$B$3</f>
        <v>GS01SUMO-0000#</v>
      </c>
      <c r="C5" s="38">
        <f>$C$3</f>
        <v>1</v>
      </c>
      <c r="D5" s="38" t="s">
        <v>61</v>
      </c>
      <c r="E5" s="38" t="s">
        <v>6</v>
      </c>
      <c r="F5" s="3">
        <f>Moorings!L2</f>
        <v>59.933733333333336</v>
      </c>
      <c r="G5" s="44"/>
      <c r="H5" s="44"/>
      <c r="I5" s="44"/>
      <c r="J5" s="44"/>
      <c r="K5" s="44"/>
    </row>
    <row r="6" spans="1:11" s="38" customFormat="1">
      <c r="A6" s="39" t="s">
        <v>185</v>
      </c>
      <c r="B6" s="106" t="str">
        <f t="shared" ref="B6:B68" si="0">$B$3</f>
        <v>GS01SUMO-0000#</v>
      </c>
      <c r="C6" s="39">
        <f t="shared" ref="C6:C68" si="1">$C$3</f>
        <v>1</v>
      </c>
      <c r="D6" s="107" t="str">
        <f>D5</f>
        <v>LGR004</v>
      </c>
      <c r="E6" s="38" t="s">
        <v>7</v>
      </c>
      <c r="F6" s="3">
        <f>Moorings!M2</f>
        <v>-39.473833333333332</v>
      </c>
      <c r="G6" s="44"/>
      <c r="H6" s="44"/>
      <c r="I6" s="44"/>
      <c r="J6" s="44"/>
      <c r="K6" s="44"/>
    </row>
    <row r="7" spans="1:11" s="38" customFormat="1">
      <c r="A7" s="39" t="s">
        <v>185</v>
      </c>
      <c r="B7" s="106" t="str">
        <f t="shared" si="0"/>
        <v>GS01SUMO-0000#</v>
      </c>
      <c r="C7" s="39">
        <f t="shared" si="1"/>
        <v>1</v>
      </c>
      <c r="D7" s="107" t="str">
        <f t="shared" ref="D7:D13" si="2">D6</f>
        <v>LGR004</v>
      </c>
      <c r="E7" s="38" t="s">
        <v>83</v>
      </c>
      <c r="F7" s="38">
        <v>1.25</v>
      </c>
      <c r="G7" s="44"/>
      <c r="H7" s="44"/>
      <c r="I7" s="44"/>
      <c r="J7" s="44"/>
      <c r="K7" s="44"/>
    </row>
    <row r="8" spans="1:11" s="38" customFormat="1">
      <c r="A8" s="39" t="s">
        <v>185</v>
      </c>
      <c r="B8" s="106" t="str">
        <f t="shared" si="0"/>
        <v>GS01SUMO-0000#</v>
      </c>
      <c r="C8" s="39">
        <f t="shared" si="1"/>
        <v>1</v>
      </c>
      <c r="D8" s="107" t="str">
        <f t="shared" si="2"/>
        <v>LGR004</v>
      </c>
      <c r="E8" s="38" t="s">
        <v>84</v>
      </c>
      <c r="F8" s="38">
        <v>5.12</v>
      </c>
      <c r="G8" s="44"/>
      <c r="H8" s="44"/>
      <c r="I8" s="44"/>
      <c r="J8" s="44"/>
      <c r="K8" s="44"/>
    </row>
    <row r="9" spans="1:11" s="38" customFormat="1">
      <c r="A9" s="39" t="s">
        <v>185</v>
      </c>
      <c r="B9" s="106" t="str">
        <f t="shared" si="0"/>
        <v>GS01SUMO-0000#</v>
      </c>
      <c r="C9" s="39">
        <f t="shared" si="1"/>
        <v>1</v>
      </c>
      <c r="D9" s="107" t="str">
        <f t="shared" si="2"/>
        <v>LGR004</v>
      </c>
      <c r="E9" s="38" t="s">
        <v>85</v>
      </c>
      <c r="F9" s="38">
        <v>5.12</v>
      </c>
      <c r="G9" s="44"/>
      <c r="H9" s="44"/>
      <c r="I9" s="44"/>
      <c r="J9" s="44"/>
      <c r="K9" s="44"/>
    </row>
    <row r="10" spans="1:11" s="38" customFormat="1">
      <c r="A10" s="39" t="s">
        <v>185</v>
      </c>
      <c r="B10" s="106" t="str">
        <f t="shared" si="0"/>
        <v>GS01SUMO-0000#</v>
      </c>
      <c r="C10" s="39">
        <f t="shared" si="1"/>
        <v>1</v>
      </c>
      <c r="D10" s="107" t="str">
        <f t="shared" si="2"/>
        <v>LGR004</v>
      </c>
      <c r="E10" s="38" t="s">
        <v>86</v>
      </c>
      <c r="F10" s="38">
        <v>5.31</v>
      </c>
      <c r="G10" s="44"/>
      <c r="H10" s="44"/>
      <c r="I10" s="44"/>
      <c r="J10" s="44"/>
      <c r="K10" s="44"/>
    </row>
    <row r="11" spans="1:11" s="38" customFormat="1">
      <c r="A11" s="39" t="s">
        <v>185</v>
      </c>
      <c r="B11" s="106" t="str">
        <f t="shared" si="0"/>
        <v>GS01SUMO-0000#</v>
      </c>
      <c r="C11" s="39">
        <f t="shared" si="1"/>
        <v>1</v>
      </c>
      <c r="D11" s="107" t="str">
        <f t="shared" si="2"/>
        <v>LGR004</v>
      </c>
      <c r="E11" s="38" t="s">
        <v>87</v>
      </c>
      <c r="F11" s="84">
        <v>1</v>
      </c>
      <c r="G11" s="44" t="s">
        <v>146</v>
      </c>
      <c r="H11" s="44"/>
      <c r="I11" s="44"/>
      <c r="J11" s="44"/>
      <c r="K11" s="44"/>
    </row>
    <row r="12" spans="1:11" s="38" customFormat="1">
      <c r="A12" s="39" t="s">
        <v>185</v>
      </c>
      <c r="B12" s="106" t="str">
        <f t="shared" si="0"/>
        <v>GS01SUMO-0000#</v>
      </c>
      <c r="C12" s="39">
        <f t="shared" si="1"/>
        <v>1</v>
      </c>
      <c r="D12" s="107" t="str">
        <f t="shared" si="2"/>
        <v>LGR004</v>
      </c>
      <c r="E12" s="38" t="s">
        <v>88</v>
      </c>
      <c r="F12" s="84">
        <v>1</v>
      </c>
      <c r="G12" s="44" t="s">
        <v>146</v>
      </c>
      <c r="H12" s="44"/>
      <c r="I12" s="44"/>
      <c r="J12" s="44"/>
      <c r="K12" s="44"/>
    </row>
    <row r="13" spans="1:11" s="38" customFormat="1">
      <c r="A13" s="39" t="s">
        <v>185</v>
      </c>
      <c r="B13" s="106" t="str">
        <f t="shared" si="0"/>
        <v>GS01SUMO-0000#</v>
      </c>
      <c r="C13" s="39">
        <f t="shared" si="1"/>
        <v>1</v>
      </c>
      <c r="D13" s="107" t="str">
        <f t="shared" si="2"/>
        <v>LGR004</v>
      </c>
      <c r="E13" s="38" t="s">
        <v>89</v>
      </c>
      <c r="F13" s="84">
        <v>600</v>
      </c>
      <c r="G13" s="44" t="s">
        <v>146</v>
      </c>
      <c r="H13" s="44"/>
      <c r="I13" s="44"/>
      <c r="J13" s="44"/>
      <c r="K13" s="44"/>
    </row>
    <row r="14" spans="1:11" s="38" customFormat="1">
      <c r="A14" s="39"/>
      <c r="B14" s="105"/>
      <c r="D14" s="39"/>
      <c r="G14" s="44"/>
      <c r="H14" s="44"/>
      <c r="I14" s="44"/>
      <c r="J14" s="44"/>
      <c r="K14" s="44"/>
    </row>
    <row r="15" spans="1:11" s="38" customFormat="1">
      <c r="A15" s="38" t="s">
        <v>186</v>
      </c>
      <c r="B15" s="105" t="str">
        <f t="shared" si="0"/>
        <v>GS01SUMO-0000#</v>
      </c>
      <c r="C15" s="38">
        <f t="shared" si="1"/>
        <v>1</v>
      </c>
      <c r="D15" s="38" t="s">
        <v>62</v>
      </c>
      <c r="E15" s="38" t="s">
        <v>6</v>
      </c>
      <c r="F15" s="3">
        <f>Moorings!L2</f>
        <v>59.933733333333336</v>
      </c>
    </row>
    <row r="16" spans="1:11" s="38" customFormat="1">
      <c r="A16" s="39" t="s">
        <v>186</v>
      </c>
      <c r="B16" s="106" t="str">
        <f t="shared" si="0"/>
        <v>GS01SUMO-0000#</v>
      </c>
      <c r="C16" s="39">
        <f t="shared" si="1"/>
        <v>1</v>
      </c>
      <c r="D16" s="107" t="str">
        <f t="shared" ref="D16:D23" si="3">D15</f>
        <v>LGR005</v>
      </c>
      <c r="E16" s="38" t="s">
        <v>7</v>
      </c>
      <c r="F16" s="3">
        <f>Moorings!M2</f>
        <v>-39.473833333333332</v>
      </c>
    </row>
    <row r="17" spans="1:8" s="38" customFormat="1">
      <c r="A17" s="39" t="s">
        <v>186</v>
      </c>
      <c r="B17" s="106" t="str">
        <f t="shared" si="0"/>
        <v>GS01SUMO-0000#</v>
      </c>
      <c r="C17" s="39">
        <f t="shared" si="1"/>
        <v>1</v>
      </c>
      <c r="D17" s="107" t="str">
        <f t="shared" si="3"/>
        <v>LGR005</v>
      </c>
      <c r="E17" s="38" t="s">
        <v>83</v>
      </c>
      <c r="F17" s="38">
        <v>1.39</v>
      </c>
    </row>
    <row r="18" spans="1:8" s="38" customFormat="1">
      <c r="A18" s="39" t="s">
        <v>186</v>
      </c>
      <c r="B18" s="106" t="str">
        <f t="shared" si="0"/>
        <v>GS01SUMO-0000#</v>
      </c>
      <c r="C18" s="39">
        <f t="shared" si="1"/>
        <v>1</v>
      </c>
      <c r="D18" s="107" t="str">
        <f t="shared" si="3"/>
        <v>LGR005</v>
      </c>
      <c r="E18" s="38" t="s">
        <v>84</v>
      </c>
      <c r="F18" s="38">
        <v>5.14</v>
      </c>
    </row>
    <row r="19" spans="1:8" s="38" customFormat="1">
      <c r="A19" s="39" t="s">
        <v>186</v>
      </c>
      <c r="B19" s="106" t="str">
        <f t="shared" si="0"/>
        <v>GS01SUMO-0000#</v>
      </c>
      <c r="C19" s="39">
        <f t="shared" si="1"/>
        <v>1</v>
      </c>
      <c r="D19" s="107" t="str">
        <f t="shared" si="3"/>
        <v>LGR005</v>
      </c>
      <c r="E19" s="38" t="s">
        <v>85</v>
      </c>
      <c r="F19" s="38">
        <v>5.14</v>
      </c>
    </row>
    <row r="20" spans="1:8" s="38" customFormat="1">
      <c r="A20" s="39" t="s">
        <v>186</v>
      </c>
      <c r="B20" s="106" t="str">
        <f t="shared" si="0"/>
        <v>GS01SUMO-0000#</v>
      </c>
      <c r="C20" s="39">
        <f t="shared" si="1"/>
        <v>1</v>
      </c>
      <c r="D20" s="107" t="str">
        <f t="shared" si="3"/>
        <v>LGR005</v>
      </c>
      <c r="E20" s="38" t="s">
        <v>86</v>
      </c>
      <c r="F20" s="38">
        <v>5.33</v>
      </c>
    </row>
    <row r="21" spans="1:8" s="38" customFormat="1">
      <c r="A21" s="39" t="s">
        <v>186</v>
      </c>
      <c r="B21" s="106" t="str">
        <f t="shared" si="0"/>
        <v>GS01SUMO-0000#</v>
      </c>
      <c r="C21" s="39">
        <f t="shared" si="1"/>
        <v>1</v>
      </c>
      <c r="D21" s="107" t="str">
        <f t="shared" si="3"/>
        <v>LGR005</v>
      </c>
      <c r="E21" s="38" t="s">
        <v>87</v>
      </c>
      <c r="F21" s="84">
        <v>1</v>
      </c>
      <c r="G21" s="38" t="s">
        <v>146</v>
      </c>
    </row>
    <row r="22" spans="1:8" s="38" customFormat="1">
      <c r="A22" s="39" t="s">
        <v>186</v>
      </c>
      <c r="B22" s="106" t="str">
        <f t="shared" si="0"/>
        <v>GS01SUMO-0000#</v>
      </c>
      <c r="C22" s="39">
        <f t="shared" si="1"/>
        <v>1</v>
      </c>
      <c r="D22" s="107" t="str">
        <f t="shared" si="3"/>
        <v>LGR005</v>
      </c>
      <c r="E22" s="38" t="s">
        <v>88</v>
      </c>
      <c r="F22" s="84">
        <v>1</v>
      </c>
      <c r="G22" s="38" t="s">
        <v>146</v>
      </c>
    </row>
    <row r="23" spans="1:8" s="38" customFormat="1">
      <c r="A23" s="39" t="s">
        <v>186</v>
      </c>
      <c r="B23" s="106" t="str">
        <f t="shared" si="0"/>
        <v>GS01SUMO-0000#</v>
      </c>
      <c r="C23" s="39">
        <f t="shared" si="1"/>
        <v>1</v>
      </c>
      <c r="D23" s="107" t="str">
        <f t="shared" si="3"/>
        <v>LGR005</v>
      </c>
      <c r="E23" s="38" t="s">
        <v>89</v>
      </c>
      <c r="F23" s="84">
        <v>600</v>
      </c>
      <c r="G23" s="38" t="s">
        <v>146</v>
      </c>
    </row>
    <row r="24" spans="1:8" s="38" customFormat="1">
      <c r="B24" s="105"/>
    </row>
    <row r="25" spans="1:8">
      <c r="A25" s="38" t="s">
        <v>187</v>
      </c>
      <c r="B25" s="105" t="str">
        <f t="shared" si="0"/>
        <v>GS01SUMO-0000#</v>
      </c>
      <c r="C25" s="38">
        <f t="shared" si="1"/>
        <v>1</v>
      </c>
      <c r="D25" s="1">
        <v>211</v>
      </c>
      <c r="E25" s="47" t="s">
        <v>6</v>
      </c>
      <c r="F25" s="3">
        <f>Moorings!L2</f>
        <v>59.933733333333336</v>
      </c>
      <c r="G25" s="48" t="s">
        <v>188</v>
      </c>
      <c r="H25" s="48"/>
    </row>
    <row r="26" spans="1:8" s="38" customFormat="1">
      <c r="A26" s="39" t="s">
        <v>187</v>
      </c>
      <c r="B26" s="106" t="str">
        <f t="shared" si="0"/>
        <v>GS01SUMO-0000#</v>
      </c>
      <c r="C26" s="39">
        <f t="shared" si="1"/>
        <v>1</v>
      </c>
      <c r="D26" s="107">
        <f t="shared" ref="D26:D28" si="4">D25</f>
        <v>211</v>
      </c>
      <c r="E26" s="47" t="s">
        <v>7</v>
      </c>
      <c r="F26" s="3">
        <f>Moorings!M2</f>
        <v>-39.473833333333332</v>
      </c>
      <c r="G26" s="47"/>
      <c r="H26" s="48"/>
    </row>
    <row r="27" spans="1:8" s="38" customFormat="1">
      <c r="A27" s="39" t="s">
        <v>187</v>
      </c>
      <c r="B27" s="106" t="str">
        <f t="shared" si="0"/>
        <v>GS01SUMO-0000#</v>
      </c>
      <c r="C27" s="39">
        <f t="shared" si="1"/>
        <v>1</v>
      </c>
      <c r="D27" s="107">
        <f t="shared" si="4"/>
        <v>211</v>
      </c>
      <c r="E27" s="49" t="s">
        <v>14</v>
      </c>
      <c r="F27" s="50" t="s">
        <v>110</v>
      </c>
      <c r="G27" s="49"/>
      <c r="H27" s="48"/>
    </row>
    <row r="28" spans="1:8" s="38" customFormat="1">
      <c r="A28" s="118" t="s">
        <v>187</v>
      </c>
      <c r="B28" s="119" t="str">
        <f t="shared" si="0"/>
        <v>GS01SUMO-0000#</v>
      </c>
      <c r="C28" s="118">
        <f t="shared" si="1"/>
        <v>1</v>
      </c>
      <c r="D28" s="120">
        <f t="shared" si="4"/>
        <v>211</v>
      </c>
      <c r="E28" s="115" t="s">
        <v>257</v>
      </c>
      <c r="F28" s="115"/>
      <c r="G28" s="49"/>
      <c r="H28" s="48"/>
    </row>
    <row r="29" spans="1:8">
      <c r="A29" s="39"/>
      <c r="B29" s="105"/>
      <c r="C29" s="38"/>
      <c r="D29" s="39"/>
      <c r="E29" s="49"/>
      <c r="F29" s="49"/>
      <c r="H29" s="48"/>
    </row>
    <row r="30" spans="1:8">
      <c r="A30" s="38" t="s">
        <v>189</v>
      </c>
      <c r="B30" s="105" t="str">
        <f t="shared" si="0"/>
        <v>GS01SUMO-0000#</v>
      </c>
      <c r="C30" s="38">
        <f t="shared" si="1"/>
        <v>1</v>
      </c>
      <c r="D30" s="1">
        <v>212</v>
      </c>
      <c r="E30" s="47" t="s">
        <v>6</v>
      </c>
      <c r="F30" s="3">
        <f>Moorings!L2</f>
        <v>59.933733333333336</v>
      </c>
      <c r="G30" s="48" t="s">
        <v>190</v>
      </c>
      <c r="H30" s="48"/>
    </row>
    <row r="31" spans="1:8" s="38" customFormat="1">
      <c r="A31" s="39" t="s">
        <v>189</v>
      </c>
      <c r="B31" s="106" t="str">
        <f t="shared" si="0"/>
        <v>GS01SUMO-0000#</v>
      </c>
      <c r="C31" s="39">
        <f t="shared" si="1"/>
        <v>1</v>
      </c>
      <c r="D31" s="107">
        <f t="shared" ref="D31:D33" si="5">D30</f>
        <v>212</v>
      </c>
      <c r="E31" s="47" t="s">
        <v>7</v>
      </c>
      <c r="F31" s="3">
        <f>Moorings!M2</f>
        <v>-39.473833333333332</v>
      </c>
      <c r="G31" s="47"/>
      <c r="H31" s="48"/>
    </row>
    <row r="32" spans="1:8" s="38" customFormat="1">
      <c r="A32" s="39" t="s">
        <v>189</v>
      </c>
      <c r="B32" s="106" t="str">
        <f t="shared" si="0"/>
        <v>GS01SUMO-0000#</v>
      </c>
      <c r="C32" s="39">
        <f t="shared" si="1"/>
        <v>1</v>
      </c>
      <c r="D32" s="107">
        <f t="shared" si="5"/>
        <v>212</v>
      </c>
      <c r="E32" s="49" t="s">
        <v>14</v>
      </c>
      <c r="F32" s="50" t="s">
        <v>111</v>
      </c>
      <c r="G32" s="49"/>
      <c r="H32" s="48"/>
    </row>
    <row r="33" spans="1:13" s="38" customFormat="1">
      <c r="A33" s="118" t="s">
        <v>189</v>
      </c>
      <c r="B33" s="119" t="str">
        <f t="shared" si="0"/>
        <v>GS01SUMO-0000#</v>
      </c>
      <c r="C33" s="118">
        <f t="shared" si="1"/>
        <v>1</v>
      </c>
      <c r="D33" s="120">
        <f t="shared" si="5"/>
        <v>212</v>
      </c>
      <c r="E33" s="115" t="s">
        <v>257</v>
      </c>
      <c r="F33" s="115"/>
      <c r="G33" s="49"/>
      <c r="H33" s="48"/>
    </row>
    <row r="34" spans="1:13">
      <c r="A34" s="39"/>
      <c r="B34" s="105"/>
      <c r="C34" s="38"/>
      <c r="D34" s="39"/>
      <c r="E34" s="49"/>
      <c r="F34" s="50"/>
      <c r="H34" s="48"/>
    </row>
    <row r="35" spans="1:13" s="38" customFormat="1">
      <c r="A35" s="44" t="s">
        <v>191</v>
      </c>
      <c r="B35" s="105" t="str">
        <f t="shared" si="0"/>
        <v>GS01SUMO-0000#</v>
      </c>
      <c r="C35" s="38">
        <f t="shared" si="1"/>
        <v>1</v>
      </c>
      <c r="D35" s="39"/>
      <c r="E35" s="49"/>
      <c r="F35" s="50"/>
      <c r="G35" s="44" t="s">
        <v>192</v>
      </c>
      <c r="H35" s="48"/>
    </row>
    <row r="36" spans="1:13">
      <c r="B36" s="105"/>
      <c r="C36" s="38"/>
      <c r="D36" s="8"/>
      <c r="E36" s="80"/>
      <c r="F36" s="38"/>
      <c r="G36" s="44"/>
      <c r="H36" s="38"/>
    </row>
    <row r="37" spans="1:13">
      <c r="A37" s="38" t="s">
        <v>193</v>
      </c>
      <c r="B37" s="105" t="str">
        <f t="shared" si="0"/>
        <v>GS01SUMO-0000#</v>
      </c>
      <c r="C37" s="38">
        <f t="shared" si="1"/>
        <v>1</v>
      </c>
      <c r="D37" s="38"/>
      <c r="E37" s="38"/>
      <c r="F37" s="38"/>
      <c r="G37" s="44" t="s">
        <v>194</v>
      </c>
      <c r="H37" s="38"/>
    </row>
    <row r="38" spans="1:13">
      <c r="B38" s="105"/>
      <c r="C38" s="38"/>
      <c r="D38" s="8"/>
      <c r="E38" s="38"/>
      <c r="F38" s="38"/>
      <c r="G38" s="44"/>
      <c r="H38" s="38"/>
    </row>
    <row r="39" spans="1:13" s="38" customFormat="1">
      <c r="A39" s="38" t="s">
        <v>195</v>
      </c>
      <c r="B39" s="105" t="str">
        <f t="shared" si="0"/>
        <v>GS01SUMO-0000#</v>
      </c>
      <c r="C39" s="38">
        <f t="shared" si="1"/>
        <v>1</v>
      </c>
      <c r="D39" s="8"/>
      <c r="G39" s="44" t="s">
        <v>196</v>
      </c>
    </row>
    <row r="40" spans="1:13" s="38" customFormat="1">
      <c r="B40" s="105"/>
      <c r="D40" s="8"/>
      <c r="G40" s="44"/>
    </row>
    <row r="41" spans="1:13">
      <c r="A41" s="38" t="s">
        <v>197</v>
      </c>
      <c r="B41" s="105" t="str">
        <f t="shared" si="0"/>
        <v>GS01SUMO-0000#</v>
      </c>
      <c r="C41" s="38">
        <f t="shared" si="1"/>
        <v>1</v>
      </c>
      <c r="D41" s="44" t="s">
        <v>90</v>
      </c>
      <c r="E41" s="51" t="s">
        <v>92</v>
      </c>
      <c r="F41" s="52" t="s">
        <v>95</v>
      </c>
      <c r="G41" s="51"/>
      <c r="H41" s="53"/>
      <c r="I41" s="53"/>
      <c r="J41" s="54"/>
      <c r="K41" s="54"/>
      <c r="L41" s="54"/>
      <c r="M41" s="54"/>
    </row>
    <row r="42" spans="1:13" s="38" customFormat="1">
      <c r="A42" s="39" t="s">
        <v>197</v>
      </c>
      <c r="B42" s="106" t="str">
        <f t="shared" si="0"/>
        <v>GS01SUMO-0000#</v>
      </c>
      <c r="C42" s="39">
        <f t="shared" si="1"/>
        <v>1</v>
      </c>
      <c r="D42" s="107" t="str">
        <f t="shared" ref="D42:D43" si="6">D41</f>
        <v>239 / 185</v>
      </c>
      <c r="E42" s="51" t="s">
        <v>93</v>
      </c>
      <c r="F42" s="52" t="s">
        <v>96</v>
      </c>
      <c r="G42" s="51"/>
      <c r="H42" s="53"/>
      <c r="I42" s="53"/>
      <c r="J42" s="54"/>
      <c r="K42" s="54"/>
      <c r="L42" s="54"/>
      <c r="M42" s="54"/>
    </row>
    <row r="43" spans="1:13" s="38" customFormat="1">
      <c r="A43" s="39" t="s">
        <v>197</v>
      </c>
      <c r="B43" s="106" t="str">
        <f t="shared" si="0"/>
        <v>GS01SUMO-0000#</v>
      </c>
      <c r="C43" s="39">
        <f t="shared" si="1"/>
        <v>1</v>
      </c>
      <c r="D43" s="107" t="str">
        <f t="shared" si="6"/>
        <v>239 / 185</v>
      </c>
      <c r="E43" s="51" t="s">
        <v>94</v>
      </c>
      <c r="F43" s="52" t="s">
        <v>97</v>
      </c>
      <c r="G43" s="51"/>
      <c r="H43" s="53"/>
      <c r="I43" s="53"/>
      <c r="J43" s="54"/>
      <c r="K43" s="54"/>
      <c r="L43" s="54"/>
      <c r="M43" s="54"/>
    </row>
    <row r="44" spans="1:13" s="38" customFormat="1">
      <c r="A44" s="39"/>
      <c r="B44" s="105"/>
      <c r="D44" s="39"/>
      <c r="E44" s="51"/>
      <c r="F44" s="52"/>
      <c r="G44" s="51"/>
      <c r="H44" s="53"/>
      <c r="I44" s="53"/>
      <c r="J44" s="54"/>
      <c r="K44" s="54"/>
      <c r="L44" s="54"/>
      <c r="M44" s="54"/>
    </row>
    <row r="45" spans="1:13">
      <c r="A45" s="38" t="s">
        <v>198</v>
      </c>
      <c r="B45" s="105" t="str">
        <f t="shared" si="0"/>
        <v>GS01SUMO-0000#</v>
      </c>
      <c r="C45" s="38">
        <f t="shared" si="1"/>
        <v>1</v>
      </c>
      <c r="D45" s="44" t="s">
        <v>91</v>
      </c>
      <c r="E45" s="51" t="s">
        <v>92</v>
      </c>
      <c r="F45" s="52" t="s">
        <v>98</v>
      </c>
      <c r="G45" s="51"/>
      <c r="H45" s="53"/>
      <c r="I45" s="53"/>
      <c r="J45" s="54"/>
      <c r="K45" s="54"/>
      <c r="L45" s="54"/>
      <c r="M45" s="54"/>
    </row>
    <row r="46" spans="1:13">
      <c r="A46" s="39" t="s">
        <v>198</v>
      </c>
      <c r="B46" s="106" t="str">
        <f t="shared" si="0"/>
        <v>GS01SUMO-0000#</v>
      </c>
      <c r="C46" s="39">
        <f t="shared" si="1"/>
        <v>1</v>
      </c>
      <c r="D46" s="107" t="str">
        <f t="shared" ref="D46:D47" si="7">D45</f>
        <v>240 / 186</v>
      </c>
      <c r="E46" s="51" t="s">
        <v>93</v>
      </c>
      <c r="F46" s="52" t="s">
        <v>99</v>
      </c>
      <c r="G46" s="51"/>
      <c r="H46" s="53"/>
      <c r="I46" s="53"/>
      <c r="J46" s="54"/>
      <c r="K46" s="54"/>
      <c r="L46" s="54"/>
      <c r="M46" s="54"/>
    </row>
    <row r="47" spans="1:13" s="38" customFormat="1">
      <c r="A47" s="39" t="s">
        <v>198</v>
      </c>
      <c r="B47" s="106" t="str">
        <f t="shared" si="0"/>
        <v>GS01SUMO-0000#</v>
      </c>
      <c r="C47" s="39">
        <f t="shared" si="1"/>
        <v>1</v>
      </c>
      <c r="D47" s="107" t="str">
        <f t="shared" si="7"/>
        <v>240 / 186</v>
      </c>
      <c r="E47" s="51" t="s">
        <v>94</v>
      </c>
      <c r="F47" s="52" t="s">
        <v>100</v>
      </c>
      <c r="G47" s="51"/>
      <c r="H47" s="53"/>
      <c r="I47" s="53"/>
      <c r="J47" s="54"/>
      <c r="K47" s="54"/>
      <c r="L47" s="54"/>
      <c r="M47" s="54"/>
    </row>
    <row r="48" spans="1:13" s="38" customFormat="1">
      <c r="B48" s="105"/>
      <c r="G48" s="44"/>
    </row>
    <row r="49" spans="1:9">
      <c r="A49" s="38" t="s">
        <v>199</v>
      </c>
      <c r="B49" s="105" t="str">
        <f t="shared" si="0"/>
        <v>GS01SUMO-0000#</v>
      </c>
      <c r="C49" s="38">
        <f t="shared" si="1"/>
        <v>1</v>
      </c>
      <c r="D49" s="1">
        <v>239</v>
      </c>
      <c r="E49" s="55" t="s">
        <v>101</v>
      </c>
      <c r="F49" s="103">
        <v>217</v>
      </c>
      <c r="G49" s="56" t="s">
        <v>146</v>
      </c>
      <c r="H49" s="48"/>
    </row>
    <row r="50" spans="1:9" s="38" customFormat="1">
      <c r="A50" s="39" t="s">
        <v>199</v>
      </c>
      <c r="B50" s="106" t="str">
        <f t="shared" si="0"/>
        <v>GS01SUMO-0000#</v>
      </c>
      <c r="C50" s="39">
        <f t="shared" si="1"/>
        <v>1</v>
      </c>
      <c r="D50" s="107">
        <f t="shared" ref="D50:D55" si="8">D49</f>
        <v>239</v>
      </c>
      <c r="E50" s="55" t="s">
        <v>102</v>
      </c>
      <c r="F50" s="103">
        <v>240</v>
      </c>
      <c r="G50" s="56" t="s">
        <v>146</v>
      </c>
      <c r="H50" s="48"/>
    </row>
    <row r="51" spans="1:9" s="38" customFormat="1">
      <c r="A51" s="39" t="s">
        <v>199</v>
      </c>
      <c r="B51" s="106" t="str">
        <f t="shared" si="0"/>
        <v>GS01SUMO-0000#</v>
      </c>
      <c r="C51" s="39">
        <f t="shared" si="1"/>
        <v>1</v>
      </c>
      <c r="D51" s="107">
        <f t="shared" si="8"/>
        <v>239</v>
      </c>
      <c r="E51" s="55" t="s">
        <v>103</v>
      </c>
      <c r="F51" s="82">
        <v>20.0777898278529</v>
      </c>
      <c r="G51" s="56"/>
      <c r="H51" s="48"/>
    </row>
    <row r="52" spans="1:9" s="38" customFormat="1">
      <c r="A52" s="39" t="s">
        <v>199</v>
      </c>
      <c r="B52" s="106" t="str">
        <f t="shared" si="0"/>
        <v>GS01SUMO-0000#</v>
      </c>
      <c r="C52" s="39">
        <f t="shared" si="1"/>
        <v>1</v>
      </c>
      <c r="D52" s="107">
        <f t="shared" si="8"/>
        <v>239</v>
      </c>
      <c r="E52" s="55" t="s">
        <v>104</v>
      </c>
      <c r="F52" s="82" t="s">
        <v>124</v>
      </c>
      <c r="G52" s="56"/>
      <c r="H52" s="48"/>
    </row>
    <row r="53" spans="1:9" s="38" customFormat="1">
      <c r="A53" s="39" t="s">
        <v>199</v>
      </c>
      <c r="B53" s="106" t="str">
        <f t="shared" si="0"/>
        <v>GS01SUMO-0000#</v>
      </c>
      <c r="C53" s="39">
        <f t="shared" si="1"/>
        <v>1</v>
      </c>
      <c r="D53" s="107">
        <f t="shared" si="8"/>
        <v>239</v>
      </c>
      <c r="E53" s="55" t="s">
        <v>105</v>
      </c>
      <c r="F53" s="82" t="s">
        <v>125</v>
      </c>
      <c r="G53" s="56"/>
      <c r="H53" s="48"/>
    </row>
    <row r="54" spans="1:9" s="38" customFormat="1">
      <c r="A54" s="39" t="s">
        <v>199</v>
      </c>
      <c r="B54" s="106" t="str">
        <f t="shared" si="0"/>
        <v>GS01SUMO-0000#</v>
      </c>
      <c r="C54" s="39">
        <f t="shared" si="1"/>
        <v>1</v>
      </c>
      <c r="D54" s="107">
        <f t="shared" si="8"/>
        <v>239</v>
      </c>
      <c r="E54" s="55" t="s">
        <v>106</v>
      </c>
      <c r="F54" s="82" t="s">
        <v>126</v>
      </c>
      <c r="G54" s="56"/>
      <c r="H54" s="48"/>
    </row>
    <row r="55" spans="1:9" s="38" customFormat="1">
      <c r="A55" s="39" t="s">
        <v>199</v>
      </c>
      <c r="B55" s="106" t="str">
        <f t="shared" si="0"/>
        <v>GS01SUMO-0000#</v>
      </c>
      <c r="C55" s="39">
        <f t="shared" si="1"/>
        <v>1</v>
      </c>
      <c r="D55" s="107">
        <f t="shared" si="8"/>
        <v>239</v>
      </c>
      <c r="E55" s="55" t="s">
        <v>107</v>
      </c>
      <c r="F55" s="82" t="s">
        <v>127</v>
      </c>
      <c r="G55" s="56"/>
      <c r="H55" s="48"/>
    </row>
    <row r="56" spans="1:9" s="38" customFormat="1">
      <c r="A56" s="39"/>
      <c r="B56" s="105"/>
      <c r="D56" s="39"/>
      <c r="E56" s="55"/>
      <c r="F56" s="82"/>
      <c r="G56" s="56"/>
      <c r="H56" s="48"/>
    </row>
    <row r="57" spans="1:9">
      <c r="A57" s="38" t="s">
        <v>200</v>
      </c>
      <c r="B57" s="105" t="str">
        <f t="shared" si="0"/>
        <v>GS01SUMO-0000#</v>
      </c>
      <c r="C57" s="38">
        <f t="shared" si="1"/>
        <v>1</v>
      </c>
      <c r="D57" s="1">
        <v>262</v>
      </c>
      <c r="E57" s="55" t="s">
        <v>101</v>
      </c>
      <c r="F57" s="103">
        <v>217</v>
      </c>
      <c r="G57" s="56" t="s">
        <v>146</v>
      </c>
      <c r="H57" s="48"/>
      <c r="I57" s="38"/>
    </row>
    <row r="58" spans="1:9" s="38" customFormat="1">
      <c r="A58" s="39" t="s">
        <v>200</v>
      </c>
      <c r="B58" s="106" t="str">
        <f t="shared" si="0"/>
        <v>GS01SUMO-0000#</v>
      </c>
      <c r="C58" s="39">
        <f t="shared" si="1"/>
        <v>1</v>
      </c>
      <c r="D58" s="107">
        <f t="shared" ref="D58:D63" si="9">D57</f>
        <v>262</v>
      </c>
      <c r="E58" s="55" t="s">
        <v>102</v>
      </c>
      <c r="F58" s="103">
        <v>240</v>
      </c>
      <c r="G58" s="56" t="s">
        <v>146</v>
      </c>
      <c r="H58" s="48"/>
    </row>
    <row r="59" spans="1:9" s="38" customFormat="1">
      <c r="A59" s="39" t="s">
        <v>200</v>
      </c>
      <c r="B59" s="106" t="str">
        <f t="shared" si="0"/>
        <v>GS01SUMO-0000#</v>
      </c>
      <c r="C59" s="39">
        <f t="shared" si="1"/>
        <v>1</v>
      </c>
      <c r="D59" s="107">
        <f t="shared" si="9"/>
        <v>262</v>
      </c>
      <c r="E59" s="55" t="s">
        <v>103</v>
      </c>
      <c r="F59" s="82">
        <v>20.07</v>
      </c>
      <c r="G59" s="56"/>
      <c r="H59" s="48"/>
    </row>
    <row r="60" spans="1:9" s="38" customFormat="1">
      <c r="A60" s="39" t="s">
        <v>200</v>
      </c>
      <c r="B60" s="106" t="str">
        <f t="shared" si="0"/>
        <v>GS01SUMO-0000#</v>
      </c>
      <c r="C60" s="39">
        <f t="shared" si="1"/>
        <v>1</v>
      </c>
      <c r="D60" s="107">
        <f t="shared" si="9"/>
        <v>262</v>
      </c>
      <c r="E60" s="55" t="s">
        <v>104</v>
      </c>
      <c r="F60" s="82" t="s">
        <v>128</v>
      </c>
      <c r="G60" s="56"/>
      <c r="H60" s="48"/>
    </row>
    <row r="61" spans="1:9" s="38" customFormat="1">
      <c r="A61" s="39" t="s">
        <v>200</v>
      </c>
      <c r="B61" s="106" t="str">
        <f t="shared" si="0"/>
        <v>GS01SUMO-0000#</v>
      </c>
      <c r="C61" s="39">
        <f t="shared" si="1"/>
        <v>1</v>
      </c>
      <c r="D61" s="107">
        <f t="shared" si="9"/>
        <v>262</v>
      </c>
      <c r="E61" s="55" t="s">
        <v>105</v>
      </c>
      <c r="F61" s="82" t="s">
        <v>129</v>
      </c>
      <c r="G61" s="56"/>
      <c r="H61" s="48"/>
    </row>
    <row r="62" spans="1:9" s="38" customFormat="1">
      <c r="A62" s="39" t="s">
        <v>200</v>
      </c>
      <c r="B62" s="106" t="str">
        <f t="shared" si="0"/>
        <v>GS01SUMO-0000#</v>
      </c>
      <c r="C62" s="39">
        <f t="shared" si="1"/>
        <v>1</v>
      </c>
      <c r="D62" s="107">
        <f t="shared" si="9"/>
        <v>262</v>
      </c>
      <c r="E62" s="55" t="s">
        <v>106</v>
      </c>
      <c r="F62" s="82" t="s">
        <v>130</v>
      </c>
      <c r="G62" s="56"/>
      <c r="H62" s="48"/>
    </row>
    <row r="63" spans="1:9" s="38" customFormat="1">
      <c r="A63" s="39" t="s">
        <v>200</v>
      </c>
      <c r="B63" s="106" t="str">
        <f t="shared" si="0"/>
        <v>GS01SUMO-0000#</v>
      </c>
      <c r="C63" s="39">
        <f t="shared" si="1"/>
        <v>1</v>
      </c>
      <c r="D63" s="107">
        <f t="shared" si="9"/>
        <v>262</v>
      </c>
      <c r="E63" s="55" t="s">
        <v>107</v>
      </c>
      <c r="F63" s="82" t="s">
        <v>131</v>
      </c>
      <c r="G63" s="56"/>
      <c r="H63" s="48"/>
    </row>
    <row r="64" spans="1:9">
      <c r="B64" s="105"/>
      <c r="C64" s="38"/>
      <c r="G64" s="44"/>
    </row>
    <row r="65" spans="1:13">
      <c r="A65" s="38" t="s">
        <v>201</v>
      </c>
      <c r="B65" s="105" t="str">
        <f t="shared" si="0"/>
        <v>GS01SUMO-0000#</v>
      </c>
      <c r="C65" s="38">
        <f t="shared" si="1"/>
        <v>1</v>
      </c>
      <c r="D65" s="1" t="s">
        <v>63</v>
      </c>
      <c r="G65" s="85" t="s">
        <v>254</v>
      </c>
    </row>
    <row r="66" spans="1:13" s="38" customFormat="1">
      <c r="B66" s="105"/>
      <c r="G66" s="44"/>
    </row>
    <row r="67" spans="1:13">
      <c r="A67" s="38" t="s">
        <v>202</v>
      </c>
      <c r="B67" s="105" t="str">
        <f t="shared" si="0"/>
        <v>GS01SUMO-0000#</v>
      </c>
      <c r="C67" s="38">
        <f t="shared" si="1"/>
        <v>1</v>
      </c>
      <c r="D67" s="1" t="s">
        <v>64</v>
      </c>
      <c r="E67" s="38" t="s">
        <v>6</v>
      </c>
      <c r="F67" s="3">
        <f>Moorings!L2</f>
        <v>59.933733333333336</v>
      </c>
      <c r="G67" s="57"/>
      <c r="H67" s="38"/>
      <c r="I67" s="38"/>
      <c r="J67" s="38"/>
      <c r="K67" s="38"/>
      <c r="L67" s="38"/>
      <c r="M67" s="38"/>
    </row>
    <row r="68" spans="1:13">
      <c r="A68" s="39" t="s">
        <v>202</v>
      </c>
      <c r="B68" s="106" t="str">
        <f t="shared" si="0"/>
        <v>GS01SUMO-0000#</v>
      </c>
      <c r="C68" s="39">
        <f t="shared" si="1"/>
        <v>1</v>
      </c>
      <c r="D68" s="107" t="str">
        <f t="shared" ref="D68" si="10">D67</f>
        <v>TAS05311</v>
      </c>
      <c r="E68" s="38" t="s">
        <v>7</v>
      </c>
      <c r="F68" s="3">
        <f>Moorings!M2</f>
        <v>-39.473833333333332</v>
      </c>
      <c r="G68" s="57"/>
      <c r="H68" s="38"/>
      <c r="I68" s="38"/>
      <c r="J68" s="38"/>
      <c r="K68" s="38"/>
      <c r="L68" s="38"/>
      <c r="M68" s="38"/>
    </row>
    <row r="69" spans="1:13" s="38" customFormat="1">
      <c r="B69" s="105"/>
      <c r="G69" s="44"/>
    </row>
    <row r="70" spans="1:13">
      <c r="A70" s="38" t="s">
        <v>203</v>
      </c>
      <c r="B70" s="112" t="str">
        <f t="shared" ref="B70" si="11">$B$3</f>
        <v>GS01SUMO-0000#</v>
      </c>
      <c r="C70" s="113">
        <f t="shared" ref="C70" si="12">$C$3</f>
        <v>1</v>
      </c>
      <c r="D70" s="114" t="s">
        <v>256</v>
      </c>
      <c r="E70" s="115" t="s">
        <v>6</v>
      </c>
      <c r="F70" s="113">
        <f>Moorings!L2</f>
        <v>59.933733333333336</v>
      </c>
      <c r="G70" s="116" t="s">
        <v>255</v>
      </c>
      <c r="H70" s="115"/>
    </row>
    <row r="71" spans="1:13">
      <c r="B71" s="105"/>
      <c r="C71" s="38"/>
    </row>
    <row r="72" spans="1:13">
      <c r="A72" s="38" t="s">
        <v>204</v>
      </c>
      <c r="B72" s="105" t="str">
        <f t="shared" ref="B72:B135" si="13">$B$3</f>
        <v>GS01SUMO-0000#</v>
      </c>
      <c r="C72" s="38">
        <f t="shared" ref="C72:C135" si="14">$C$3</f>
        <v>1</v>
      </c>
      <c r="D72" s="1">
        <v>153</v>
      </c>
      <c r="E72" s="46" t="s">
        <v>118</v>
      </c>
      <c r="F72" s="65" t="s">
        <v>135</v>
      </c>
      <c r="G72" s="65" t="s">
        <v>188</v>
      </c>
      <c r="H72" s="46"/>
      <c r="I72" s="46"/>
      <c r="J72" s="46"/>
      <c r="K72" s="46"/>
    </row>
    <row r="73" spans="1:13" s="38" customFormat="1">
      <c r="A73" s="39" t="s">
        <v>204</v>
      </c>
      <c r="B73" s="106" t="str">
        <f t="shared" si="13"/>
        <v>GS01SUMO-0000#</v>
      </c>
      <c r="C73" s="39">
        <f t="shared" si="14"/>
        <v>1</v>
      </c>
      <c r="D73" s="107">
        <f t="shared" ref="D73:D79" si="15">D72</f>
        <v>153</v>
      </c>
      <c r="E73" s="46" t="s">
        <v>119</v>
      </c>
      <c r="F73" s="65" t="s">
        <v>136</v>
      </c>
      <c r="G73" s="58"/>
      <c r="H73" s="46"/>
      <c r="I73" s="46"/>
      <c r="J73" s="46"/>
      <c r="K73" s="46"/>
    </row>
    <row r="74" spans="1:13" s="38" customFormat="1">
      <c r="A74" s="39" t="s">
        <v>204</v>
      </c>
      <c r="B74" s="106" t="str">
        <f t="shared" si="13"/>
        <v>GS01SUMO-0000#</v>
      </c>
      <c r="C74" s="39">
        <f t="shared" si="14"/>
        <v>1</v>
      </c>
      <c r="D74" s="107">
        <f t="shared" si="15"/>
        <v>153</v>
      </c>
      <c r="E74" s="46" t="s">
        <v>108</v>
      </c>
      <c r="F74" s="100">
        <v>17.899999999999999</v>
      </c>
      <c r="G74" s="58"/>
      <c r="H74" s="46"/>
      <c r="I74" s="46"/>
      <c r="J74" s="46"/>
      <c r="K74" s="46"/>
    </row>
    <row r="75" spans="1:13" s="38" customFormat="1">
      <c r="A75" s="39" t="s">
        <v>204</v>
      </c>
      <c r="B75" s="106" t="str">
        <f t="shared" si="13"/>
        <v>GS01SUMO-0000#</v>
      </c>
      <c r="C75" s="39">
        <f t="shared" si="14"/>
        <v>1</v>
      </c>
      <c r="D75" s="107">
        <f t="shared" si="15"/>
        <v>153</v>
      </c>
      <c r="E75" s="46" t="s">
        <v>109</v>
      </c>
      <c r="F75" s="65" t="s">
        <v>132</v>
      </c>
      <c r="G75" s="59"/>
      <c r="H75" s="46"/>
      <c r="I75" s="46"/>
      <c r="J75" s="46"/>
      <c r="K75" s="46"/>
    </row>
    <row r="76" spans="1:13" s="38" customFormat="1">
      <c r="A76" s="39" t="s">
        <v>204</v>
      </c>
      <c r="B76" s="106" t="str">
        <f t="shared" si="13"/>
        <v>GS01SUMO-0000#</v>
      </c>
      <c r="C76" s="39">
        <f t="shared" si="14"/>
        <v>1</v>
      </c>
      <c r="D76" s="107">
        <f t="shared" si="15"/>
        <v>153</v>
      </c>
      <c r="E76" s="46" t="s">
        <v>120</v>
      </c>
      <c r="F76" s="65" t="s">
        <v>133</v>
      </c>
      <c r="G76" s="58"/>
      <c r="H76" s="46"/>
      <c r="I76" s="46"/>
      <c r="J76" s="46"/>
      <c r="K76" s="46"/>
    </row>
    <row r="77" spans="1:13" s="38" customFormat="1">
      <c r="A77" s="39" t="s">
        <v>204</v>
      </c>
      <c r="B77" s="106" t="str">
        <f t="shared" si="13"/>
        <v>GS01SUMO-0000#</v>
      </c>
      <c r="C77" s="39">
        <f t="shared" si="14"/>
        <v>1</v>
      </c>
      <c r="D77" s="107">
        <f t="shared" si="15"/>
        <v>153</v>
      </c>
      <c r="E77" s="46" t="s">
        <v>121</v>
      </c>
      <c r="F77" s="65" t="s">
        <v>134</v>
      </c>
      <c r="G77" s="58"/>
      <c r="H77" s="46"/>
      <c r="I77" s="46"/>
      <c r="J77" s="46"/>
      <c r="K77" s="46"/>
    </row>
    <row r="78" spans="1:13" s="38" customFormat="1">
      <c r="A78" s="39" t="s">
        <v>204</v>
      </c>
      <c r="B78" s="106" t="str">
        <f t="shared" si="13"/>
        <v>GS01SUMO-0000#</v>
      </c>
      <c r="C78" s="39">
        <f t="shared" si="14"/>
        <v>1</v>
      </c>
      <c r="D78" s="107">
        <f t="shared" si="15"/>
        <v>153</v>
      </c>
      <c r="E78" s="46" t="s">
        <v>122</v>
      </c>
      <c r="F78" s="65" t="s">
        <v>176</v>
      </c>
      <c r="G78" s="60"/>
      <c r="H78" s="46"/>
      <c r="I78" s="46"/>
      <c r="J78" s="46"/>
      <c r="K78" s="46"/>
    </row>
    <row r="79" spans="1:13" s="38" customFormat="1" ht="15">
      <c r="A79" s="39" t="s">
        <v>204</v>
      </c>
      <c r="B79" s="106" t="str">
        <f t="shared" si="13"/>
        <v>GS01SUMO-0000#</v>
      </c>
      <c r="C79" s="39">
        <f t="shared" si="14"/>
        <v>1</v>
      </c>
      <c r="D79" s="107">
        <f t="shared" si="15"/>
        <v>153</v>
      </c>
      <c r="E79" s="61" t="s">
        <v>123</v>
      </c>
      <c r="F79" s="65" t="s">
        <v>177</v>
      </c>
      <c r="G79" s="62"/>
      <c r="H79" s="63"/>
      <c r="I79" s="61"/>
      <c r="J79" s="61"/>
      <c r="K79" s="61"/>
    </row>
    <row r="80" spans="1:13" s="38" customFormat="1">
      <c r="B80" s="105"/>
      <c r="E80" s="46"/>
      <c r="F80" s="46"/>
      <c r="G80" s="65"/>
      <c r="H80" s="65"/>
      <c r="I80" s="64"/>
      <c r="J80" s="46"/>
      <c r="K80" s="46"/>
    </row>
    <row r="81" spans="1:8">
      <c r="A81" s="38" t="s">
        <v>205</v>
      </c>
      <c r="B81" s="105" t="str">
        <f t="shared" si="13"/>
        <v>GS01SUMO-0000#</v>
      </c>
      <c r="C81" s="38">
        <f t="shared" si="14"/>
        <v>1</v>
      </c>
      <c r="D81" s="1">
        <v>150</v>
      </c>
      <c r="E81" s="46" t="s">
        <v>118</v>
      </c>
      <c r="F81" s="65" t="s">
        <v>140</v>
      </c>
      <c r="G81" s="66" t="s">
        <v>190</v>
      </c>
      <c r="H81" s="46"/>
    </row>
    <row r="82" spans="1:8" s="38" customFormat="1">
      <c r="A82" s="39" t="s">
        <v>205</v>
      </c>
      <c r="B82" s="106" t="str">
        <f t="shared" si="13"/>
        <v>GS01SUMO-0000#</v>
      </c>
      <c r="C82" s="39">
        <f t="shared" si="14"/>
        <v>1</v>
      </c>
      <c r="D82" s="107">
        <f t="shared" ref="D82:D88" si="16">D81</f>
        <v>150</v>
      </c>
      <c r="E82" s="46" t="s">
        <v>119</v>
      </c>
      <c r="F82" s="65" t="s">
        <v>141</v>
      </c>
      <c r="G82" s="58"/>
      <c r="H82" s="46"/>
    </row>
    <row r="83" spans="1:8" s="38" customFormat="1">
      <c r="A83" s="39" t="s">
        <v>205</v>
      </c>
      <c r="B83" s="106" t="str">
        <f t="shared" si="13"/>
        <v>GS01SUMO-0000#</v>
      </c>
      <c r="C83" s="39">
        <f t="shared" si="14"/>
        <v>1</v>
      </c>
      <c r="D83" s="107">
        <f t="shared" si="16"/>
        <v>150</v>
      </c>
      <c r="E83" s="46" t="s">
        <v>108</v>
      </c>
      <c r="F83" s="65">
        <v>17.899999999999999</v>
      </c>
      <c r="G83" s="58"/>
      <c r="H83" s="46"/>
    </row>
    <row r="84" spans="1:8" s="38" customFormat="1">
      <c r="A84" s="39" t="s">
        <v>205</v>
      </c>
      <c r="B84" s="106" t="str">
        <f t="shared" si="13"/>
        <v>GS01SUMO-0000#</v>
      </c>
      <c r="C84" s="39">
        <f t="shared" si="14"/>
        <v>1</v>
      </c>
      <c r="D84" s="107">
        <f t="shared" si="16"/>
        <v>150</v>
      </c>
      <c r="E84" s="46" t="s">
        <v>109</v>
      </c>
      <c r="F84" s="65" t="s">
        <v>137</v>
      </c>
      <c r="G84" s="59"/>
      <c r="H84" s="46"/>
    </row>
    <row r="85" spans="1:8" s="38" customFormat="1">
      <c r="A85" s="39" t="s">
        <v>205</v>
      </c>
      <c r="B85" s="106" t="str">
        <f t="shared" si="13"/>
        <v>GS01SUMO-0000#</v>
      </c>
      <c r="C85" s="39">
        <f t="shared" si="14"/>
        <v>1</v>
      </c>
      <c r="D85" s="107">
        <f t="shared" si="16"/>
        <v>150</v>
      </c>
      <c r="E85" s="46" t="s">
        <v>120</v>
      </c>
      <c r="F85" s="65" t="s">
        <v>138</v>
      </c>
      <c r="G85" s="58"/>
      <c r="H85" s="46"/>
    </row>
    <row r="86" spans="1:8" s="38" customFormat="1">
      <c r="A86" s="39" t="s">
        <v>205</v>
      </c>
      <c r="B86" s="106" t="str">
        <f t="shared" si="13"/>
        <v>GS01SUMO-0000#</v>
      </c>
      <c r="C86" s="39">
        <f t="shared" si="14"/>
        <v>1</v>
      </c>
      <c r="D86" s="107">
        <f t="shared" si="16"/>
        <v>150</v>
      </c>
      <c r="E86" s="46" t="s">
        <v>121</v>
      </c>
      <c r="F86" s="65" t="s">
        <v>139</v>
      </c>
      <c r="G86" s="58"/>
      <c r="H86" s="46"/>
    </row>
    <row r="87" spans="1:8" s="38" customFormat="1">
      <c r="A87" s="39" t="s">
        <v>205</v>
      </c>
      <c r="B87" s="106" t="str">
        <f t="shared" si="13"/>
        <v>GS01SUMO-0000#</v>
      </c>
      <c r="C87" s="39">
        <f t="shared" si="14"/>
        <v>1</v>
      </c>
      <c r="D87" s="107">
        <f t="shared" si="16"/>
        <v>150</v>
      </c>
      <c r="E87" s="46" t="s">
        <v>122</v>
      </c>
      <c r="F87" s="65" t="s">
        <v>176</v>
      </c>
      <c r="G87" s="60"/>
      <c r="H87" s="46"/>
    </row>
    <row r="88" spans="1:8" s="38" customFormat="1" ht="15">
      <c r="A88" s="39" t="s">
        <v>205</v>
      </c>
      <c r="B88" s="106" t="str">
        <f t="shared" si="13"/>
        <v>GS01SUMO-0000#</v>
      </c>
      <c r="C88" s="39">
        <f t="shared" si="14"/>
        <v>1</v>
      </c>
      <c r="D88" s="107">
        <f t="shared" si="16"/>
        <v>150</v>
      </c>
      <c r="E88" s="61" t="s">
        <v>123</v>
      </c>
      <c r="F88" s="65" t="s">
        <v>177</v>
      </c>
      <c r="G88" s="62"/>
      <c r="H88" s="63"/>
    </row>
    <row r="89" spans="1:8" s="38" customFormat="1">
      <c r="B89" s="105"/>
      <c r="E89" s="46"/>
      <c r="F89" s="46"/>
      <c r="H89" s="65"/>
    </row>
    <row r="90" spans="1:8">
      <c r="A90" s="38" t="s">
        <v>206</v>
      </c>
      <c r="B90" s="105" t="str">
        <f t="shared" si="13"/>
        <v>GS01SUMO-0000#</v>
      </c>
      <c r="C90" s="38">
        <f t="shared" si="14"/>
        <v>1</v>
      </c>
      <c r="D90" s="1">
        <v>1102</v>
      </c>
      <c r="E90" s="67" t="s">
        <v>10</v>
      </c>
      <c r="F90" s="73">
        <v>52</v>
      </c>
      <c r="G90" s="66" t="s">
        <v>188</v>
      </c>
      <c r="H90" s="64"/>
    </row>
    <row r="91" spans="1:8" s="38" customFormat="1">
      <c r="A91" s="39" t="s">
        <v>206</v>
      </c>
      <c r="B91" s="106" t="str">
        <f t="shared" si="13"/>
        <v>GS01SUMO-0000#</v>
      </c>
      <c r="C91" s="39">
        <f t="shared" si="14"/>
        <v>1</v>
      </c>
      <c r="D91" s="107">
        <f t="shared" ref="D91:D99" si="17">D90</f>
        <v>1102</v>
      </c>
      <c r="E91" s="67" t="s">
        <v>11</v>
      </c>
      <c r="F91" s="74">
        <v>1.8199999999999999E-6</v>
      </c>
      <c r="G91" s="69"/>
      <c r="H91" s="64"/>
    </row>
    <row r="92" spans="1:8" s="38" customFormat="1">
      <c r="A92" s="39" t="s">
        <v>206</v>
      </c>
      <c r="B92" s="106" t="str">
        <f t="shared" si="13"/>
        <v>GS01SUMO-0000#</v>
      </c>
      <c r="C92" s="39">
        <f t="shared" si="14"/>
        <v>1</v>
      </c>
      <c r="D92" s="107">
        <f t="shared" si="17"/>
        <v>1102</v>
      </c>
      <c r="E92" s="65" t="s">
        <v>12</v>
      </c>
      <c r="F92" s="75">
        <v>53</v>
      </c>
      <c r="G92" s="68"/>
      <c r="H92" s="64"/>
    </row>
    <row r="93" spans="1:8" s="38" customFormat="1">
      <c r="A93" s="39" t="s">
        <v>206</v>
      </c>
      <c r="B93" s="106" t="str">
        <f t="shared" si="13"/>
        <v>GS01SUMO-0000#</v>
      </c>
      <c r="C93" s="39">
        <f t="shared" si="14"/>
        <v>1</v>
      </c>
      <c r="D93" s="107">
        <f t="shared" si="17"/>
        <v>1102</v>
      </c>
      <c r="E93" s="65" t="s">
        <v>13</v>
      </c>
      <c r="F93" s="75">
        <v>1.23E-2</v>
      </c>
      <c r="G93" s="70"/>
      <c r="H93" s="64"/>
    </row>
    <row r="94" spans="1:8" s="38" customFormat="1">
      <c r="A94" s="39" t="s">
        <v>206</v>
      </c>
      <c r="B94" s="106" t="str">
        <f t="shared" si="13"/>
        <v>GS01SUMO-0000#</v>
      </c>
      <c r="C94" s="39">
        <f t="shared" si="14"/>
        <v>1</v>
      </c>
      <c r="D94" s="107">
        <f t="shared" si="17"/>
        <v>1102</v>
      </c>
      <c r="E94" s="65" t="s">
        <v>16</v>
      </c>
      <c r="F94" s="76">
        <v>49</v>
      </c>
      <c r="G94" s="68"/>
      <c r="H94" s="64"/>
    </row>
    <row r="95" spans="1:8" s="38" customFormat="1">
      <c r="A95" s="39" t="s">
        <v>206</v>
      </c>
      <c r="B95" s="106" t="str">
        <f t="shared" si="13"/>
        <v>GS01SUMO-0000#</v>
      </c>
      <c r="C95" s="39">
        <f t="shared" si="14"/>
        <v>1</v>
      </c>
      <c r="D95" s="107">
        <f t="shared" si="17"/>
        <v>1102</v>
      </c>
      <c r="E95" s="65" t="s">
        <v>15</v>
      </c>
      <c r="F95" s="75">
        <v>9.0499999999999997E-2</v>
      </c>
      <c r="G95" s="71"/>
      <c r="H95" s="64"/>
    </row>
    <row r="96" spans="1:8" s="38" customFormat="1">
      <c r="A96" s="39" t="s">
        <v>206</v>
      </c>
      <c r="B96" s="106" t="str">
        <f t="shared" si="13"/>
        <v>GS01SUMO-0000#</v>
      </c>
      <c r="C96" s="39">
        <f t="shared" si="14"/>
        <v>1</v>
      </c>
      <c r="D96" s="107">
        <f t="shared" si="17"/>
        <v>1102</v>
      </c>
      <c r="E96" s="65" t="s">
        <v>142</v>
      </c>
      <c r="F96" s="102">
        <v>117</v>
      </c>
      <c r="G96" s="81" t="s">
        <v>146</v>
      </c>
      <c r="H96" s="64"/>
    </row>
    <row r="97" spans="1:8" s="38" customFormat="1">
      <c r="A97" s="39" t="s">
        <v>206</v>
      </c>
      <c r="B97" s="106" t="str">
        <f t="shared" si="13"/>
        <v>GS01SUMO-0000#</v>
      </c>
      <c r="C97" s="39">
        <f t="shared" si="14"/>
        <v>1</v>
      </c>
      <c r="D97" s="107">
        <f t="shared" si="17"/>
        <v>1102</v>
      </c>
      <c r="E97" s="65" t="s">
        <v>143</v>
      </c>
      <c r="F97" s="102">
        <v>700</v>
      </c>
      <c r="G97" s="81" t="s">
        <v>146</v>
      </c>
      <c r="H97" s="64"/>
    </row>
    <row r="98" spans="1:8" s="38" customFormat="1">
      <c r="A98" s="39" t="s">
        <v>206</v>
      </c>
      <c r="B98" s="106" t="str">
        <f t="shared" si="13"/>
        <v>GS01SUMO-0000#</v>
      </c>
      <c r="C98" s="39">
        <f t="shared" si="14"/>
        <v>1</v>
      </c>
      <c r="D98" s="107">
        <f t="shared" si="17"/>
        <v>1102</v>
      </c>
      <c r="E98" s="65" t="s">
        <v>144</v>
      </c>
      <c r="F98" s="102">
        <v>1.08</v>
      </c>
      <c r="G98" s="81" t="s">
        <v>146</v>
      </c>
      <c r="H98" s="64"/>
    </row>
    <row r="99" spans="1:8" s="38" customFormat="1">
      <c r="A99" s="39" t="s">
        <v>206</v>
      </c>
      <c r="B99" s="106" t="str">
        <f t="shared" si="13"/>
        <v>GS01SUMO-0000#</v>
      </c>
      <c r="C99" s="39">
        <f t="shared" si="14"/>
        <v>1</v>
      </c>
      <c r="D99" s="107">
        <f t="shared" si="17"/>
        <v>1102</v>
      </c>
      <c r="E99" s="65" t="s">
        <v>145</v>
      </c>
      <c r="F99" s="102">
        <v>3.9E-2</v>
      </c>
      <c r="G99" s="81" t="s">
        <v>146</v>
      </c>
      <c r="H99" s="64"/>
    </row>
    <row r="100" spans="1:8" s="38" customFormat="1">
      <c r="B100" s="105"/>
      <c r="E100" s="65"/>
      <c r="F100" s="72"/>
      <c r="H100" s="64"/>
    </row>
    <row r="101" spans="1:8">
      <c r="A101" s="38" t="s">
        <v>207</v>
      </c>
      <c r="B101" s="105" t="str">
        <f t="shared" si="13"/>
        <v>GS01SUMO-0000#</v>
      </c>
      <c r="C101" s="38">
        <f t="shared" si="14"/>
        <v>1</v>
      </c>
      <c r="D101" s="1">
        <v>1104</v>
      </c>
      <c r="E101" s="67" t="s">
        <v>10</v>
      </c>
      <c r="F101" s="73">
        <v>51</v>
      </c>
      <c r="G101" s="66" t="s">
        <v>190</v>
      </c>
    </row>
    <row r="102" spans="1:8" s="38" customFormat="1">
      <c r="A102" s="39" t="s">
        <v>207</v>
      </c>
      <c r="B102" s="106" t="str">
        <f t="shared" si="13"/>
        <v>GS01SUMO-0000#</v>
      </c>
      <c r="C102" s="39">
        <f t="shared" si="14"/>
        <v>1</v>
      </c>
      <c r="D102" s="107">
        <f t="shared" ref="D102:D110" si="18">D101</f>
        <v>1104</v>
      </c>
      <c r="E102" s="67" t="s">
        <v>11</v>
      </c>
      <c r="F102" s="74">
        <v>1.6750000000000001E-6</v>
      </c>
      <c r="G102" s="69"/>
    </row>
    <row r="103" spans="1:8" s="38" customFormat="1">
      <c r="A103" s="39" t="s">
        <v>207</v>
      </c>
      <c r="B103" s="106" t="str">
        <f t="shared" si="13"/>
        <v>GS01SUMO-0000#</v>
      </c>
      <c r="C103" s="39">
        <f t="shared" si="14"/>
        <v>1</v>
      </c>
      <c r="D103" s="107">
        <f t="shared" si="18"/>
        <v>1104</v>
      </c>
      <c r="E103" s="65" t="s">
        <v>12</v>
      </c>
      <c r="F103" s="75">
        <v>55</v>
      </c>
      <c r="G103" s="68"/>
    </row>
    <row r="104" spans="1:8" s="38" customFormat="1">
      <c r="A104" s="39" t="s">
        <v>207</v>
      </c>
      <c r="B104" s="106" t="str">
        <f t="shared" si="13"/>
        <v>GS01SUMO-0000#</v>
      </c>
      <c r="C104" s="39">
        <f t="shared" si="14"/>
        <v>1</v>
      </c>
      <c r="D104" s="107">
        <f t="shared" si="18"/>
        <v>1104</v>
      </c>
      <c r="E104" s="65" t="s">
        <v>13</v>
      </c>
      <c r="F104" s="75">
        <v>1.21E-2</v>
      </c>
      <c r="G104" s="70"/>
    </row>
    <row r="105" spans="1:8" s="38" customFormat="1">
      <c r="A105" s="39" t="s">
        <v>207</v>
      </c>
      <c r="B105" s="106" t="str">
        <f t="shared" si="13"/>
        <v>GS01SUMO-0000#</v>
      </c>
      <c r="C105" s="39">
        <f t="shared" si="14"/>
        <v>1</v>
      </c>
      <c r="D105" s="107">
        <f t="shared" si="18"/>
        <v>1104</v>
      </c>
      <c r="E105" s="65" t="s">
        <v>16</v>
      </c>
      <c r="F105" s="76">
        <v>49</v>
      </c>
      <c r="G105" s="68"/>
    </row>
    <row r="106" spans="1:8" s="38" customFormat="1">
      <c r="A106" s="39" t="s">
        <v>207</v>
      </c>
      <c r="B106" s="106" t="str">
        <f t="shared" si="13"/>
        <v>GS01SUMO-0000#</v>
      </c>
      <c r="C106" s="39">
        <f t="shared" si="14"/>
        <v>1</v>
      </c>
      <c r="D106" s="107">
        <f t="shared" si="18"/>
        <v>1104</v>
      </c>
      <c r="E106" s="65" t="s">
        <v>15</v>
      </c>
      <c r="F106" s="75">
        <v>9.0399999999999994E-2</v>
      </c>
      <c r="G106" s="71"/>
    </row>
    <row r="107" spans="1:8" s="38" customFormat="1">
      <c r="A107" s="39" t="s">
        <v>207</v>
      </c>
      <c r="B107" s="106" t="str">
        <f t="shared" si="13"/>
        <v>GS01SUMO-0000#</v>
      </c>
      <c r="C107" s="39">
        <f t="shared" si="14"/>
        <v>1</v>
      </c>
      <c r="D107" s="107">
        <f t="shared" si="18"/>
        <v>1104</v>
      </c>
      <c r="E107" s="65" t="s">
        <v>142</v>
      </c>
      <c r="F107" s="102">
        <v>117</v>
      </c>
      <c r="G107" s="81" t="s">
        <v>146</v>
      </c>
    </row>
    <row r="108" spans="1:8" s="38" customFormat="1">
      <c r="A108" s="39" t="s">
        <v>207</v>
      </c>
      <c r="B108" s="106" t="str">
        <f t="shared" si="13"/>
        <v>GS01SUMO-0000#</v>
      </c>
      <c r="C108" s="39">
        <f t="shared" si="14"/>
        <v>1</v>
      </c>
      <c r="D108" s="107">
        <f t="shared" si="18"/>
        <v>1104</v>
      </c>
      <c r="E108" s="65" t="s">
        <v>143</v>
      </c>
      <c r="F108" s="102">
        <v>700</v>
      </c>
      <c r="G108" s="81" t="s">
        <v>146</v>
      </c>
    </row>
    <row r="109" spans="1:8" s="38" customFormat="1">
      <c r="A109" s="39" t="s">
        <v>207</v>
      </c>
      <c r="B109" s="106" t="str">
        <f t="shared" si="13"/>
        <v>GS01SUMO-0000#</v>
      </c>
      <c r="C109" s="39">
        <f t="shared" si="14"/>
        <v>1</v>
      </c>
      <c r="D109" s="107">
        <f t="shared" si="18"/>
        <v>1104</v>
      </c>
      <c r="E109" s="65" t="s">
        <v>144</v>
      </c>
      <c r="F109" s="102">
        <v>1.08</v>
      </c>
      <c r="G109" s="81" t="s">
        <v>146</v>
      </c>
    </row>
    <row r="110" spans="1:8" s="38" customFormat="1">
      <c r="A110" s="39" t="s">
        <v>207</v>
      </c>
      <c r="B110" s="106" t="str">
        <f t="shared" si="13"/>
        <v>GS01SUMO-0000#</v>
      </c>
      <c r="C110" s="39">
        <f t="shared" si="14"/>
        <v>1</v>
      </c>
      <c r="D110" s="107">
        <f t="shared" si="18"/>
        <v>1104</v>
      </c>
      <c r="E110" s="65" t="s">
        <v>145</v>
      </c>
      <c r="F110" s="102">
        <v>3.9E-2</v>
      </c>
      <c r="G110" s="81" t="s">
        <v>146</v>
      </c>
    </row>
    <row r="111" spans="1:8" s="38" customFormat="1">
      <c r="B111" s="105"/>
      <c r="E111" s="65"/>
      <c r="F111" s="72"/>
    </row>
    <row r="112" spans="1:8">
      <c r="A112" s="38" t="s">
        <v>208</v>
      </c>
      <c r="B112" s="105" t="str">
        <f t="shared" si="13"/>
        <v>GS01SUMO-0000#</v>
      </c>
      <c r="C112" s="38">
        <f t="shared" si="14"/>
        <v>1</v>
      </c>
      <c r="D112" s="1" t="s">
        <v>65</v>
      </c>
      <c r="E112" s="1" t="s">
        <v>6</v>
      </c>
      <c r="F112" s="3">
        <f>Moorings!L2</f>
        <v>59.933733333333336</v>
      </c>
    </row>
    <row r="113" spans="1:7">
      <c r="A113" s="39" t="s">
        <v>208</v>
      </c>
      <c r="B113" s="106" t="str">
        <f t="shared" si="13"/>
        <v>GS01SUMO-0000#</v>
      </c>
      <c r="C113" s="39">
        <f t="shared" si="14"/>
        <v>1</v>
      </c>
      <c r="D113" s="107" t="str">
        <f t="shared" ref="D113:D135" si="19">D112</f>
        <v>16-50001</v>
      </c>
      <c r="E113" s="1" t="s">
        <v>7</v>
      </c>
      <c r="F113" s="3">
        <f>Moorings!M2</f>
        <v>-39.473833333333332</v>
      </c>
    </row>
    <row r="114" spans="1:7">
      <c r="A114" s="39" t="s">
        <v>208</v>
      </c>
      <c r="B114" s="106" t="str">
        <f t="shared" si="13"/>
        <v>GS01SUMO-0000#</v>
      </c>
      <c r="C114" s="39">
        <f t="shared" si="14"/>
        <v>1</v>
      </c>
      <c r="D114" s="107" t="str">
        <f t="shared" si="19"/>
        <v>16-50001</v>
      </c>
      <c r="E114" s="1" t="s">
        <v>39</v>
      </c>
      <c r="F114" s="45">
        <v>1.251523E-3</v>
      </c>
    </row>
    <row r="115" spans="1:7">
      <c r="A115" s="39" t="s">
        <v>208</v>
      </c>
      <c r="B115" s="106" t="str">
        <f t="shared" si="13"/>
        <v>GS01SUMO-0000#</v>
      </c>
      <c r="C115" s="39">
        <f t="shared" si="14"/>
        <v>1</v>
      </c>
      <c r="D115" s="107" t="str">
        <f t="shared" si="19"/>
        <v>16-50001</v>
      </c>
      <c r="E115" s="1" t="s">
        <v>40</v>
      </c>
      <c r="F115" s="45">
        <v>2.7503860000000001E-4</v>
      </c>
      <c r="G115" s="44"/>
    </row>
    <row r="116" spans="1:7">
      <c r="A116" s="39" t="s">
        <v>208</v>
      </c>
      <c r="B116" s="106" t="str">
        <f t="shared" si="13"/>
        <v>GS01SUMO-0000#</v>
      </c>
      <c r="C116" s="39">
        <f t="shared" si="14"/>
        <v>1</v>
      </c>
      <c r="D116" s="107" t="str">
        <f t="shared" si="19"/>
        <v>16-50001</v>
      </c>
      <c r="E116" s="1" t="s">
        <v>41</v>
      </c>
      <c r="F116" s="45">
        <v>-1.0552179999999999E-6</v>
      </c>
      <c r="G116" s="44"/>
    </row>
    <row r="117" spans="1:7">
      <c r="A117" s="39" t="s">
        <v>208</v>
      </c>
      <c r="B117" s="106" t="str">
        <f t="shared" si="13"/>
        <v>GS01SUMO-0000#</v>
      </c>
      <c r="C117" s="39">
        <f t="shared" si="14"/>
        <v>1</v>
      </c>
      <c r="D117" s="107" t="str">
        <f t="shared" si="19"/>
        <v>16-50001</v>
      </c>
      <c r="E117" s="1" t="s">
        <v>42</v>
      </c>
      <c r="F117" s="45">
        <v>1.775094E-7</v>
      </c>
      <c r="G117" s="44"/>
    </row>
    <row r="118" spans="1:7">
      <c r="A118" s="39" t="s">
        <v>208</v>
      </c>
      <c r="B118" s="106" t="str">
        <f t="shared" si="13"/>
        <v>GS01SUMO-0000#</v>
      </c>
      <c r="C118" s="39">
        <f t="shared" si="14"/>
        <v>1</v>
      </c>
      <c r="D118" s="107" t="str">
        <f t="shared" si="19"/>
        <v>16-50001</v>
      </c>
      <c r="E118" s="1" t="s">
        <v>43</v>
      </c>
      <c r="F118" s="45">
        <v>-59.321890000000003</v>
      </c>
      <c r="G118" s="44"/>
    </row>
    <row r="119" spans="1:7">
      <c r="A119" s="39" t="s">
        <v>208</v>
      </c>
      <c r="B119" s="106" t="str">
        <f t="shared" si="13"/>
        <v>GS01SUMO-0000#</v>
      </c>
      <c r="C119" s="39">
        <f t="shared" si="14"/>
        <v>1</v>
      </c>
      <c r="D119" s="107" t="str">
        <f t="shared" si="19"/>
        <v>16-50001</v>
      </c>
      <c r="E119" s="1" t="s">
        <v>44</v>
      </c>
      <c r="F119" s="45">
        <v>54.503689999999999</v>
      </c>
      <c r="G119" s="44"/>
    </row>
    <row r="120" spans="1:7">
      <c r="A120" s="39" t="s">
        <v>208</v>
      </c>
      <c r="B120" s="106" t="str">
        <f t="shared" si="13"/>
        <v>GS01SUMO-0000#</v>
      </c>
      <c r="C120" s="39">
        <f t="shared" si="14"/>
        <v>1</v>
      </c>
      <c r="D120" s="107" t="str">
        <f t="shared" si="19"/>
        <v>16-50001</v>
      </c>
      <c r="E120" s="1" t="s">
        <v>45</v>
      </c>
      <c r="F120" s="45">
        <v>-0.52212389999999997</v>
      </c>
      <c r="G120" s="44"/>
    </row>
    <row r="121" spans="1:7">
      <c r="A121" s="39" t="s">
        <v>208</v>
      </c>
      <c r="B121" s="106" t="str">
        <f t="shared" si="13"/>
        <v>GS01SUMO-0000#</v>
      </c>
      <c r="C121" s="39">
        <f t="shared" si="14"/>
        <v>1</v>
      </c>
      <c r="D121" s="107" t="str">
        <f t="shared" si="19"/>
        <v>16-50001</v>
      </c>
      <c r="E121" s="1" t="s">
        <v>46</v>
      </c>
      <c r="F121" s="45">
        <v>525353.19999999995</v>
      </c>
      <c r="G121" s="44"/>
    </row>
    <row r="122" spans="1:7">
      <c r="A122" s="39" t="s">
        <v>208</v>
      </c>
      <c r="B122" s="106" t="str">
        <f t="shared" si="13"/>
        <v>GS01SUMO-0000#</v>
      </c>
      <c r="C122" s="39">
        <f t="shared" si="14"/>
        <v>1</v>
      </c>
      <c r="D122" s="107" t="str">
        <f t="shared" si="19"/>
        <v>16-50001</v>
      </c>
      <c r="E122" s="1" t="s">
        <v>47</v>
      </c>
      <c r="F122" s="45">
        <v>4.123545</v>
      </c>
      <c r="G122" s="44"/>
    </row>
    <row r="123" spans="1:7">
      <c r="A123" s="39" t="s">
        <v>208</v>
      </c>
      <c r="B123" s="106" t="str">
        <f t="shared" si="13"/>
        <v>GS01SUMO-0000#</v>
      </c>
      <c r="C123" s="39">
        <f t="shared" si="14"/>
        <v>1</v>
      </c>
      <c r="D123" s="107" t="str">
        <f t="shared" si="19"/>
        <v>16-50001</v>
      </c>
      <c r="E123" s="1" t="s">
        <v>48</v>
      </c>
      <c r="F123" s="45">
        <v>-0.1812588</v>
      </c>
      <c r="G123" s="44"/>
    </row>
    <row r="124" spans="1:7">
      <c r="A124" s="39" t="s">
        <v>208</v>
      </c>
      <c r="B124" s="106" t="str">
        <f t="shared" si="13"/>
        <v>GS01SUMO-0000#</v>
      </c>
      <c r="C124" s="39">
        <f t="shared" si="14"/>
        <v>1</v>
      </c>
      <c r="D124" s="107" t="str">
        <f t="shared" si="19"/>
        <v>16-50001</v>
      </c>
      <c r="E124" s="1" t="s">
        <v>49</v>
      </c>
      <c r="F124" s="45">
        <v>25.133130000000001</v>
      </c>
      <c r="G124" s="44"/>
    </row>
    <row r="125" spans="1:7">
      <c r="A125" s="39" t="s">
        <v>208</v>
      </c>
      <c r="B125" s="106" t="str">
        <f t="shared" si="13"/>
        <v>GS01SUMO-0000#</v>
      </c>
      <c r="C125" s="39">
        <f t="shared" si="14"/>
        <v>1</v>
      </c>
      <c r="D125" s="107" t="str">
        <f t="shared" si="19"/>
        <v>16-50001</v>
      </c>
      <c r="E125" s="1" t="s">
        <v>50</v>
      </c>
      <c r="F125" s="45">
        <v>2.5000000000000001E-5</v>
      </c>
      <c r="G125" s="44"/>
    </row>
    <row r="126" spans="1:7">
      <c r="A126" s="39" t="s">
        <v>208</v>
      </c>
      <c r="B126" s="106" t="str">
        <f t="shared" si="13"/>
        <v>GS01SUMO-0000#</v>
      </c>
      <c r="C126" s="39">
        <f t="shared" si="14"/>
        <v>1</v>
      </c>
      <c r="D126" s="107" t="str">
        <f t="shared" si="19"/>
        <v>16-50001</v>
      </c>
      <c r="E126" s="1" t="s">
        <v>51</v>
      </c>
      <c r="F126" s="45">
        <v>0</v>
      </c>
      <c r="G126" s="44"/>
    </row>
    <row r="127" spans="1:7">
      <c r="A127" s="39" t="s">
        <v>208</v>
      </c>
      <c r="B127" s="106" t="str">
        <f t="shared" si="13"/>
        <v>GS01SUMO-0000#</v>
      </c>
      <c r="C127" s="39">
        <f t="shared" si="14"/>
        <v>1</v>
      </c>
      <c r="D127" s="107" t="str">
        <f t="shared" si="19"/>
        <v>16-50001</v>
      </c>
      <c r="E127" s="1" t="s">
        <v>52</v>
      </c>
      <c r="F127" s="45">
        <v>2.8982130000000002E-3</v>
      </c>
      <c r="G127" s="44"/>
    </row>
    <row r="128" spans="1:7">
      <c r="A128" s="39" t="s">
        <v>208</v>
      </c>
      <c r="B128" s="106" t="str">
        <f t="shared" si="13"/>
        <v>GS01SUMO-0000#</v>
      </c>
      <c r="C128" s="39">
        <f t="shared" si="14"/>
        <v>1</v>
      </c>
      <c r="D128" s="107" t="str">
        <f t="shared" si="19"/>
        <v>16-50001</v>
      </c>
      <c r="E128" s="1" t="s">
        <v>53</v>
      </c>
      <c r="F128" s="45">
        <v>4.8893570000000004E-4</v>
      </c>
      <c r="G128" s="44"/>
    </row>
    <row r="129" spans="1:13">
      <c r="A129" s="39" t="s">
        <v>208</v>
      </c>
      <c r="B129" s="106" t="str">
        <f t="shared" si="13"/>
        <v>GS01SUMO-0000#</v>
      </c>
      <c r="C129" s="39">
        <f t="shared" si="14"/>
        <v>1</v>
      </c>
      <c r="D129" s="107" t="str">
        <f t="shared" si="19"/>
        <v>16-50001</v>
      </c>
      <c r="E129" s="1" t="s">
        <v>54</v>
      </c>
      <c r="F129" s="45">
        <v>-1.0792180000000001E-11</v>
      </c>
      <c r="G129" s="44"/>
    </row>
    <row r="130" spans="1:13">
      <c r="A130" s="39" t="s">
        <v>208</v>
      </c>
      <c r="B130" s="106" t="str">
        <f t="shared" si="13"/>
        <v>GS01SUMO-0000#</v>
      </c>
      <c r="C130" s="39">
        <f t="shared" si="14"/>
        <v>1</v>
      </c>
      <c r="D130" s="107" t="str">
        <f t="shared" si="19"/>
        <v>16-50001</v>
      </c>
      <c r="E130" s="1" t="s">
        <v>55</v>
      </c>
      <c r="F130" s="45">
        <v>-0.98478790000000005</v>
      </c>
      <c r="G130" s="44"/>
    </row>
    <row r="131" spans="1:13">
      <c r="A131" s="39" t="s">
        <v>208</v>
      </c>
      <c r="B131" s="106" t="str">
        <f t="shared" si="13"/>
        <v>GS01SUMO-0000#</v>
      </c>
      <c r="C131" s="39">
        <f t="shared" si="14"/>
        <v>1</v>
      </c>
      <c r="D131" s="107" t="str">
        <f t="shared" si="19"/>
        <v>16-50001</v>
      </c>
      <c r="E131" s="1" t="s">
        <v>56</v>
      </c>
      <c r="F131" s="45">
        <v>0.13707320000000001</v>
      </c>
      <c r="G131" s="44"/>
    </row>
    <row r="132" spans="1:13">
      <c r="A132" s="39" t="s">
        <v>208</v>
      </c>
      <c r="B132" s="106" t="str">
        <f t="shared" si="13"/>
        <v>GS01SUMO-0000#</v>
      </c>
      <c r="C132" s="39">
        <f t="shared" si="14"/>
        <v>1</v>
      </c>
      <c r="D132" s="107" t="str">
        <f t="shared" si="19"/>
        <v>16-50001</v>
      </c>
      <c r="E132" s="1" t="s">
        <v>57</v>
      </c>
      <c r="F132" s="45">
        <v>-2.0798710000000001E-4</v>
      </c>
      <c r="G132" s="44"/>
    </row>
    <row r="133" spans="1:13">
      <c r="A133" s="39" t="s">
        <v>208</v>
      </c>
      <c r="B133" s="106" t="str">
        <f t="shared" si="13"/>
        <v>GS01SUMO-0000#</v>
      </c>
      <c r="C133" s="39">
        <f t="shared" si="14"/>
        <v>1</v>
      </c>
      <c r="D133" s="107" t="str">
        <f t="shared" si="19"/>
        <v>16-50001</v>
      </c>
      <c r="E133" s="1" t="s">
        <v>58</v>
      </c>
      <c r="F133" s="45">
        <v>3.3379040000000003E-5</v>
      </c>
      <c r="G133" s="44"/>
    </row>
    <row r="134" spans="1:13">
      <c r="A134" s="39" t="s">
        <v>208</v>
      </c>
      <c r="B134" s="106" t="str">
        <f t="shared" si="13"/>
        <v>GS01SUMO-0000#</v>
      </c>
      <c r="C134" s="39">
        <f t="shared" si="14"/>
        <v>1</v>
      </c>
      <c r="D134" s="107" t="str">
        <f t="shared" si="19"/>
        <v>16-50001</v>
      </c>
      <c r="E134" s="1" t="s">
        <v>59</v>
      </c>
      <c r="F134" s="45">
        <v>-9.5700000000000003E-8</v>
      </c>
      <c r="G134" s="44"/>
    </row>
    <row r="135" spans="1:13">
      <c r="A135" s="39" t="s">
        <v>208</v>
      </c>
      <c r="B135" s="106" t="str">
        <f t="shared" si="13"/>
        <v>GS01SUMO-0000#</v>
      </c>
      <c r="C135" s="39">
        <f t="shared" si="14"/>
        <v>1</v>
      </c>
      <c r="D135" s="107" t="str">
        <f t="shared" si="19"/>
        <v>16-50001</v>
      </c>
      <c r="E135" s="1" t="s">
        <v>60</v>
      </c>
      <c r="F135" s="45">
        <v>3.2499999999999998E-6</v>
      </c>
      <c r="G135" s="44"/>
    </row>
    <row r="136" spans="1:13">
      <c r="B136" s="105"/>
      <c r="C136" s="38"/>
    </row>
    <row r="137" spans="1:13">
      <c r="A137" s="38" t="s">
        <v>209</v>
      </c>
      <c r="B137" s="105" t="str">
        <f t="shared" ref="B137:B199" si="20">$B$3</f>
        <v>GS01SUMO-0000#</v>
      </c>
      <c r="C137" s="38">
        <f t="shared" ref="C137:C199" si="21">$C$3</f>
        <v>1</v>
      </c>
      <c r="D137" s="1" t="s">
        <v>66</v>
      </c>
      <c r="E137" s="38" t="s">
        <v>6</v>
      </c>
      <c r="F137" s="3">
        <f>Moorings!L2</f>
        <v>59.933733333333336</v>
      </c>
      <c r="G137" s="57"/>
      <c r="H137" s="38"/>
      <c r="I137" s="38"/>
      <c r="J137" s="38"/>
      <c r="K137" s="38"/>
      <c r="L137" s="38"/>
      <c r="M137" s="38"/>
    </row>
    <row r="138" spans="1:13">
      <c r="A138" s="39" t="s">
        <v>209</v>
      </c>
      <c r="B138" s="106" t="str">
        <f t="shared" si="20"/>
        <v>GS01SUMO-0000#</v>
      </c>
      <c r="C138" s="39">
        <f t="shared" si="21"/>
        <v>1</v>
      </c>
      <c r="D138" s="107" t="str">
        <f t="shared" ref="D138" si="22">D137</f>
        <v>AQD-8544</v>
      </c>
      <c r="E138" s="38" t="s">
        <v>7</v>
      </c>
      <c r="F138" s="3">
        <f>Moorings!M2</f>
        <v>-39.473833333333332</v>
      </c>
      <c r="G138" s="57"/>
      <c r="H138" s="38"/>
      <c r="I138" s="38"/>
      <c r="J138" s="38"/>
      <c r="K138" s="38"/>
      <c r="L138" s="38"/>
      <c r="M138" s="38"/>
    </row>
    <row r="139" spans="1:13" s="38" customFormat="1">
      <c r="B139" s="105"/>
      <c r="G139" s="44"/>
    </row>
    <row r="140" spans="1:13">
      <c r="A140" s="38" t="s">
        <v>210</v>
      </c>
      <c r="B140" s="105" t="str">
        <f t="shared" si="20"/>
        <v>GS01SUMO-0000#</v>
      </c>
      <c r="C140" s="38">
        <f t="shared" si="21"/>
        <v>1</v>
      </c>
      <c r="D140" s="1" t="s">
        <v>67</v>
      </c>
      <c r="E140" s="77" t="s">
        <v>112</v>
      </c>
      <c r="F140" s="52">
        <v>-4.5900000000000003E-2</v>
      </c>
      <c r="G140" s="77"/>
      <c r="H140" s="48"/>
    </row>
    <row r="141" spans="1:13" s="38" customFormat="1">
      <c r="A141" s="39" t="s">
        <v>210</v>
      </c>
      <c r="B141" s="106" t="str">
        <f t="shared" si="20"/>
        <v>GS01SUMO-0000#</v>
      </c>
      <c r="C141" s="39">
        <f t="shared" si="21"/>
        <v>1</v>
      </c>
      <c r="D141" s="107" t="str">
        <f t="shared" ref="D141:D147" si="23">D140</f>
        <v>C0051</v>
      </c>
      <c r="E141" s="77" t="s">
        <v>113</v>
      </c>
      <c r="F141" s="52">
        <v>1.0761000000000001</v>
      </c>
      <c r="G141" s="77"/>
      <c r="H141" s="48"/>
    </row>
    <row r="142" spans="1:13" s="38" customFormat="1">
      <c r="A142" s="39" t="s">
        <v>210</v>
      </c>
      <c r="B142" s="106" t="str">
        <f t="shared" si="20"/>
        <v>GS01SUMO-0000#</v>
      </c>
      <c r="C142" s="39">
        <f t="shared" si="21"/>
        <v>1</v>
      </c>
      <c r="D142" s="107" t="str">
        <f t="shared" si="23"/>
        <v>C0051</v>
      </c>
      <c r="E142" s="77" t="s">
        <v>114</v>
      </c>
      <c r="F142" s="52">
        <v>-2.1137999999999999</v>
      </c>
      <c r="G142" s="77"/>
      <c r="H142" s="48"/>
    </row>
    <row r="143" spans="1:13" s="38" customFormat="1">
      <c r="A143" s="39" t="s">
        <v>210</v>
      </c>
      <c r="B143" s="106" t="str">
        <f t="shared" si="20"/>
        <v>GS01SUMO-0000#</v>
      </c>
      <c r="C143" s="39">
        <f t="shared" si="21"/>
        <v>1</v>
      </c>
      <c r="D143" s="107" t="str">
        <f t="shared" si="23"/>
        <v>C0051</v>
      </c>
      <c r="E143" s="77" t="s">
        <v>115</v>
      </c>
      <c r="F143" s="52">
        <v>14.2</v>
      </c>
      <c r="G143" s="77"/>
      <c r="H143" s="48"/>
    </row>
    <row r="144" spans="1:13" s="38" customFormat="1">
      <c r="A144" s="39" t="s">
        <v>210</v>
      </c>
      <c r="B144" s="106" t="str">
        <f t="shared" si="20"/>
        <v>GS01SUMO-0000#</v>
      </c>
      <c r="C144" s="39">
        <f t="shared" si="21"/>
        <v>1</v>
      </c>
      <c r="D144" s="107" t="str">
        <f t="shared" si="23"/>
        <v>C0051</v>
      </c>
      <c r="E144" s="77" t="s">
        <v>17</v>
      </c>
      <c r="F144" s="52">
        <v>19706</v>
      </c>
      <c r="G144" s="77"/>
      <c r="H144" s="48"/>
    </row>
    <row r="145" spans="1:8" s="38" customFormat="1">
      <c r="A145" s="39" t="s">
        <v>210</v>
      </c>
      <c r="B145" s="106" t="str">
        <f t="shared" si="20"/>
        <v>GS01SUMO-0000#</v>
      </c>
      <c r="C145" s="39">
        <f t="shared" si="21"/>
        <v>1</v>
      </c>
      <c r="D145" s="107" t="str">
        <f t="shared" si="23"/>
        <v>C0051</v>
      </c>
      <c r="E145" s="77" t="s">
        <v>116</v>
      </c>
      <c r="F145" s="52">
        <v>34</v>
      </c>
      <c r="G145" s="77"/>
      <c r="H145" s="48"/>
    </row>
    <row r="146" spans="1:8" s="38" customFormat="1">
      <c r="A146" s="39" t="s">
        <v>210</v>
      </c>
      <c r="B146" s="106" t="str">
        <f t="shared" si="20"/>
        <v>GS01SUMO-0000#</v>
      </c>
      <c r="C146" s="39">
        <f t="shared" si="21"/>
        <v>1</v>
      </c>
      <c r="D146" s="107" t="str">
        <f t="shared" si="23"/>
        <v>C0051</v>
      </c>
      <c r="E146" s="77" t="s">
        <v>18</v>
      </c>
      <c r="F146" s="52">
        <v>3073</v>
      </c>
      <c r="G146" s="77"/>
      <c r="H146" s="48"/>
    </row>
    <row r="147" spans="1:8" s="38" customFormat="1">
      <c r="A147" s="39" t="s">
        <v>210</v>
      </c>
      <c r="B147" s="106" t="str">
        <f t="shared" si="20"/>
        <v>GS01SUMO-0000#</v>
      </c>
      <c r="C147" s="39">
        <f t="shared" si="21"/>
        <v>1</v>
      </c>
      <c r="D147" s="107" t="str">
        <f t="shared" si="23"/>
        <v>C0051</v>
      </c>
      <c r="E147" s="77" t="s">
        <v>117</v>
      </c>
      <c r="F147" s="52">
        <v>44327</v>
      </c>
      <c r="G147" s="77"/>
      <c r="H147" s="48"/>
    </row>
    <row r="148" spans="1:8">
      <c r="B148" s="105"/>
      <c r="C148" s="38"/>
      <c r="G148" s="44"/>
    </row>
    <row r="149" spans="1:8">
      <c r="A149" s="38" t="s">
        <v>211</v>
      </c>
      <c r="B149" s="105" t="str">
        <f t="shared" si="20"/>
        <v>GS01SUMO-0000#</v>
      </c>
      <c r="C149" s="38">
        <f t="shared" si="21"/>
        <v>1</v>
      </c>
      <c r="D149" s="1" t="s">
        <v>68</v>
      </c>
      <c r="E149" s="25" t="s">
        <v>5</v>
      </c>
      <c r="F149" s="1">
        <v>1000</v>
      </c>
    </row>
    <row r="150" spans="1:8" s="27" customFormat="1">
      <c r="A150" s="39" t="s">
        <v>211</v>
      </c>
      <c r="B150" s="106" t="str">
        <f t="shared" si="20"/>
        <v>GS01SUMO-0000#</v>
      </c>
      <c r="C150" s="39">
        <f t="shared" si="21"/>
        <v>1</v>
      </c>
      <c r="D150" s="107" t="str">
        <f t="shared" ref="D150:D151" si="24">D149</f>
        <v>37-11477</v>
      </c>
      <c r="E150" s="25" t="s">
        <v>6</v>
      </c>
      <c r="F150" s="3">
        <f>Moorings!L2</f>
        <v>59.933733333333336</v>
      </c>
      <c r="G150" s="44"/>
    </row>
    <row r="151" spans="1:8">
      <c r="A151" s="39" t="s">
        <v>211</v>
      </c>
      <c r="B151" s="106" t="str">
        <f t="shared" si="20"/>
        <v>GS01SUMO-0000#</v>
      </c>
      <c r="C151" s="39">
        <f t="shared" si="21"/>
        <v>1</v>
      </c>
      <c r="D151" s="107" t="str">
        <f t="shared" si="24"/>
        <v>37-11477</v>
      </c>
      <c r="E151" s="26" t="s">
        <v>7</v>
      </c>
      <c r="F151" s="3">
        <f>Moorings!M2</f>
        <v>-39.473833333333332</v>
      </c>
    </row>
    <row r="152" spans="1:8" s="38" customFormat="1">
      <c r="A152" s="39"/>
      <c r="B152" s="105"/>
      <c r="E152" s="41"/>
      <c r="G152" s="44"/>
    </row>
    <row r="153" spans="1:8">
      <c r="A153" s="38" t="s">
        <v>212</v>
      </c>
      <c r="B153" s="105" t="str">
        <f t="shared" si="20"/>
        <v>GS01SUMO-0000#</v>
      </c>
      <c r="C153" s="38">
        <f t="shared" si="21"/>
        <v>1</v>
      </c>
      <c r="D153" s="1" t="s">
        <v>69</v>
      </c>
      <c r="E153" s="25" t="s">
        <v>5</v>
      </c>
      <c r="F153" s="1">
        <v>1000</v>
      </c>
      <c r="G153" s="44"/>
    </row>
    <row r="154" spans="1:8">
      <c r="A154" s="39" t="s">
        <v>212</v>
      </c>
      <c r="B154" s="106" t="str">
        <f t="shared" si="20"/>
        <v>GS01SUMO-0000#</v>
      </c>
      <c r="C154" s="39">
        <f t="shared" si="21"/>
        <v>1</v>
      </c>
      <c r="D154" s="107" t="str">
        <f t="shared" ref="D154:D155" si="25">D153</f>
        <v>37-11475</v>
      </c>
      <c r="E154" s="25" t="s">
        <v>6</v>
      </c>
      <c r="F154" s="3">
        <f>Moorings!L2</f>
        <v>59.933733333333336</v>
      </c>
      <c r="G154" s="44"/>
    </row>
    <row r="155" spans="1:8" s="27" customFormat="1">
      <c r="A155" s="39" t="s">
        <v>212</v>
      </c>
      <c r="B155" s="106" t="str">
        <f t="shared" si="20"/>
        <v>GS01SUMO-0000#</v>
      </c>
      <c r="C155" s="39">
        <f t="shared" si="21"/>
        <v>1</v>
      </c>
      <c r="D155" s="107" t="str">
        <f t="shared" si="25"/>
        <v>37-11475</v>
      </c>
      <c r="E155" s="26" t="s">
        <v>7</v>
      </c>
      <c r="F155" s="3">
        <f>Moorings!M2</f>
        <v>-39.473833333333332</v>
      </c>
      <c r="G155" s="28"/>
    </row>
    <row r="156" spans="1:8" s="38" customFormat="1">
      <c r="A156" s="39"/>
      <c r="B156" s="105"/>
      <c r="E156" s="41"/>
      <c r="G156" s="44"/>
    </row>
    <row r="157" spans="1:8">
      <c r="A157" s="38" t="s">
        <v>213</v>
      </c>
      <c r="B157" s="105" t="str">
        <f t="shared" si="20"/>
        <v>GS01SUMO-0000#</v>
      </c>
      <c r="C157" s="38">
        <f t="shared" si="21"/>
        <v>1</v>
      </c>
      <c r="D157" s="1" t="s">
        <v>70</v>
      </c>
      <c r="E157" s="25" t="s">
        <v>5</v>
      </c>
      <c r="F157" s="1">
        <v>1000</v>
      </c>
      <c r="G157" s="44"/>
    </row>
    <row r="158" spans="1:8">
      <c r="A158" s="39" t="s">
        <v>213</v>
      </c>
      <c r="B158" s="106" t="str">
        <f t="shared" si="20"/>
        <v>GS01SUMO-0000#</v>
      </c>
      <c r="C158" s="39">
        <f t="shared" si="21"/>
        <v>1</v>
      </c>
      <c r="D158" s="107" t="str">
        <f t="shared" ref="D158:D159" si="26">D157</f>
        <v>37-11482</v>
      </c>
      <c r="E158" s="25" t="s">
        <v>6</v>
      </c>
      <c r="F158" s="3">
        <f>Moorings!L2</f>
        <v>59.933733333333336</v>
      </c>
      <c r="G158" s="44"/>
    </row>
    <row r="159" spans="1:8" s="27" customFormat="1">
      <c r="A159" s="39" t="s">
        <v>213</v>
      </c>
      <c r="B159" s="106" t="str">
        <f t="shared" si="20"/>
        <v>GS01SUMO-0000#</v>
      </c>
      <c r="C159" s="39">
        <f t="shared" si="21"/>
        <v>1</v>
      </c>
      <c r="D159" s="107" t="str">
        <f t="shared" si="26"/>
        <v>37-11482</v>
      </c>
      <c r="E159" s="26" t="s">
        <v>7</v>
      </c>
      <c r="F159" s="3">
        <f>Moorings!M2</f>
        <v>-39.473833333333332</v>
      </c>
      <c r="G159" s="28"/>
    </row>
    <row r="160" spans="1:8" s="38" customFormat="1">
      <c r="A160" s="39"/>
      <c r="B160" s="105"/>
      <c r="E160" s="41"/>
      <c r="G160" s="44"/>
    </row>
    <row r="161" spans="1:7">
      <c r="A161" s="38" t="s">
        <v>214</v>
      </c>
      <c r="B161" s="105" t="str">
        <f t="shared" si="20"/>
        <v>GS01SUMO-0000#</v>
      </c>
      <c r="C161" s="38">
        <f t="shared" si="21"/>
        <v>1</v>
      </c>
      <c r="D161" s="1" t="s">
        <v>71</v>
      </c>
      <c r="E161" s="25" t="s">
        <v>5</v>
      </c>
      <c r="F161" s="1">
        <v>1000</v>
      </c>
      <c r="G161" s="44"/>
    </row>
    <row r="162" spans="1:7">
      <c r="A162" s="39" t="s">
        <v>214</v>
      </c>
      <c r="B162" s="106" t="str">
        <f t="shared" si="20"/>
        <v>GS01SUMO-0000#</v>
      </c>
      <c r="C162" s="39">
        <f t="shared" si="21"/>
        <v>1</v>
      </c>
      <c r="D162" s="107" t="str">
        <f t="shared" ref="D162:D163" si="27">D161</f>
        <v>37-11480</v>
      </c>
      <c r="E162" s="25" t="s">
        <v>6</v>
      </c>
      <c r="F162" s="3">
        <f>Moorings!L2</f>
        <v>59.933733333333336</v>
      </c>
      <c r="G162" s="44"/>
    </row>
    <row r="163" spans="1:7" s="27" customFormat="1">
      <c r="A163" s="39" t="s">
        <v>214</v>
      </c>
      <c r="B163" s="106" t="str">
        <f t="shared" si="20"/>
        <v>GS01SUMO-0000#</v>
      </c>
      <c r="C163" s="39">
        <f t="shared" si="21"/>
        <v>1</v>
      </c>
      <c r="D163" s="107" t="str">
        <f t="shared" si="27"/>
        <v>37-11480</v>
      </c>
      <c r="E163" s="26" t="s">
        <v>7</v>
      </c>
      <c r="F163" s="3">
        <f>Moorings!M2</f>
        <v>-39.473833333333332</v>
      </c>
      <c r="G163" s="28"/>
    </row>
    <row r="164" spans="1:7" s="38" customFormat="1">
      <c r="A164" s="39"/>
      <c r="B164" s="105"/>
      <c r="E164" s="41"/>
      <c r="G164" s="44"/>
    </row>
    <row r="165" spans="1:7">
      <c r="A165" s="38" t="s">
        <v>215</v>
      </c>
      <c r="B165" s="105" t="str">
        <f t="shared" si="20"/>
        <v>GS01SUMO-0000#</v>
      </c>
      <c r="C165" s="38">
        <f t="shared" si="21"/>
        <v>1</v>
      </c>
      <c r="D165" s="1" t="s">
        <v>72</v>
      </c>
      <c r="E165" s="25" t="s">
        <v>5</v>
      </c>
      <c r="F165" s="1">
        <v>1000</v>
      </c>
      <c r="G165" s="44"/>
    </row>
    <row r="166" spans="1:7">
      <c r="A166" s="39" t="s">
        <v>215</v>
      </c>
      <c r="B166" s="106" t="str">
        <f t="shared" si="20"/>
        <v>GS01SUMO-0000#</v>
      </c>
      <c r="C166" s="39">
        <f t="shared" si="21"/>
        <v>1</v>
      </c>
      <c r="D166" s="107" t="str">
        <f t="shared" ref="D166:D167" si="28">D165</f>
        <v>37-11479</v>
      </c>
      <c r="E166" s="25" t="s">
        <v>6</v>
      </c>
      <c r="F166" s="3">
        <f>Moorings!L2</f>
        <v>59.933733333333336</v>
      </c>
      <c r="G166" s="44"/>
    </row>
    <row r="167" spans="1:7" s="27" customFormat="1">
      <c r="A167" s="39" t="s">
        <v>215</v>
      </c>
      <c r="B167" s="106" t="str">
        <f t="shared" si="20"/>
        <v>GS01SUMO-0000#</v>
      </c>
      <c r="C167" s="39">
        <f t="shared" si="21"/>
        <v>1</v>
      </c>
      <c r="D167" s="107" t="str">
        <f t="shared" si="28"/>
        <v>37-11479</v>
      </c>
      <c r="E167" s="26" t="s">
        <v>7</v>
      </c>
      <c r="F167" s="3">
        <f>Moorings!M2</f>
        <v>-39.473833333333332</v>
      </c>
      <c r="G167" s="28"/>
    </row>
    <row r="168" spans="1:7" s="38" customFormat="1">
      <c r="A168" s="39"/>
      <c r="B168" s="105"/>
      <c r="E168" s="41"/>
      <c r="G168" s="44"/>
    </row>
    <row r="169" spans="1:7">
      <c r="A169" s="38" t="s">
        <v>216</v>
      </c>
      <c r="B169" s="105" t="str">
        <f t="shared" si="20"/>
        <v>GS01SUMO-0000#</v>
      </c>
      <c r="C169" s="38">
        <f t="shared" si="21"/>
        <v>1</v>
      </c>
      <c r="D169" s="1" t="s">
        <v>73</v>
      </c>
      <c r="E169" s="25" t="s">
        <v>5</v>
      </c>
      <c r="F169" s="1">
        <v>1000</v>
      </c>
      <c r="G169" s="44"/>
    </row>
    <row r="170" spans="1:7">
      <c r="A170" s="39" t="s">
        <v>216</v>
      </c>
      <c r="B170" s="106" t="str">
        <f t="shared" si="20"/>
        <v>GS01SUMO-0000#</v>
      </c>
      <c r="C170" s="39">
        <f t="shared" si="21"/>
        <v>1</v>
      </c>
      <c r="D170" s="107" t="str">
        <f t="shared" ref="D170:D171" si="29">D169</f>
        <v>37-11478</v>
      </c>
      <c r="E170" s="25" t="s">
        <v>6</v>
      </c>
      <c r="F170" s="3">
        <f>Moorings!L2</f>
        <v>59.933733333333336</v>
      </c>
      <c r="G170" s="44"/>
    </row>
    <row r="171" spans="1:7" s="27" customFormat="1">
      <c r="A171" s="39" t="s">
        <v>216</v>
      </c>
      <c r="B171" s="106" t="str">
        <f t="shared" si="20"/>
        <v>GS01SUMO-0000#</v>
      </c>
      <c r="C171" s="39">
        <f t="shared" si="21"/>
        <v>1</v>
      </c>
      <c r="D171" s="107" t="str">
        <f t="shared" si="29"/>
        <v>37-11478</v>
      </c>
      <c r="E171" s="26" t="s">
        <v>7</v>
      </c>
      <c r="F171" s="3">
        <f>Moorings!M2</f>
        <v>-39.473833333333332</v>
      </c>
      <c r="G171" s="28"/>
    </row>
    <row r="172" spans="1:7" s="38" customFormat="1">
      <c r="A172" s="39"/>
      <c r="B172" s="105"/>
      <c r="E172" s="41"/>
      <c r="G172" s="44"/>
    </row>
    <row r="173" spans="1:7">
      <c r="A173" s="38" t="s">
        <v>217</v>
      </c>
      <c r="B173" s="105" t="str">
        <f t="shared" si="20"/>
        <v>GS01SUMO-0000#</v>
      </c>
      <c r="C173" s="38">
        <f t="shared" si="21"/>
        <v>1</v>
      </c>
      <c r="D173" s="1" t="s">
        <v>74</v>
      </c>
      <c r="E173" s="25" t="s">
        <v>5</v>
      </c>
      <c r="F173" s="44">
        <v>1000</v>
      </c>
      <c r="G173" s="44"/>
    </row>
    <row r="174" spans="1:7">
      <c r="A174" s="39" t="s">
        <v>217</v>
      </c>
      <c r="B174" s="106" t="str">
        <f t="shared" si="20"/>
        <v>GS01SUMO-0000#</v>
      </c>
      <c r="C174" s="39">
        <f t="shared" si="21"/>
        <v>1</v>
      </c>
      <c r="D174" s="107" t="str">
        <f t="shared" ref="D174:D175" si="30">D173</f>
        <v>37IM64183-8523</v>
      </c>
      <c r="E174" s="25" t="s">
        <v>6</v>
      </c>
      <c r="F174" s="3">
        <f>Moorings!L2</f>
        <v>59.933733333333336</v>
      </c>
      <c r="G174" s="44"/>
    </row>
    <row r="175" spans="1:7" s="27" customFormat="1">
      <c r="A175" s="39" t="s">
        <v>217</v>
      </c>
      <c r="B175" s="106" t="str">
        <f t="shared" si="20"/>
        <v>GS01SUMO-0000#</v>
      </c>
      <c r="C175" s="39">
        <f t="shared" si="21"/>
        <v>1</v>
      </c>
      <c r="D175" s="107" t="str">
        <f t="shared" si="30"/>
        <v>37IM64183-8523</v>
      </c>
      <c r="E175" s="26" t="s">
        <v>7</v>
      </c>
      <c r="F175" s="3">
        <f>Moorings!M2</f>
        <v>-39.473833333333332</v>
      </c>
      <c r="G175" s="28"/>
    </row>
    <row r="176" spans="1:7" s="38" customFormat="1">
      <c r="A176" s="39"/>
      <c r="B176" s="105"/>
      <c r="E176" s="41"/>
      <c r="G176" s="44"/>
    </row>
    <row r="177" spans="1:7">
      <c r="A177" s="44" t="s">
        <v>218</v>
      </c>
      <c r="B177" s="105" t="str">
        <f t="shared" si="20"/>
        <v>GS01SUMO-0000#</v>
      </c>
      <c r="C177" s="38">
        <f t="shared" si="21"/>
        <v>1</v>
      </c>
      <c r="D177" s="1" t="s">
        <v>75</v>
      </c>
      <c r="E177" s="25" t="s">
        <v>5</v>
      </c>
      <c r="F177" s="1">
        <v>3500</v>
      </c>
      <c r="G177" s="44"/>
    </row>
    <row r="178" spans="1:7">
      <c r="A178" s="39" t="s">
        <v>218</v>
      </c>
      <c r="B178" s="106" t="str">
        <f t="shared" si="20"/>
        <v>GS01SUMO-0000#</v>
      </c>
      <c r="C178" s="39">
        <f t="shared" si="21"/>
        <v>1</v>
      </c>
      <c r="D178" s="107" t="str">
        <f t="shared" ref="D178:D179" si="31">D177</f>
        <v>37-11484</v>
      </c>
      <c r="E178" s="25" t="s">
        <v>6</v>
      </c>
      <c r="F178" s="3">
        <f>Moorings!L2</f>
        <v>59.933733333333336</v>
      </c>
      <c r="G178" s="44"/>
    </row>
    <row r="179" spans="1:7" s="27" customFormat="1">
      <c r="A179" s="39" t="s">
        <v>218</v>
      </c>
      <c r="B179" s="106" t="str">
        <f t="shared" si="20"/>
        <v>GS01SUMO-0000#</v>
      </c>
      <c r="C179" s="39">
        <f t="shared" si="21"/>
        <v>1</v>
      </c>
      <c r="D179" s="107" t="str">
        <f t="shared" si="31"/>
        <v>37-11484</v>
      </c>
      <c r="E179" s="26" t="s">
        <v>7</v>
      </c>
      <c r="F179" s="3">
        <f>Moorings!M2</f>
        <v>-39.473833333333332</v>
      </c>
      <c r="G179" s="28"/>
    </row>
    <row r="180" spans="1:7" s="38" customFormat="1">
      <c r="A180" s="39"/>
      <c r="B180" s="105"/>
      <c r="E180" s="41"/>
      <c r="G180" s="44"/>
    </row>
    <row r="181" spans="1:7">
      <c r="A181" s="44" t="s">
        <v>219</v>
      </c>
      <c r="B181" s="105" t="str">
        <f t="shared" si="20"/>
        <v>GS01SUMO-0000#</v>
      </c>
      <c r="C181" s="38">
        <f t="shared" si="21"/>
        <v>1</v>
      </c>
      <c r="D181" s="1" t="s">
        <v>76</v>
      </c>
      <c r="E181" s="25" t="s">
        <v>5</v>
      </c>
      <c r="F181" s="1">
        <v>3500</v>
      </c>
      <c r="G181" s="44"/>
    </row>
    <row r="182" spans="1:7">
      <c r="A182" s="39" t="s">
        <v>219</v>
      </c>
      <c r="B182" s="106" t="str">
        <f t="shared" si="20"/>
        <v>GS01SUMO-0000#</v>
      </c>
      <c r="C182" s="39">
        <f t="shared" si="21"/>
        <v>1</v>
      </c>
      <c r="D182" s="107" t="str">
        <f t="shared" ref="D182:D183" si="32">D181</f>
        <v>37-11485</v>
      </c>
      <c r="E182" s="25" t="s">
        <v>6</v>
      </c>
      <c r="F182" s="3">
        <f>Moorings!L2</f>
        <v>59.933733333333336</v>
      </c>
      <c r="G182" s="44"/>
    </row>
    <row r="183" spans="1:7" s="27" customFormat="1">
      <c r="A183" s="39" t="s">
        <v>219</v>
      </c>
      <c r="B183" s="106" t="str">
        <f t="shared" si="20"/>
        <v>GS01SUMO-0000#</v>
      </c>
      <c r="C183" s="39">
        <f t="shared" si="21"/>
        <v>1</v>
      </c>
      <c r="D183" s="107" t="str">
        <f t="shared" si="32"/>
        <v>37-11485</v>
      </c>
      <c r="E183" s="26" t="s">
        <v>7</v>
      </c>
      <c r="F183" s="3">
        <f>Moorings!M2</f>
        <v>-39.473833333333332</v>
      </c>
      <c r="G183" s="28"/>
    </row>
    <row r="184" spans="1:7" s="38" customFormat="1">
      <c r="A184" s="39"/>
      <c r="B184" s="105"/>
      <c r="E184" s="41"/>
      <c r="G184" s="44"/>
    </row>
    <row r="185" spans="1:7">
      <c r="A185" s="44" t="s">
        <v>220</v>
      </c>
      <c r="B185" s="105" t="str">
        <f t="shared" si="20"/>
        <v>GS01SUMO-0000#</v>
      </c>
      <c r="C185" s="38">
        <f t="shared" si="21"/>
        <v>1</v>
      </c>
      <c r="D185" s="1" t="s">
        <v>77</v>
      </c>
      <c r="E185" s="25" t="s">
        <v>5</v>
      </c>
      <c r="F185" s="1">
        <v>3500</v>
      </c>
      <c r="G185" s="44"/>
    </row>
    <row r="186" spans="1:7">
      <c r="A186" s="39" t="s">
        <v>220</v>
      </c>
      <c r="B186" s="106" t="str">
        <f t="shared" si="20"/>
        <v>GS01SUMO-0000#</v>
      </c>
      <c r="C186" s="39">
        <f t="shared" si="21"/>
        <v>1</v>
      </c>
      <c r="D186" s="107" t="str">
        <f t="shared" ref="D186:D187" si="33">D185</f>
        <v>37-11483</v>
      </c>
      <c r="E186" s="25" t="s">
        <v>6</v>
      </c>
      <c r="F186" s="3">
        <f>Moorings!L2</f>
        <v>59.933733333333336</v>
      </c>
      <c r="G186" s="44"/>
    </row>
    <row r="187" spans="1:7" s="27" customFormat="1">
      <c r="A187" s="39" t="s">
        <v>220</v>
      </c>
      <c r="B187" s="106" t="str">
        <f t="shared" si="20"/>
        <v>GS01SUMO-0000#</v>
      </c>
      <c r="C187" s="39">
        <f t="shared" si="21"/>
        <v>1</v>
      </c>
      <c r="D187" s="107" t="str">
        <f t="shared" si="33"/>
        <v>37-11483</v>
      </c>
      <c r="E187" s="26" t="s">
        <v>7</v>
      </c>
      <c r="F187" s="3">
        <f>Moorings!M2</f>
        <v>-39.473833333333332</v>
      </c>
      <c r="G187" s="28"/>
    </row>
    <row r="188" spans="1:7" s="32" customFormat="1">
      <c r="A188" s="38"/>
      <c r="B188" s="105"/>
      <c r="C188" s="38"/>
      <c r="E188" s="33"/>
      <c r="G188" s="37"/>
    </row>
    <row r="189" spans="1:7">
      <c r="A189" s="38" t="s">
        <v>221</v>
      </c>
      <c r="B189" s="105" t="str">
        <f t="shared" si="20"/>
        <v>GS01SUMO-0000#</v>
      </c>
      <c r="C189" s="38">
        <f t="shared" si="21"/>
        <v>1</v>
      </c>
      <c r="D189" s="1" t="s">
        <v>78</v>
      </c>
      <c r="E189" s="36" t="s">
        <v>17</v>
      </c>
      <c r="F189" s="32">
        <v>17533</v>
      </c>
      <c r="G189" s="44"/>
    </row>
    <row r="190" spans="1:7" s="32" customFormat="1">
      <c r="A190" s="39" t="s">
        <v>221</v>
      </c>
      <c r="B190" s="106" t="str">
        <f t="shared" si="20"/>
        <v>GS01SUMO-0000#</v>
      </c>
      <c r="C190" s="39">
        <f t="shared" si="21"/>
        <v>1</v>
      </c>
      <c r="D190" s="107" t="str">
        <f t="shared" ref="D190:D195" si="34">D189</f>
        <v>P0071</v>
      </c>
      <c r="E190" s="36" t="s">
        <v>18</v>
      </c>
      <c r="F190" s="32">
        <v>2229</v>
      </c>
      <c r="G190" s="44"/>
    </row>
    <row r="191" spans="1:7" s="32" customFormat="1">
      <c r="A191" s="39" t="s">
        <v>221</v>
      </c>
      <c r="B191" s="106" t="str">
        <f t="shared" si="20"/>
        <v>GS01SUMO-0000#</v>
      </c>
      <c r="C191" s="39">
        <f t="shared" si="21"/>
        <v>1</v>
      </c>
      <c r="D191" s="107" t="str">
        <f t="shared" si="34"/>
        <v>P0071</v>
      </c>
      <c r="E191" s="35" t="s">
        <v>19</v>
      </c>
      <c r="F191" s="32">
        <v>101</v>
      </c>
      <c r="G191" s="44"/>
    </row>
    <row r="192" spans="1:7" s="32" customFormat="1">
      <c r="A192" s="39" t="s">
        <v>221</v>
      </c>
      <c r="B192" s="106" t="str">
        <f t="shared" si="20"/>
        <v>GS01SUMO-0000#</v>
      </c>
      <c r="C192" s="39">
        <f t="shared" si="21"/>
        <v>1</v>
      </c>
      <c r="D192" s="107" t="str">
        <f t="shared" si="34"/>
        <v>P0071</v>
      </c>
      <c r="E192" s="35" t="s">
        <v>20</v>
      </c>
      <c r="F192" s="32">
        <v>38502</v>
      </c>
      <c r="G192" s="44"/>
    </row>
    <row r="193" spans="1:7" s="32" customFormat="1">
      <c r="A193" s="39" t="s">
        <v>221</v>
      </c>
      <c r="B193" s="106" t="str">
        <f t="shared" si="20"/>
        <v>GS01SUMO-0000#</v>
      </c>
      <c r="C193" s="39">
        <f t="shared" si="21"/>
        <v>1</v>
      </c>
      <c r="D193" s="107" t="str">
        <f t="shared" si="34"/>
        <v>P0071</v>
      </c>
      <c r="E193" s="35" t="s">
        <v>21</v>
      </c>
      <c r="F193" s="79">
        <v>1</v>
      </c>
      <c r="G193" s="44"/>
    </row>
    <row r="194" spans="1:7" s="32" customFormat="1">
      <c r="A194" s="39" t="s">
        <v>221</v>
      </c>
      <c r="B194" s="106" t="str">
        <f t="shared" si="20"/>
        <v>GS01SUMO-0000#</v>
      </c>
      <c r="C194" s="39">
        <f t="shared" si="21"/>
        <v>1</v>
      </c>
      <c r="D194" s="107" t="str">
        <f t="shared" si="34"/>
        <v>P0071</v>
      </c>
      <c r="E194" s="34" t="s">
        <v>22</v>
      </c>
      <c r="F194" s="79">
        <v>0</v>
      </c>
      <c r="G194" s="44"/>
    </row>
    <row r="195" spans="1:7" s="32" customFormat="1">
      <c r="A195" s="39" t="s">
        <v>221</v>
      </c>
      <c r="B195" s="106" t="str">
        <f t="shared" si="20"/>
        <v>GS01SUMO-0000#</v>
      </c>
      <c r="C195" s="39">
        <f t="shared" si="21"/>
        <v>1</v>
      </c>
      <c r="D195" s="107" t="str">
        <f t="shared" si="34"/>
        <v>P0071</v>
      </c>
      <c r="E195" s="34" t="s">
        <v>37</v>
      </c>
      <c r="F195" s="101">
        <v>35</v>
      </c>
      <c r="G195" s="37" t="s">
        <v>146</v>
      </c>
    </row>
    <row r="196" spans="1:7">
      <c r="B196" s="105"/>
      <c r="C196" s="38"/>
    </row>
    <row r="197" spans="1:7">
      <c r="A197" s="38" t="s">
        <v>222</v>
      </c>
      <c r="B197" s="105" t="str">
        <f t="shared" si="20"/>
        <v>GS01SUMO-0000#</v>
      </c>
      <c r="C197" s="38">
        <f t="shared" si="21"/>
        <v>1</v>
      </c>
      <c r="D197" s="1" t="s">
        <v>79</v>
      </c>
      <c r="E197" s="31" t="s">
        <v>17</v>
      </c>
      <c r="F197" s="1">
        <v>17533</v>
      </c>
      <c r="G197" s="44"/>
    </row>
    <row r="198" spans="1:7">
      <c r="A198" s="39" t="s">
        <v>222</v>
      </c>
      <c r="B198" s="106" t="str">
        <f t="shared" si="20"/>
        <v>GS01SUMO-0000#</v>
      </c>
      <c r="C198" s="39">
        <f t="shared" si="21"/>
        <v>1</v>
      </c>
      <c r="D198" s="107" t="str">
        <f t="shared" ref="D198:D203" si="35">D197</f>
        <v>P0101</v>
      </c>
      <c r="E198" s="31" t="s">
        <v>18</v>
      </c>
      <c r="F198" s="1">
        <v>2229</v>
      </c>
      <c r="G198" s="44"/>
    </row>
    <row r="199" spans="1:7" s="27" customFormat="1">
      <c r="A199" s="39" t="s">
        <v>222</v>
      </c>
      <c r="B199" s="106" t="str">
        <f t="shared" si="20"/>
        <v>GS01SUMO-0000#</v>
      </c>
      <c r="C199" s="39">
        <f t="shared" si="21"/>
        <v>1</v>
      </c>
      <c r="D199" s="107" t="str">
        <f t="shared" si="35"/>
        <v>P0101</v>
      </c>
      <c r="E199" s="30" t="s">
        <v>19</v>
      </c>
      <c r="F199" s="27">
        <v>101</v>
      </c>
      <c r="G199" s="44"/>
    </row>
    <row r="200" spans="1:7" s="27" customFormat="1">
      <c r="A200" s="39" t="s">
        <v>222</v>
      </c>
      <c r="B200" s="106" t="str">
        <f t="shared" ref="B200:B229" si="36">$B$3</f>
        <v>GS01SUMO-0000#</v>
      </c>
      <c r="C200" s="39">
        <f t="shared" ref="C200:C229" si="37">$C$3</f>
        <v>1</v>
      </c>
      <c r="D200" s="107" t="str">
        <f t="shared" si="35"/>
        <v>P0101</v>
      </c>
      <c r="E200" s="30" t="s">
        <v>20</v>
      </c>
      <c r="F200" s="27">
        <v>38502</v>
      </c>
      <c r="G200" s="44"/>
    </row>
    <row r="201" spans="1:7" s="27" customFormat="1">
      <c r="A201" s="39" t="s">
        <v>222</v>
      </c>
      <c r="B201" s="106" t="str">
        <f t="shared" si="36"/>
        <v>GS01SUMO-0000#</v>
      </c>
      <c r="C201" s="39">
        <f t="shared" si="37"/>
        <v>1</v>
      </c>
      <c r="D201" s="107" t="str">
        <f t="shared" si="35"/>
        <v>P0101</v>
      </c>
      <c r="E201" s="30" t="s">
        <v>21</v>
      </c>
      <c r="F201" s="79">
        <v>1</v>
      </c>
      <c r="G201" s="44"/>
    </row>
    <row r="202" spans="1:7" s="27" customFormat="1">
      <c r="A202" s="39" t="s">
        <v>222</v>
      </c>
      <c r="B202" s="106" t="str">
        <f t="shared" si="36"/>
        <v>GS01SUMO-0000#</v>
      </c>
      <c r="C202" s="39">
        <f t="shared" si="37"/>
        <v>1</v>
      </c>
      <c r="D202" s="107" t="str">
        <f t="shared" si="35"/>
        <v>P0101</v>
      </c>
      <c r="E202" s="29" t="s">
        <v>22</v>
      </c>
      <c r="F202" s="79">
        <v>0</v>
      </c>
      <c r="G202" s="44"/>
    </row>
    <row r="203" spans="1:7" s="27" customFormat="1">
      <c r="A203" s="39" t="s">
        <v>222</v>
      </c>
      <c r="B203" s="106" t="str">
        <f t="shared" si="36"/>
        <v>GS01SUMO-0000#</v>
      </c>
      <c r="C203" s="39">
        <f t="shared" si="37"/>
        <v>1</v>
      </c>
      <c r="D203" s="107" t="str">
        <f t="shared" si="35"/>
        <v>P0101</v>
      </c>
      <c r="E203" s="34" t="s">
        <v>37</v>
      </c>
      <c r="F203" s="101">
        <v>35</v>
      </c>
      <c r="G203" s="37" t="s">
        <v>146</v>
      </c>
    </row>
    <row r="204" spans="1:7" s="38" customFormat="1">
      <c r="A204" s="39"/>
      <c r="B204" s="105"/>
      <c r="E204" s="42"/>
      <c r="F204" s="42"/>
      <c r="G204" s="44"/>
    </row>
    <row r="205" spans="1:7">
      <c r="A205" s="38" t="s">
        <v>223</v>
      </c>
      <c r="B205" s="105" t="str">
        <f t="shared" si="36"/>
        <v>GS01SUMO-0000#</v>
      </c>
      <c r="C205" s="38">
        <f t="shared" si="37"/>
        <v>1</v>
      </c>
      <c r="D205" s="8"/>
      <c r="G205" s="38" t="s">
        <v>224</v>
      </c>
    </row>
    <row r="206" spans="1:7" s="38" customFormat="1">
      <c r="B206" s="105"/>
      <c r="D206" s="8"/>
    </row>
    <row r="207" spans="1:7">
      <c r="A207" s="38" t="s">
        <v>225</v>
      </c>
      <c r="B207" s="105" t="str">
        <f t="shared" si="36"/>
        <v>GS01SUMO-0000#</v>
      </c>
      <c r="C207" s="38">
        <f t="shared" si="37"/>
        <v>1</v>
      </c>
      <c r="D207" s="8"/>
      <c r="G207" s="38" t="s">
        <v>226</v>
      </c>
    </row>
    <row r="208" spans="1:7" s="38" customFormat="1">
      <c r="B208" s="105"/>
      <c r="D208" s="8"/>
    </row>
    <row r="209" spans="1:7">
      <c r="A209" s="38" t="s">
        <v>227</v>
      </c>
      <c r="B209" s="105" t="str">
        <f t="shared" si="36"/>
        <v>GS01SUMO-0000#</v>
      </c>
      <c r="C209" s="38">
        <f t="shared" si="37"/>
        <v>1</v>
      </c>
      <c r="D209" s="8"/>
      <c r="G209" s="38" t="s">
        <v>228</v>
      </c>
    </row>
    <row r="210" spans="1:7" s="38" customFormat="1">
      <c r="B210" s="105"/>
      <c r="D210" s="8"/>
    </row>
    <row r="211" spans="1:7">
      <c r="A211" s="38" t="s">
        <v>229</v>
      </c>
      <c r="B211" s="105" t="str">
        <f t="shared" si="36"/>
        <v>GS01SUMO-0000#</v>
      </c>
      <c r="C211" s="38">
        <f t="shared" si="37"/>
        <v>1</v>
      </c>
      <c r="D211" s="8"/>
      <c r="G211" s="38" t="s">
        <v>230</v>
      </c>
    </row>
    <row r="212" spans="1:7" s="38" customFormat="1">
      <c r="B212" s="105"/>
      <c r="D212" s="8"/>
    </row>
    <row r="213" spans="1:7">
      <c r="A213" s="38" t="s">
        <v>231</v>
      </c>
      <c r="B213" s="105" t="str">
        <f t="shared" si="36"/>
        <v>GS01SUMO-0000#</v>
      </c>
      <c r="C213" s="38">
        <f t="shared" si="37"/>
        <v>1</v>
      </c>
      <c r="D213" s="8"/>
      <c r="G213" s="38" t="s">
        <v>232</v>
      </c>
    </row>
    <row r="214" spans="1:7" s="38" customFormat="1">
      <c r="B214" s="105"/>
      <c r="D214" s="8"/>
    </row>
    <row r="215" spans="1:7">
      <c r="A215" s="38" t="s">
        <v>233</v>
      </c>
      <c r="B215" s="105" t="str">
        <f t="shared" si="36"/>
        <v>GS01SUMO-0000#</v>
      </c>
      <c r="C215" s="38">
        <f t="shared" si="37"/>
        <v>1</v>
      </c>
      <c r="D215" s="8"/>
      <c r="G215" s="38" t="s">
        <v>234</v>
      </c>
    </row>
    <row r="216" spans="1:7" s="38" customFormat="1">
      <c r="B216" s="105"/>
      <c r="D216" s="8"/>
    </row>
    <row r="217" spans="1:7">
      <c r="A217" s="38" t="s">
        <v>235</v>
      </c>
      <c r="B217" s="105" t="str">
        <f t="shared" si="36"/>
        <v>GS01SUMO-0000#</v>
      </c>
      <c r="C217" s="38">
        <f t="shared" si="37"/>
        <v>1</v>
      </c>
      <c r="D217" s="8"/>
      <c r="G217" s="38" t="s">
        <v>236</v>
      </c>
    </row>
    <row r="218" spans="1:7" s="38" customFormat="1">
      <c r="B218" s="105"/>
      <c r="D218" s="8"/>
    </row>
    <row r="219" spans="1:7">
      <c r="A219" s="38" t="s">
        <v>237</v>
      </c>
      <c r="B219" s="105" t="str">
        <f t="shared" si="36"/>
        <v>GS01SUMO-0000#</v>
      </c>
      <c r="C219" s="38">
        <f t="shared" si="37"/>
        <v>1</v>
      </c>
      <c r="D219" s="8"/>
      <c r="G219" s="38" t="s">
        <v>238</v>
      </c>
    </row>
    <row r="220" spans="1:7" s="38" customFormat="1">
      <c r="B220" s="105"/>
      <c r="D220" s="8"/>
    </row>
    <row r="221" spans="1:7">
      <c r="A221" s="38" t="s">
        <v>239</v>
      </c>
      <c r="B221" s="105" t="str">
        <f t="shared" si="36"/>
        <v>GS01SUMO-0000#</v>
      </c>
      <c r="C221" s="38">
        <f t="shared" si="37"/>
        <v>1</v>
      </c>
      <c r="D221" s="8"/>
      <c r="G221" s="38" t="s">
        <v>240</v>
      </c>
    </row>
    <row r="222" spans="1:7">
      <c r="B222" s="105"/>
      <c r="C222" s="38"/>
    </row>
    <row r="223" spans="1:7">
      <c r="A223" s="38" t="s">
        <v>241</v>
      </c>
      <c r="B223" s="105" t="str">
        <f t="shared" si="36"/>
        <v>GS01SUMO-0000#</v>
      </c>
      <c r="C223" s="38">
        <f t="shared" si="37"/>
        <v>1</v>
      </c>
      <c r="D223" s="1">
        <v>21717</v>
      </c>
      <c r="E223" s="40" t="s">
        <v>8</v>
      </c>
      <c r="F223" s="3">
        <f>Moorings!L2</f>
        <v>59.933733333333336</v>
      </c>
      <c r="G223" s="44"/>
    </row>
    <row r="224" spans="1:7">
      <c r="A224" s="39" t="s">
        <v>241</v>
      </c>
      <c r="B224" s="106" t="str">
        <f t="shared" si="36"/>
        <v>GS01SUMO-0000#</v>
      </c>
      <c r="C224" s="39">
        <f t="shared" si="37"/>
        <v>1</v>
      </c>
      <c r="D224" s="107">
        <f t="shared" ref="D224:D229" si="38">D223</f>
        <v>21717</v>
      </c>
      <c r="E224" s="40" t="s">
        <v>9</v>
      </c>
      <c r="F224" s="3">
        <f>Moorings!M2</f>
        <v>-39.473833333333332</v>
      </c>
    </row>
    <row r="225" spans="1:7">
      <c r="A225" s="39" t="s">
        <v>241</v>
      </c>
      <c r="B225" s="106" t="str">
        <f t="shared" si="36"/>
        <v>GS01SUMO-0000#</v>
      </c>
      <c r="C225" s="39">
        <f t="shared" si="37"/>
        <v>1</v>
      </c>
      <c r="D225" s="107">
        <f t="shared" si="38"/>
        <v>21717</v>
      </c>
      <c r="E225" s="43" t="s">
        <v>23</v>
      </c>
      <c r="F225" s="1">
        <v>5000</v>
      </c>
      <c r="G225" s="78"/>
    </row>
    <row r="226" spans="1:7">
      <c r="A226" s="39" t="s">
        <v>241</v>
      </c>
      <c r="B226" s="106" t="str">
        <f t="shared" si="36"/>
        <v>GS01SUMO-0000#</v>
      </c>
      <c r="C226" s="39">
        <f t="shared" si="37"/>
        <v>1</v>
      </c>
      <c r="D226" s="107">
        <f t="shared" si="38"/>
        <v>21717</v>
      </c>
      <c r="E226" s="43" t="s">
        <v>24</v>
      </c>
      <c r="F226" s="44">
        <v>0.45</v>
      </c>
    </row>
    <row r="227" spans="1:7">
      <c r="A227" s="39" t="s">
        <v>241</v>
      </c>
      <c r="B227" s="106" t="str">
        <f t="shared" si="36"/>
        <v>GS01SUMO-0000#</v>
      </c>
      <c r="C227" s="39">
        <f t="shared" si="37"/>
        <v>1</v>
      </c>
      <c r="D227" s="107">
        <f t="shared" si="38"/>
        <v>21717</v>
      </c>
      <c r="E227" s="43" t="s">
        <v>25</v>
      </c>
      <c r="F227" s="44">
        <v>0.45</v>
      </c>
      <c r="G227" s="44"/>
    </row>
    <row r="228" spans="1:7">
      <c r="A228" s="39" t="s">
        <v>241</v>
      </c>
      <c r="B228" s="106" t="str">
        <f t="shared" si="36"/>
        <v>GS01SUMO-0000#</v>
      </c>
      <c r="C228" s="39">
        <f t="shared" si="37"/>
        <v>1</v>
      </c>
      <c r="D228" s="107">
        <f t="shared" si="38"/>
        <v>21717</v>
      </c>
      <c r="E228" s="43" t="s">
        <v>26</v>
      </c>
      <c r="F228" s="44">
        <v>0.45</v>
      </c>
      <c r="G228" s="44"/>
    </row>
    <row r="229" spans="1:7">
      <c r="A229" s="39" t="s">
        <v>241</v>
      </c>
      <c r="B229" s="106" t="str">
        <f t="shared" si="36"/>
        <v>GS01SUMO-0000#</v>
      </c>
      <c r="C229" s="39">
        <f t="shared" si="37"/>
        <v>1</v>
      </c>
      <c r="D229" s="107">
        <f t="shared" si="38"/>
        <v>21717</v>
      </c>
      <c r="E229" s="43" t="s">
        <v>27</v>
      </c>
      <c r="F229" s="44">
        <v>0.45</v>
      </c>
      <c r="G229" s="44"/>
    </row>
    <row r="230" spans="1:7" s="38" customFormat="1">
      <c r="A230" s="39"/>
      <c r="B230" s="106"/>
      <c r="C230" s="39"/>
      <c r="D230" s="107"/>
      <c r="E230" s="43"/>
      <c r="F230" s="44"/>
      <c r="G230" s="44"/>
    </row>
    <row r="231" spans="1:7" s="38" customFormat="1">
      <c r="A231" s="110" t="s">
        <v>244</v>
      </c>
      <c r="B231" s="111" t="str">
        <f t="shared" ref="B231:B236" si="39">$B$3</f>
        <v>GS01SUMO-0000#</v>
      </c>
      <c r="C231" s="44">
        <f t="shared" ref="C231:C236" si="40">$C$3</f>
        <v>1</v>
      </c>
      <c r="D231" s="8" t="s">
        <v>249</v>
      </c>
      <c r="G231" s="8" t="s">
        <v>243</v>
      </c>
    </row>
    <row r="232" spans="1:7" s="38" customFormat="1">
      <c r="A232" s="110" t="s">
        <v>245</v>
      </c>
      <c r="B232" s="111" t="str">
        <f t="shared" si="39"/>
        <v>GS01SUMO-0000#</v>
      </c>
      <c r="C232" s="44">
        <f t="shared" si="40"/>
        <v>1</v>
      </c>
      <c r="D232" s="8" t="s">
        <v>250</v>
      </c>
      <c r="G232" s="8" t="s">
        <v>243</v>
      </c>
    </row>
    <row r="233" spans="1:7" s="38" customFormat="1">
      <c r="A233" s="110"/>
      <c r="B233" s="111"/>
      <c r="C233" s="44"/>
      <c r="G233" s="44"/>
    </row>
    <row r="234" spans="1:7" s="38" customFormat="1">
      <c r="A234" s="110" t="s">
        <v>246</v>
      </c>
      <c r="B234" s="111" t="str">
        <f t="shared" si="39"/>
        <v>GS01SUMO-0000#</v>
      </c>
      <c r="C234" s="44">
        <f t="shared" si="40"/>
        <v>1</v>
      </c>
      <c r="D234" s="8" t="s">
        <v>251</v>
      </c>
      <c r="G234" s="8" t="s">
        <v>243</v>
      </c>
    </row>
    <row r="235" spans="1:7" s="38" customFormat="1">
      <c r="A235" s="110" t="s">
        <v>247</v>
      </c>
      <c r="B235" s="111" t="str">
        <f t="shared" si="39"/>
        <v>GS01SUMO-0000#</v>
      </c>
      <c r="C235" s="44">
        <f t="shared" si="40"/>
        <v>1</v>
      </c>
      <c r="D235" s="8" t="s">
        <v>252</v>
      </c>
      <c r="G235" s="8" t="s">
        <v>243</v>
      </c>
    </row>
    <row r="236" spans="1:7" s="38" customFormat="1">
      <c r="A236" s="110" t="s">
        <v>248</v>
      </c>
      <c r="B236" s="111" t="str">
        <f t="shared" si="39"/>
        <v>GS01SUMO-0000#</v>
      </c>
      <c r="C236" s="44">
        <f t="shared" si="40"/>
        <v>1</v>
      </c>
      <c r="D236" s="8" t="s">
        <v>253</v>
      </c>
      <c r="G236" s="8" t="s">
        <v>243</v>
      </c>
    </row>
    <row r="238" spans="1:7" customFormat="1" ht="219.75" customHeight="1">
      <c r="A238" s="108" t="s">
        <v>147</v>
      </c>
      <c r="B238" s="96" t="s">
        <v>148</v>
      </c>
      <c r="C238" s="96" t="s">
        <v>149</v>
      </c>
      <c r="D238" s="96" t="s">
        <v>150</v>
      </c>
      <c r="E238" s="108" t="s">
        <v>147</v>
      </c>
      <c r="F238" s="109" t="s">
        <v>242</v>
      </c>
      <c r="G238" s="8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RowHeight="15"/>
  <sheetData>
    <row r="1" spans="1:38">
      <c r="A1" s="65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>
      <c r="A2" s="65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>
      <c r="A3" s="65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>
      <c r="A4" s="65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>
      <c r="A5" s="65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>
      <c r="A6" s="65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>
      <c r="A7" s="65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>
      <c r="A8" s="65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>
      <c r="A9" s="65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>
      <c r="A10" s="65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>
      <c r="A11" s="65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>
      <c r="A12" s="65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>
      <c r="A13" s="65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>
      <c r="A14" s="65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>
      <c r="A15" s="65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>
      <c r="A16" s="65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>
      <c r="A17" s="65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>
      <c r="A18" s="65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>
      <c r="A19" s="65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>
      <c r="A20" s="65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>
      <c r="A21" s="65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>
      <c r="A22" s="65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>
      <c r="A23" s="65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>
      <c r="A24" s="65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>
      <c r="A25" s="65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>
      <c r="A26" s="65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>
      <c r="A27" s="65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>
      <c r="A28" s="65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>
      <c r="A29" s="65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>
      <c r="A30" s="65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>
      <c r="A31" s="65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>
      <c r="A32" s="65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>
      <c r="A33" s="65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>
      <c r="A34" s="65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>
      <c r="A35" s="65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>
      <c r="A36" s="65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>
      <c r="A37" s="65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>
      <c r="A38" s="65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>
      <c r="A39" s="65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>
      <c r="A40" s="65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>
      <c r="A41" s="65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>
      <c r="A42" s="65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>
      <c r="A43" s="65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>
      <c r="A44" s="65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>
      <c r="A45" s="65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>
      <c r="A46" s="65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>
      <c r="A47" s="65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>
      <c r="A48" s="65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>
      <c r="A49" s="65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>
      <c r="A50" s="65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>
      <c r="A51" s="65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>
      <c r="A52" s="65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>
      <c r="A53" s="65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>
      <c r="A54" s="65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>
      <c r="A55" s="65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>
      <c r="A56" s="65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>
      <c r="A57" s="65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>
      <c r="A58" s="65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>
      <c r="A59" s="65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>
      <c r="A60" s="65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>
      <c r="A61" s="65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>
      <c r="A62" s="65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>
      <c r="A63" s="65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>
      <c r="A64" s="65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>
      <c r="A65" s="65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>
      <c r="A66" s="65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>
      <c r="A67" s="65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>
      <c r="A68" s="65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>
      <c r="A69" s="65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>
      <c r="A70" s="65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>
      <c r="A71" s="65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>
      <c r="A72" s="65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>
      <c r="A73" s="65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>
      <c r="A74" s="65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>
      <c r="A75" s="65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>
      <c r="A76" s="65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>
      <c r="A77" s="65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>
      <c r="A78" s="65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>
      <c r="A79" s="65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RowHeight="15"/>
  <sheetData>
    <row r="1" spans="1:38">
      <c r="A1" s="65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>
      <c r="A2" s="65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>
      <c r="A3" s="65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>
      <c r="A4" s="65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>
      <c r="A5" s="65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>
      <c r="A6" s="65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>
      <c r="A7" s="65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>
      <c r="A8" s="65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>
      <c r="A9" s="65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>
      <c r="A10" s="65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>
      <c r="A11" s="65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>
      <c r="A12" s="65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>
      <c r="A13" s="65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>
      <c r="A14" s="65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>
      <c r="A15" s="65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>
      <c r="A16" s="65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>
      <c r="A17" s="65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>
      <c r="A18" s="65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>
      <c r="A19" s="65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>
      <c r="A20" s="65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>
      <c r="A21" s="65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>
      <c r="A22" s="65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>
      <c r="A23" s="65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>
      <c r="A24" s="65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>
      <c r="A25" s="65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>
      <c r="A26" s="65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>
      <c r="A27" s="65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>
      <c r="A28" s="65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>
      <c r="A29" s="65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>
      <c r="A30" s="65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>
      <c r="A31" s="65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>
      <c r="A32" s="65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>
      <c r="A33" s="65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>
      <c r="A34" s="65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>
      <c r="A35" s="65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>
      <c r="A36" s="65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>
      <c r="A37" s="65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>
      <c r="A38" s="65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>
      <c r="A39" s="65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>
      <c r="A40" s="65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>
      <c r="A41" s="65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>
      <c r="A42" s="65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>
      <c r="A43" s="65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>
      <c r="A44" s="65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>
      <c r="A45" s="65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>
      <c r="A46" s="65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>
      <c r="A47" s="65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>
      <c r="A48" s="65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>
      <c r="A49" s="65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>
      <c r="A50" s="65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>
      <c r="A51" s="65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>
      <c r="A52" s="65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>
      <c r="A53" s="65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>
      <c r="A54" s="65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>
      <c r="A55" s="65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>
      <c r="A56" s="65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>
      <c r="A57" s="65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>
      <c r="A58" s="65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>
      <c r="A59" s="65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>
      <c r="A60" s="65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>
      <c r="A61" s="65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>
      <c r="A62" s="65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>
      <c r="A63" s="65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>
      <c r="A64" s="65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>
      <c r="A65" s="65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>
      <c r="A66" s="65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>
      <c r="A67" s="65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>
      <c r="A68" s="65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>
      <c r="A69" s="65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>
      <c r="A70" s="65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>
      <c r="A71" s="65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>
      <c r="A72" s="65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>
      <c r="A73" s="65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>
      <c r="A74" s="65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>
      <c r="A75" s="65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>
      <c r="A76" s="65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>
      <c r="A77" s="65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>
      <c r="A78" s="65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>
      <c r="A79" s="65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2015-06-22T20:05:07Z</dcterms:modified>
</cp:coreProperties>
</file>