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C3" i="1" l="1"/>
  <c r="C39" i="1"/>
  <c r="B3" i="1"/>
  <c r="B39" i="1"/>
  <c r="F43" i="1"/>
  <c r="F42" i="1"/>
  <c r="F37" i="1"/>
  <c r="F36" i="1"/>
  <c r="F34" i="1"/>
  <c r="F33" i="1"/>
  <c r="F31" i="1"/>
  <c r="F30" i="1"/>
  <c r="F19" i="1"/>
  <c r="F18" i="1"/>
  <c r="F16" i="1"/>
  <c r="F15" i="1"/>
  <c r="F13" i="1"/>
  <c r="F12" i="1"/>
  <c r="D42" i="1"/>
  <c r="D43" i="1"/>
  <c r="D37" i="1"/>
  <c r="D34" i="1"/>
  <c r="D31" i="1"/>
  <c r="D22" i="1"/>
  <c r="D23" i="1"/>
  <c r="D24" i="1"/>
  <c r="D25" i="1"/>
  <c r="D26" i="1"/>
  <c r="D27" i="1"/>
  <c r="D28" i="1"/>
  <c r="D19" i="1"/>
  <c r="D16" i="1"/>
  <c r="D13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12" i="1"/>
  <c r="C13" i="1"/>
  <c r="C15" i="1"/>
  <c r="C16" i="1"/>
  <c r="C18" i="1"/>
  <c r="C19" i="1"/>
  <c r="C21" i="1"/>
  <c r="C22" i="1"/>
  <c r="C23" i="1"/>
  <c r="C24" i="1"/>
  <c r="C25" i="1"/>
  <c r="C26" i="1"/>
  <c r="C27" i="1"/>
  <c r="C28" i="1"/>
  <c r="C30" i="1"/>
  <c r="C31" i="1"/>
  <c r="C33" i="1"/>
  <c r="C34" i="1"/>
  <c r="C36" i="1"/>
  <c r="C37" i="1"/>
  <c r="C41" i="1"/>
  <c r="C42" i="1"/>
  <c r="C43" i="1"/>
  <c r="C4" i="1"/>
  <c r="B5" i="1"/>
  <c r="B6" i="1"/>
  <c r="B7" i="1"/>
  <c r="B8" i="1"/>
  <c r="B9" i="1"/>
  <c r="B10" i="1"/>
  <c r="B12" i="1"/>
  <c r="B13" i="1"/>
  <c r="B15" i="1"/>
  <c r="B16" i="1"/>
  <c r="B18" i="1"/>
  <c r="B19" i="1"/>
  <c r="B21" i="1"/>
  <c r="B22" i="1"/>
  <c r="B23" i="1"/>
  <c r="B24" i="1"/>
  <c r="B25" i="1"/>
  <c r="B26" i="1"/>
  <c r="B27" i="1"/>
  <c r="B28" i="1"/>
  <c r="B30" i="1"/>
  <c r="B31" i="1"/>
  <c r="B33" i="1"/>
  <c r="B34" i="1"/>
  <c r="B36" i="1"/>
  <c r="B37" i="1"/>
  <c r="B41" i="1"/>
  <c r="B42" i="1"/>
  <c r="B43" i="1"/>
  <c r="B4" i="1"/>
  <c r="M2" i="2"/>
  <c r="L2" i="2"/>
</calcChain>
</file>

<file path=xl/sharedStrings.xml><?xml version="1.0" encoding="utf-8"?>
<sst xmlns="http://schemas.openxmlformats.org/spreadsheetml/2006/main" count="143" uniqueCount="89">
  <si>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</si>
  <si>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</si>
  <si>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</si>
  <si>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</si>
  <si>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</si>
  <si>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</si>
  <si>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</si>
  <si>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</si>
  <si>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</si>
  <si>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</si>
  <si>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</si>
  <si>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</si>
  <si>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</si>
  <si>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</si>
  <si>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</si>
  <si>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</si>
  <si>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</si>
  <si>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</si>
  <si>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</si>
  <si>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</si>
  <si>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</si>
  <si>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</si>
  <si>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</si>
  <si>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</si>
  <si>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</si>
  <si>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</si>
  <si>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</si>
  <si>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</si>
  <si>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</si>
  <si>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</si>
  <si>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</si>
  <si>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</si>
  <si>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</si>
  <si>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</si>
  <si>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</si>
  <si>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</si>
  <si>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</si>
  <si>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</si>
  <si>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</si>
  <si>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</si>
  <si>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</si>
  <si>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</si>
  <si>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</si>
  <si>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</si>
  <si>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</si>
  <si>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</si>
  <si>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Insert the serial number for each instrument deployed on this particular platform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</si>
  <si>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</si>
  <si>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</si>
  <si>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</si>
  <si>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</si>
  <si>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</si>
  <si>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</si>
  <si>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</si>
  <si>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</si>
  <si>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</si>
  <si>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</si>
  <si>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</si>
  <si>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last digit (same as deployment number)</t>
  </si>
  <si>
    <t>50° 04.245' N</t>
  </si>
  <si>
    <t>144° 47.885' W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</si>
  <si>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</si>
  <si>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</si>
  <si>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</si>
  <si>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Insert the appropriate calibration coefficient for each item in Column E.  </t>
  </si>
  <si>
    <t>00001</t>
  </si>
  <si>
    <t>No Calibration Cofficient</t>
  </si>
  <si>
    <t>GS02HYPM-GP001</t>
  </si>
  <si>
    <t>GS02HYPM-00001</t>
  </si>
  <si>
    <t>4600m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</si>
  <si>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</si>
  <si>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</si>
  <si>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</si>
  <si>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</si>
  <si>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</si>
  <si>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</si>
  <si>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</si>
  <si>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</si>
  <si>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</si>
  <si>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</si>
  <si>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GS02HYPM-MFC04-01-ZPLSGA000</t>
  </si>
  <si>
    <t>GS02HYPM-RIS01-01-CTDMOG000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</si>
  <si>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GS02HYPM platform; e.g., 00001, 00002</t>
    </r>
  </si>
  <si>
    <t>Omaha_Cal_Info_GS02HYPM_0000#_v#, where:</t>
  </si>
  <si>
    <t>The serial number used here is bogus, pending identification of the real serial number.</t>
  </si>
  <si>
    <t>GS03HYPM-GP-00001-ENG</t>
  </si>
  <si>
    <t>GS03HYPM-WFP-00001-ENG</t>
  </si>
  <si>
    <t>GS02HYPM-GP001-00-ENG000000</t>
  </si>
  <si>
    <t>GS02HYPM-WFP02-00-ENG000000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</si>
</sst>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4" fillId="0" borderId="0"/>
    <xf numFmtId="0" fontId="3" fillId="0" borderId="0"/>
    <xf numFmtId="0" fontId="30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1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6" borderId="0" xfId="61" applyFont="1" applyFill="1" applyAlignment="1">
      <alignment wrapText="1"/>
    </xf>
    <xf numFmtId="0" fontId="1" fillId="0" borderId="0" xfId="61"/>
    <xf numFmtId="0" fontId="1" fillId="0" borderId="0" xfId="61" applyAlignment="1">
      <alignment horizontal="right"/>
    </xf>
    <xf numFmtId="0" fontId="1" fillId="0" borderId="0" xfId="61" applyFill="1"/>
    <xf numFmtId="0" fontId="25" fillId="7" borderId="0" xfId="61" applyFont="1" applyFill="1"/>
    <xf numFmtId="0" fontId="26" fillId="8" borderId="0" xfId="61" applyFont="1" applyFill="1"/>
    <xf numFmtId="0" fontId="26" fillId="0" borderId="0" xfId="61" applyFont="1"/>
    <xf numFmtId="0" fontId="1" fillId="7" borderId="0" xfId="61" applyFill="1"/>
    <xf numFmtId="0" fontId="0" fillId="0" borderId="0" xfId="0" applyAlignment="1">
      <alignment horizont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33" fillId="4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0" fontId="0" fillId="0" borderId="0" xfId="0" applyFill="1"/>
    <xf numFmtId="0" fontId="34" fillId="10" borderId="0" xfId="61" applyFont="1" applyFill="1" applyAlignment="1">
      <alignment horizontal="center"/>
    </xf>
    <xf numFmtId="0" fontId="32" fillId="4" borderId="0" xfId="0" applyFont="1" applyFill="1" applyAlignment="1">
      <alignment horizontal="center" vertical="top" wrapText="1"/>
    </xf>
    <xf numFmtId="165" fontId="15" fillId="0" borderId="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 wrapText="1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top" wrapText="1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2</xdr:col>
      <xdr:colOff>857250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5277"/>
          <a:ext cx="2936874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6938" y="1889125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8313" y="1928813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400300"/>
          <a:ext cx="1504950" cy="4124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904874</xdr:colOff>
      <xdr:row>17</xdr:row>
      <xdr:rowOff>38285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200" y="4095753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336550</xdr:colOff>
      <xdr:row>3</xdr:row>
      <xdr:rowOff>1468437</xdr:rowOff>
    </xdr:from>
    <xdr:to>
      <xdr:col>4</xdr:col>
      <xdr:colOff>393700</xdr:colOff>
      <xdr:row>7</xdr:row>
      <xdr:rowOff>11112</xdr:rowOff>
    </xdr:to>
    <xdr:cxnSp macro="">
      <xdr:nvCxnSpPr>
        <xdr:cNvPr id="8" name="Straight Arrow Connector 7"/>
        <xdr:cNvCxnSpPr/>
      </xdr:nvCxnSpPr>
      <xdr:spPr>
        <a:xfrm flipV="1">
          <a:off x="4178300" y="2143125"/>
          <a:ext cx="571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806738</xdr:colOff>
      <xdr:row>1</xdr:row>
      <xdr:rowOff>152401</xdr:rowOff>
    </xdr:from>
    <xdr:to>
      <xdr:col>1</xdr:col>
      <xdr:colOff>927390</xdr:colOff>
      <xdr:row>3</xdr:row>
      <xdr:rowOff>47625</xdr:rowOff>
    </xdr:to>
    <xdr:cxnSp macro="">
      <xdr:nvCxnSpPr>
        <xdr:cNvPr id="9" name="Straight Arrow Connector 8"/>
        <xdr:cNvCxnSpPr/>
      </xdr:nvCxnSpPr>
      <xdr:spPr>
        <a:xfrm flipV="1">
          <a:off x="1889124" y="472787"/>
          <a:ext cx="120652" cy="2502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3095625</xdr:rowOff>
    </xdr:from>
    <xdr:to>
      <xdr:col>5</xdr:col>
      <xdr:colOff>301625</xdr:colOff>
      <xdr:row>8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116138" y="3770313"/>
          <a:ext cx="2781300" cy="952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931334</xdr:colOff>
      <xdr:row>45</xdr:row>
      <xdr:rowOff>116417</xdr:rowOff>
    </xdr:from>
    <xdr:to>
      <xdr:col>1</xdr:col>
      <xdr:colOff>973402</xdr:colOff>
      <xdr:row>46</xdr:row>
      <xdr:rowOff>125942</xdr:rowOff>
    </xdr:to>
    <xdr:cxnSp macro="">
      <xdr:nvCxnSpPr>
        <xdr:cNvPr id="3" name="Straight Arrow Connector 2"/>
        <xdr:cNvCxnSpPr/>
      </xdr:nvCxnSpPr>
      <xdr:spPr>
        <a:xfrm flipH="1" flipV="1">
          <a:off x="2874434" y="4488392"/>
          <a:ext cx="42068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20" sqref="B20:B24"/>
    </sheetView>
  </sheetViews>
  <sheetFormatPr defaultRowHeight="15"/>
  <cols>
    <col min="1" max="1" width="58.28515625" style="41" customWidth="1"/>
    <col min="2" max="2" width="55.42578125" style="41" customWidth="1"/>
    <col min="3" max="16384" width="9.140625" style="41"/>
  </cols>
  <sheetData>
    <row r="1" spans="1:2" ht="30">
      <c r="A1" s="40" t="s">
        <v>31</v>
      </c>
    </row>
    <row r="2" spans="1:2">
      <c r="A2" s="41" t="s">
        <v>83</v>
      </c>
    </row>
    <row r="3" spans="1:2">
      <c r="A3" s="42" t="s">
        <v>32</v>
      </c>
      <c r="B3" s="41" t="s">
        <v>82</v>
      </c>
    </row>
    <row r="4" spans="1:2">
      <c r="A4" s="42" t="s">
        <v>33</v>
      </c>
      <c r="B4" s="41" t="s">
        <v>34</v>
      </c>
    </row>
    <row r="7" spans="1:2" ht="30">
      <c r="A7" s="40" t="s">
        <v>35</v>
      </c>
    </row>
    <row r="8" spans="1:2">
      <c r="B8" s="43" t="s">
        <v>36</v>
      </c>
    </row>
    <row r="9" spans="1:2">
      <c r="B9" s="41" t="s">
        <v>37</v>
      </c>
    </row>
    <row r="10" spans="1:2">
      <c r="B10" s="41" t="s">
        <v>38</v>
      </c>
    </row>
    <row r="11" spans="1:2">
      <c r="B11" s="44" t="s">
        <v>39</v>
      </c>
    </row>
    <row r="12" spans="1:2">
      <c r="B12" s="44"/>
    </row>
    <row r="14" spans="1:2" ht="45">
      <c r="A14" s="40" t="s">
        <v>40</v>
      </c>
      <c r="B14" s="44" t="s">
        <v>41</v>
      </c>
    </row>
    <row r="17" spans="1:9">
      <c r="C17" s="46"/>
      <c r="D17" s="46"/>
      <c r="E17" s="46"/>
      <c r="F17" s="46"/>
      <c r="G17" s="46"/>
      <c r="H17" s="46"/>
    </row>
    <row r="18" spans="1:9">
      <c r="B18" s="45" t="s">
        <v>43</v>
      </c>
      <c r="C18" s="45"/>
      <c r="D18" s="45"/>
      <c r="E18" s="45"/>
      <c r="F18" s="45"/>
      <c r="G18" s="45"/>
      <c r="H18" s="45"/>
    </row>
    <row r="22" spans="1:9">
      <c r="A22" s="44" t="s">
        <v>44</v>
      </c>
      <c r="B22" s="44"/>
      <c r="C22" s="44"/>
      <c r="D22" s="44"/>
      <c r="E22" s="44"/>
      <c r="F22" s="44"/>
      <c r="G22" s="44"/>
      <c r="H22" s="47"/>
      <c r="I22" s="47"/>
    </row>
    <row r="35" spans="1:1">
      <c r="A35" s="5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0" zoomScaleNormal="110" workbookViewId="0">
      <selection activeCell="C3" sqref="C3"/>
    </sheetView>
  </sheetViews>
  <sheetFormatPr defaultColWidth="8.85546875" defaultRowHeight="12.75"/>
  <cols>
    <col min="1" max="1" width="16.28515625" style="12" bestFit="1" customWidth="1"/>
    <col min="2" max="2" width="15.42578125" style="12" bestFit="1" customWidth="1"/>
    <col min="3" max="3" width="14.5703125" style="31" bestFit="1" customWidth="1"/>
    <col min="4" max="4" width="11.28515625" style="28" bestFit="1" customWidth="1"/>
    <col min="5" max="5" width="11.28515625" style="21" bestFit="1" customWidth="1"/>
    <col min="6" max="6" width="14.28515625" style="28" customWidth="1"/>
    <col min="7" max="7" width="13.140625" style="12" customWidth="1"/>
    <col min="8" max="8" width="13.5703125" style="12" bestFit="1" customWidth="1"/>
    <col min="9" max="9" width="13.7109375" style="12" customWidth="1"/>
    <col min="10" max="10" width="11.5703125" style="12" bestFit="1" customWidth="1"/>
    <col min="11" max="11" width="22.7109375" style="12" customWidth="1"/>
    <col min="12" max="12" width="17.140625" style="12" customWidth="1"/>
    <col min="13" max="13" width="17.85546875" style="12" customWidth="1"/>
    <col min="14" max="16384" width="8.85546875" style="12"/>
  </cols>
  <sheetData>
    <row r="1" spans="1:13" s="16" customFormat="1" ht="25.5">
      <c r="A1" s="13" t="s">
        <v>0</v>
      </c>
      <c r="B1" s="14" t="s">
        <v>14</v>
      </c>
      <c r="C1" s="30" t="s">
        <v>25</v>
      </c>
      <c r="D1" s="27" t="s">
        <v>15</v>
      </c>
      <c r="E1" s="20" t="s">
        <v>16</v>
      </c>
      <c r="F1" s="27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5" t="s">
        <v>22</v>
      </c>
    </row>
    <row r="2" spans="1:13" s="29" customFormat="1" ht="15">
      <c r="A2" s="33" t="s">
        <v>67</v>
      </c>
      <c r="B2" s="33" t="s">
        <v>68</v>
      </c>
      <c r="C2" s="33">
        <v>1</v>
      </c>
      <c r="D2" s="56">
        <v>41456</v>
      </c>
      <c r="E2" s="34">
        <v>0.20833333333333334</v>
      </c>
      <c r="F2" s="56">
        <v>41842</v>
      </c>
      <c r="G2" s="33" t="s">
        <v>59</v>
      </c>
      <c r="H2" s="33" t="s">
        <v>60</v>
      </c>
      <c r="I2" s="33" t="s">
        <v>69</v>
      </c>
      <c r="J2" s="33" t="s">
        <v>23</v>
      </c>
      <c r="K2" s="9"/>
      <c r="L2" s="39">
        <f>((LEFT(G2,(FIND("°",G2,1)-1)))+(MID(G2,(FIND("°",G2,1)+1),(FIND("'",G2,1))-(FIND("°",G2,1)+1))/60))*(IF(RIGHT(G2,1)="N",1,-1))</f>
        <v>50.070749999999997</v>
      </c>
      <c r="M2" s="39">
        <f>((LEFT(H2,(FIND("°",H2,1)-1)))+(MID(H2,(FIND("°",H2,1)+1),(FIND("'",H2,1))-(FIND("°",H2,1)+1))/60))*(IF(RIGHT(H2,1)="E",1,-1))</f>
        <v>-144.79808333333332</v>
      </c>
    </row>
    <row r="3" spans="1:13" s="29" customFormat="1">
      <c r="D3" s="49"/>
      <c r="E3" s="50"/>
      <c r="F3" s="49"/>
    </row>
    <row r="4" spans="1:13" customFormat="1" ht="255">
      <c r="A4" s="51" t="s">
        <v>47</v>
      </c>
      <c r="B4" s="52" t="s">
        <v>58</v>
      </c>
      <c r="C4" s="52" t="s">
        <v>48</v>
      </c>
      <c r="D4" s="52" t="s">
        <v>49</v>
      </c>
      <c r="E4" s="52" t="s">
        <v>50</v>
      </c>
      <c r="F4" s="52" t="s">
        <v>51</v>
      </c>
      <c r="G4" s="52" t="s">
        <v>52</v>
      </c>
      <c r="H4" s="52" t="s">
        <v>53</v>
      </c>
      <c r="I4" s="52" t="s">
        <v>54</v>
      </c>
      <c r="J4" s="52" t="s">
        <v>55</v>
      </c>
      <c r="L4" s="57" t="s">
        <v>61</v>
      </c>
      <c r="M4" s="57" t="s">
        <v>62</v>
      </c>
    </row>
    <row r="5" spans="1:13" customFormat="1" ht="15">
      <c r="A5" s="48"/>
    </row>
    <row r="6" spans="1:13" customFormat="1" ht="15" customHeight="1">
      <c r="A6" s="53"/>
      <c r="G6" s="69" t="s">
        <v>63</v>
      </c>
      <c r="H6" s="69"/>
    </row>
    <row r="7" spans="1:13" customFormat="1" ht="15">
      <c r="G7" s="69"/>
      <c r="H7" s="69"/>
    </row>
    <row r="8" spans="1:13" customFormat="1" ht="15">
      <c r="G8" s="69"/>
      <c r="H8" s="69"/>
    </row>
    <row r="9" spans="1:13" customFormat="1" ht="15">
      <c r="G9" s="69"/>
      <c r="H9" s="69"/>
    </row>
    <row r="10" spans="1:13" customFormat="1" ht="15">
      <c r="G10" s="69"/>
      <c r="H10" s="69"/>
    </row>
    <row r="11" spans="1:13" customFormat="1" ht="15">
      <c r="G11" s="69"/>
      <c r="H11" s="69"/>
      <c r="I11" s="12"/>
      <c r="J11" s="12"/>
    </row>
    <row r="12" spans="1:13" customFormat="1" ht="15">
      <c r="G12" s="69"/>
      <c r="H12" s="69"/>
    </row>
    <row r="13" spans="1:13" customFormat="1" ht="15">
      <c r="G13" s="69"/>
      <c r="H13" s="69"/>
    </row>
    <row r="14" spans="1:13" customFormat="1" ht="15">
      <c r="G14" s="69"/>
      <c r="H14" s="69"/>
    </row>
    <row r="15" spans="1:13" customFormat="1" ht="15">
      <c r="G15" s="69"/>
      <c r="H15" s="69"/>
    </row>
    <row r="16" spans="1:13" customFormat="1" ht="15">
      <c r="G16" s="69"/>
      <c r="H16" s="69"/>
    </row>
    <row r="17" spans="4:8" customFormat="1" ht="15">
      <c r="G17" s="69"/>
      <c r="H17" s="69"/>
    </row>
    <row r="18" spans="4:8" customFormat="1" ht="15"/>
    <row r="19" spans="4:8" customFormat="1" ht="15"/>
    <row r="20" spans="4:8" customFormat="1" ht="15"/>
    <row r="21" spans="4:8" customFormat="1" ht="15"/>
    <row r="22" spans="4:8" customFormat="1" ht="15"/>
    <row r="23" spans="4:8" customFormat="1" ht="15"/>
    <row r="24" spans="4:8" customFormat="1" ht="15"/>
    <row r="25" spans="4:8" s="29" customFormat="1">
      <c r="D25" s="49"/>
      <c r="E25" s="50"/>
      <c r="F25" s="49"/>
    </row>
    <row r="26" spans="4:8" s="29" customFormat="1">
      <c r="D26" s="49"/>
      <c r="E26" s="50"/>
      <c r="F26" s="49"/>
    </row>
    <row r="27" spans="4:8" s="29" customFormat="1">
      <c r="D27" s="49"/>
      <c r="E27" s="50"/>
      <c r="F27" s="49"/>
    </row>
    <row r="28" spans="4:8" s="29" customFormat="1">
      <c r="D28" s="49"/>
      <c r="E28" s="50"/>
      <c r="F28" s="49"/>
    </row>
    <row r="29" spans="4:8" s="29" customFormat="1">
      <c r="D29" s="49"/>
      <c r="E29" s="50"/>
      <c r="F29" s="49"/>
    </row>
    <row r="30" spans="4:8" s="29" customFormat="1">
      <c r="D30" s="49"/>
      <c r="E30" s="50"/>
      <c r="F30" s="49"/>
    </row>
    <row r="31" spans="4:8" s="29" customFormat="1">
      <c r="D31" s="49"/>
      <c r="E31" s="50"/>
      <c r="F31" s="49"/>
    </row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90" zoomScaleNormal="90" workbookViewId="0">
      <pane ySplit="480" activePane="bottomLeft"/>
      <selection activeCell="G1" sqref="G1:K1048576"/>
      <selection pane="bottomLeft" activeCell="C42" sqref="C42"/>
    </sheetView>
  </sheetViews>
  <sheetFormatPr defaultColWidth="8.85546875" defaultRowHeight="12.75"/>
  <cols>
    <col min="1" max="1" width="29.140625" style="3" bestFit="1" customWidth="1"/>
    <col min="2" max="2" width="21.42578125" style="3" bestFit="1" customWidth="1"/>
    <col min="3" max="3" width="19.140625" style="19" bestFit="1" customWidth="1"/>
    <col min="4" max="4" width="24" style="3" bestFit="1" customWidth="1"/>
    <col min="5" max="5" width="29.140625" style="3" bestFit="1" customWidth="1"/>
    <col min="6" max="6" width="33.5703125" style="3" customWidth="1"/>
    <col min="7" max="7" width="10.7109375" style="19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5" customFormat="1">
      <c r="A1" s="22" t="s">
        <v>0</v>
      </c>
      <c r="B1" s="23" t="s">
        <v>1</v>
      </c>
      <c r="C1" s="32" t="s">
        <v>25</v>
      </c>
      <c r="D1" s="23" t="s">
        <v>2</v>
      </c>
      <c r="E1" s="24" t="s">
        <v>3</v>
      </c>
      <c r="F1" s="24" t="s">
        <v>4</v>
      </c>
      <c r="G1" s="26" t="s">
        <v>22</v>
      </c>
    </row>
    <row r="2" spans="1:7" s="25" customFormat="1">
      <c r="A2" s="37"/>
      <c r="B2" s="37"/>
      <c r="C2" s="38"/>
      <c r="D2" s="37"/>
      <c r="E2" s="24"/>
      <c r="F2" s="24"/>
      <c r="G2" s="26"/>
    </row>
    <row r="3" spans="1:7">
      <c r="A3" s="1" t="s">
        <v>70</v>
      </c>
      <c r="B3" s="58" t="str">
        <f>Moorings!B2</f>
        <v>GS02HYPM-00001</v>
      </c>
      <c r="C3" s="19">
        <f>Moorings!C2</f>
        <v>1</v>
      </c>
      <c r="D3" s="11">
        <v>2736</v>
      </c>
      <c r="E3" s="6" t="s">
        <v>10</v>
      </c>
      <c r="F3" s="6">
        <v>51</v>
      </c>
      <c r="G3" s="10" t="s">
        <v>71</v>
      </c>
    </row>
    <row r="4" spans="1:7">
      <c r="A4" s="2" t="s">
        <v>70</v>
      </c>
      <c r="B4" s="59" t="str">
        <f>$B$3</f>
        <v>GS02HYPM-00001</v>
      </c>
      <c r="C4" s="5">
        <f>$C$3</f>
        <v>1</v>
      </c>
      <c r="D4" s="60">
        <f>D3</f>
        <v>2736</v>
      </c>
      <c r="E4" s="6" t="s">
        <v>11</v>
      </c>
      <c r="F4" s="6">
        <v>1.871E-6</v>
      </c>
      <c r="G4" s="10"/>
    </row>
    <row r="5" spans="1:7">
      <c r="A5" s="2" t="s">
        <v>70</v>
      </c>
      <c r="B5" s="59" t="str">
        <f t="shared" ref="B5:B43" si="0">$B$3</f>
        <v>GS02HYPM-00001</v>
      </c>
      <c r="C5" s="5">
        <f t="shared" ref="C5:C43" si="1">$C$3</f>
        <v>1</v>
      </c>
      <c r="D5" s="60">
        <f t="shared" ref="D5:D43" si="2">D4</f>
        <v>2736</v>
      </c>
      <c r="E5" s="4" t="s">
        <v>12</v>
      </c>
      <c r="F5" s="4">
        <v>52</v>
      </c>
      <c r="G5" s="10"/>
    </row>
    <row r="6" spans="1:7">
      <c r="A6" s="2" t="s">
        <v>70</v>
      </c>
      <c r="B6" s="59" t="str">
        <f t="shared" si="0"/>
        <v>GS02HYPM-00001</v>
      </c>
      <c r="C6" s="5">
        <f t="shared" si="1"/>
        <v>1</v>
      </c>
      <c r="D6" s="60">
        <f t="shared" si="2"/>
        <v>2736</v>
      </c>
      <c r="E6" s="4" t="s">
        <v>13</v>
      </c>
      <c r="F6" s="4">
        <v>7.3000000000000001E-3</v>
      </c>
      <c r="G6" s="10"/>
    </row>
    <row r="7" spans="1:7">
      <c r="A7" s="2" t="s">
        <v>70</v>
      </c>
      <c r="B7" s="59" t="str">
        <f t="shared" si="0"/>
        <v>GS02HYPM-00001</v>
      </c>
      <c r="C7" s="5">
        <f t="shared" si="1"/>
        <v>1</v>
      </c>
      <c r="D7" s="60">
        <f t="shared" si="2"/>
        <v>2736</v>
      </c>
      <c r="E7" s="35" t="s">
        <v>27</v>
      </c>
      <c r="F7" s="35">
        <v>117</v>
      </c>
      <c r="G7" s="17" t="s">
        <v>26</v>
      </c>
    </row>
    <row r="8" spans="1:7">
      <c r="A8" s="2" t="s">
        <v>70</v>
      </c>
      <c r="B8" s="59" t="str">
        <f t="shared" si="0"/>
        <v>GS02HYPM-00001</v>
      </c>
      <c r="C8" s="5">
        <f t="shared" si="1"/>
        <v>1</v>
      </c>
      <c r="D8" s="60">
        <f t="shared" si="2"/>
        <v>2736</v>
      </c>
      <c r="E8" s="35" t="s">
        <v>28</v>
      </c>
      <c r="F8" s="35">
        <v>700</v>
      </c>
      <c r="G8" s="17" t="s">
        <v>26</v>
      </c>
    </row>
    <row r="9" spans="1:7">
      <c r="A9" s="2" t="s">
        <v>70</v>
      </c>
      <c r="B9" s="59" t="str">
        <f t="shared" si="0"/>
        <v>GS02HYPM-00001</v>
      </c>
      <c r="C9" s="5">
        <f t="shared" si="1"/>
        <v>1</v>
      </c>
      <c r="D9" s="60">
        <f t="shared" si="2"/>
        <v>2736</v>
      </c>
      <c r="E9" s="35" t="s">
        <v>29</v>
      </c>
      <c r="F9" s="35">
        <v>1.08</v>
      </c>
      <c r="G9" s="17" t="s">
        <v>26</v>
      </c>
    </row>
    <row r="10" spans="1:7">
      <c r="A10" s="2" t="s">
        <v>70</v>
      </c>
      <c r="B10" s="59" t="str">
        <f t="shared" si="0"/>
        <v>GS02HYPM-00001</v>
      </c>
      <c r="C10" s="5">
        <f t="shared" si="1"/>
        <v>1</v>
      </c>
      <c r="D10" s="60">
        <f t="shared" si="2"/>
        <v>2736</v>
      </c>
      <c r="E10" s="35" t="s">
        <v>30</v>
      </c>
      <c r="F10" s="36">
        <v>3.9E-2</v>
      </c>
      <c r="G10" s="17" t="s">
        <v>26</v>
      </c>
    </row>
    <row r="11" spans="1:7">
      <c r="A11" s="2"/>
      <c r="B11" s="59"/>
      <c r="C11" s="5"/>
      <c r="D11" s="60"/>
      <c r="E11" s="4"/>
      <c r="F11" s="10"/>
      <c r="G11" s="17"/>
    </row>
    <row r="12" spans="1:7">
      <c r="A12" s="1" t="s">
        <v>72</v>
      </c>
      <c r="B12" s="58" t="str">
        <f t="shared" si="0"/>
        <v>GS02HYPM-00001</v>
      </c>
      <c r="C12" s="19">
        <f t="shared" si="1"/>
        <v>1</v>
      </c>
      <c r="D12" s="11">
        <v>1086</v>
      </c>
      <c r="E12" s="18" t="s">
        <v>6</v>
      </c>
      <c r="F12" s="19">
        <f>Moorings!L2</f>
        <v>50.070749999999997</v>
      </c>
      <c r="G12" s="19" t="s">
        <v>24</v>
      </c>
    </row>
    <row r="13" spans="1:7">
      <c r="A13" s="2" t="s">
        <v>72</v>
      </c>
      <c r="B13" s="59" t="str">
        <f t="shared" si="0"/>
        <v>GS02HYPM-00001</v>
      </c>
      <c r="C13" s="5">
        <f t="shared" si="1"/>
        <v>1</v>
      </c>
      <c r="D13" s="60">
        <f t="shared" si="2"/>
        <v>1086</v>
      </c>
      <c r="E13" s="18" t="s">
        <v>7</v>
      </c>
      <c r="F13" s="19">
        <f>Moorings!M2</f>
        <v>-144.79808333333332</v>
      </c>
    </row>
    <row r="14" spans="1:7">
      <c r="A14" s="2"/>
      <c r="B14" s="59"/>
      <c r="C14" s="5"/>
      <c r="D14" s="60"/>
      <c r="E14" s="18"/>
      <c r="F14" s="19"/>
    </row>
    <row r="15" spans="1:7">
      <c r="A15" s="1" t="s">
        <v>73</v>
      </c>
      <c r="B15" s="58" t="str">
        <f t="shared" si="0"/>
        <v>GS02HYPM-00001</v>
      </c>
      <c r="C15" s="19">
        <f t="shared" si="1"/>
        <v>1</v>
      </c>
      <c r="D15" s="11">
        <v>107</v>
      </c>
      <c r="E15" s="6" t="s">
        <v>8</v>
      </c>
      <c r="F15" s="19">
        <f>Moorings!L2</f>
        <v>50.070749999999997</v>
      </c>
    </row>
    <row r="16" spans="1:7">
      <c r="A16" s="2" t="s">
        <v>73</v>
      </c>
      <c r="B16" s="59" t="str">
        <f t="shared" si="0"/>
        <v>GS02HYPM-00001</v>
      </c>
      <c r="C16" s="5">
        <f t="shared" si="1"/>
        <v>1</v>
      </c>
      <c r="D16" s="60">
        <f t="shared" si="2"/>
        <v>107</v>
      </c>
      <c r="E16" s="6" t="s">
        <v>9</v>
      </c>
      <c r="F16" s="19">
        <f>Moorings!M2</f>
        <v>-144.79808333333332</v>
      </c>
    </row>
    <row r="17" spans="1:7">
      <c r="A17" s="2"/>
      <c r="B17" s="59"/>
      <c r="C17" s="5"/>
      <c r="D17" s="60"/>
      <c r="E17" s="6"/>
      <c r="F17" s="19"/>
    </row>
    <row r="18" spans="1:7">
      <c r="A18" s="1" t="s">
        <v>74</v>
      </c>
      <c r="B18" s="58" t="str">
        <f t="shared" si="0"/>
        <v>GS02HYPM-00001</v>
      </c>
      <c r="C18" s="19">
        <f t="shared" si="1"/>
        <v>1</v>
      </c>
      <c r="D18" s="11">
        <v>1024</v>
      </c>
      <c r="E18" s="18" t="s">
        <v>6</v>
      </c>
      <c r="F18" s="19">
        <f>Moorings!L2</f>
        <v>50.070749999999997</v>
      </c>
    </row>
    <row r="19" spans="1:7">
      <c r="A19" s="2" t="s">
        <v>74</v>
      </c>
      <c r="B19" s="59" t="str">
        <f t="shared" si="0"/>
        <v>GS02HYPM-00001</v>
      </c>
      <c r="C19" s="5">
        <f t="shared" si="1"/>
        <v>1</v>
      </c>
      <c r="D19" s="60">
        <f t="shared" si="2"/>
        <v>1024</v>
      </c>
      <c r="E19" s="18" t="s">
        <v>7</v>
      </c>
      <c r="F19" s="19">
        <f>Moorings!M2</f>
        <v>-144.79808333333332</v>
      </c>
    </row>
    <row r="20" spans="1:7">
      <c r="A20" s="2"/>
      <c r="B20" s="59"/>
      <c r="C20" s="5"/>
      <c r="D20" s="60"/>
      <c r="E20" s="18"/>
      <c r="F20" s="19"/>
    </row>
    <row r="21" spans="1:7">
      <c r="A21" s="1" t="s">
        <v>75</v>
      </c>
      <c r="B21" s="58" t="str">
        <f t="shared" si="0"/>
        <v>GS02HYPM-00001</v>
      </c>
      <c r="C21" s="19">
        <f t="shared" si="1"/>
        <v>1</v>
      </c>
      <c r="D21" s="11">
        <v>2350</v>
      </c>
      <c r="E21" s="6" t="s">
        <v>10</v>
      </c>
      <c r="F21" s="6">
        <v>48</v>
      </c>
      <c r="G21" s="10" t="s">
        <v>76</v>
      </c>
    </row>
    <row r="22" spans="1:7">
      <c r="A22" s="2" t="s">
        <v>75</v>
      </c>
      <c r="B22" s="59" t="str">
        <f t="shared" si="0"/>
        <v>GS02HYPM-00001</v>
      </c>
      <c r="C22" s="5">
        <f t="shared" si="1"/>
        <v>1</v>
      </c>
      <c r="D22" s="60">
        <f t="shared" si="2"/>
        <v>2350</v>
      </c>
      <c r="E22" s="6" t="s">
        <v>11</v>
      </c>
      <c r="F22" s="6">
        <v>2.0339999999999999E-6</v>
      </c>
      <c r="G22" s="18"/>
    </row>
    <row r="23" spans="1:7">
      <c r="A23" s="2" t="s">
        <v>75</v>
      </c>
      <c r="B23" s="59" t="str">
        <f t="shared" si="0"/>
        <v>GS02HYPM-00001</v>
      </c>
      <c r="C23" s="5">
        <f t="shared" si="1"/>
        <v>1</v>
      </c>
      <c r="D23" s="60">
        <f t="shared" si="2"/>
        <v>2350</v>
      </c>
      <c r="E23" s="4" t="s">
        <v>12</v>
      </c>
      <c r="F23" s="4">
        <v>48</v>
      </c>
      <c r="G23" s="10"/>
    </row>
    <row r="24" spans="1:7">
      <c r="A24" s="2" t="s">
        <v>75</v>
      </c>
      <c r="B24" s="59" t="str">
        <f t="shared" si="0"/>
        <v>GS02HYPM-00001</v>
      </c>
      <c r="C24" s="5">
        <f t="shared" si="1"/>
        <v>1</v>
      </c>
      <c r="D24" s="60">
        <f t="shared" si="2"/>
        <v>2350</v>
      </c>
      <c r="E24" s="4" t="s">
        <v>13</v>
      </c>
      <c r="F24" s="4">
        <v>7.3000000000000001E-3</v>
      </c>
      <c r="G24" s="10"/>
    </row>
    <row r="25" spans="1:7">
      <c r="A25" s="2" t="s">
        <v>75</v>
      </c>
      <c r="B25" s="59" t="str">
        <f t="shared" si="0"/>
        <v>GS02HYPM-00001</v>
      </c>
      <c r="C25" s="5">
        <f t="shared" si="1"/>
        <v>1</v>
      </c>
      <c r="D25" s="60">
        <f t="shared" si="2"/>
        <v>2350</v>
      </c>
      <c r="E25" s="35" t="s">
        <v>27</v>
      </c>
      <c r="F25" s="35">
        <v>117</v>
      </c>
      <c r="G25" s="17" t="s">
        <v>26</v>
      </c>
    </row>
    <row r="26" spans="1:7">
      <c r="A26" s="2" t="s">
        <v>75</v>
      </c>
      <c r="B26" s="59" t="str">
        <f t="shared" si="0"/>
        <v>GS02HYPM-00001</v>
      </c>
      <c r="C26" s="5">
        <f t="shared" si="1"/>
        <v>1</v>
      </c>
      <c r="D26" s="60">
        <f t="shared" si="2"/>
        <v>2350</v>
      </c>
      <c r="E26" s="35" t="s">
        <v>28</v>
      </c>
      <c r="F26" s="35">
        <v>700</v>
      </c>
      <c r="G26" s="17" t="s">
        <v>26</v>
      </c>
    </row>
    <row r="27" spans="1:7">
      <c r="A27" s="2" t="s">
        <v>75</v>
      </c>
      <c r="B27" s="59" t="str">
        <f t="shared" si="0"/>
        <v>GS02HYPM-00001</v>
      </c>
      <c r="C27" s="5">
        <f t="shared" si="1"/>
        <v>1</v>
      </c>
      <c r="D27" s="60">
        <f t="shared" si="2"/>
        <v>2350</v>
      </c>
      <c r="E27" s="35" t="s">
        <v>29</v>
      </c>
      <c r="F27" s="35">
        <v>1.08</v>
      </c>
      <c r="G27" s="17" t="s">
        <v>26</v>
      </c>
    </row>
    <row r="28" spans="1:7">
      <c r="A28" s="2" t="s">
        <v>75</v>
      </c>
      <c r="B28" s="59" t="str">
        <f t="shared" si="0"/>
        <v>GS02HYPM-00001</v>
      </c>
      <c r="C28" s="5">
        <f t="shared" si="1"/>
        <v>1</v>
      </c>
      <c r="D28" s="60">
        <f t="shared" si="2"/>
        <v>2350</v>
      </c>
      <c r="E28" s="35" t="s">
        <v>30</v>
      </c>
      <c r="F28" s="36">
        <v>3.9E-2</v>
      </c>
      <c r="G28" s="17" t="s">
        <v>26</v>
      </c>
    </row>
    <row r="29" spans="1:7">
      <c r="A29" s="2"/>
      <c r="B29" s="59"/>
      <c r="C29" s="5"/>
      <c r="D29" s="60"/>
      <c r="E29" s="4"/>
      <c r="F29" s="10"/>
      <c r="G29" s="17"/>
    </row>
    <row r="30" spans="1:7">
      <c r="A30" s="1" t="s">
        <v>77</v>
      </c>
      <c r="B30" s="58" t="str">
        <f t="shared" si="0"/>
        <v>GS02HYPM-00001</v>
      </c>
      <c r="C30" s="19">
        <f t="shared" si="1"/>
        <v>1</v>
      </c>
      <c r="D30" s="11">
        <v>1106</v>
      </c>
      <c r="E30" s="18" t="s">
        <v>6</v>
      </c>
      <c r="F30" s="19">
        <f>Moorings!L2</f>
        <v>50.070749999999997</v>
      </c>
    </row>
    <row r="31" spans="1:7">
      <c r="A31" s="2" t="s">
        <v>77</v>
      </c>
      <c r="B31" s="59" t="str">
        <f t="shared" si="0"/>
        <v>GS02HYPM-00001</v>
      </c>
      <c r="C31" s="5">
        <f t="shared" si="1"/>
        <v>1</v>
      </c>
      <c r="D31" s="60">
        <f t="shared" si="2"/>
        <v>1106</v>
      </c>
      <c r="E31" s="18" t="s">
        <v>7</v>
      </c>
      <c r="F31" s="19">
        <f>Moorings!M2</f>
        <v>-144.79808333333332</v>
      </c>
    </row>
    <row r="32" spans="1:7">
      <c r="A32" s="2"/>
      <c r="B32" s="59"/>
      <c r="C32" s="5"/>
      <c r="D32" s="60"/>
      <c r="E32" s="18"/>
      <c r="F32" s="19"/>
    </row>
    <row r="33" spans="1:7">
      <c r="A33" s="1" t="s">
        <v>78</v>
      </c>
      <c r="B33" s="58" t="str">
        <f t="shared" si="0"/>
        <v>GS02HYPM-00001</v>
      </c>
      <c r="C33" s="19">
        <f t="shared" si="1"/>
        <v>1</v>
      </c>
      <c r="D33" s="11">
        <v>97</v>
      </c>
      <c r="E33" s="6" t="s">
        <v>8</v>
      </c>
      <c r="F33" s="19">
        <f>Moorings!L2</f>
        <v>50.070749999999997</v>
      </c>
    </row>
    <row r="34" spans="1:7">
      <c r="A34" s="2" t="s">
        <v>78</v>
      </c>
      <c r="B34" s="59" t="str">
        <f t="shared" si="0"/>
        <v>GS02HYPM-00001</v>
      </c>
      <c r="C34" s="5">
        <f t="shared" si="1"/>
        <v>1</v>
      </c>
      <c r="D34" s="60">
        <f t="shared" si="2"/>
        <v>97</v>
      </c>
      <c r="E34" s="6" t="s">
        <v>9</v>
      </c>
      <c r="F34" s="19">
        <f>Moorings!M2</f>
        <v>-144.79808333333332</v>
      </c>
    </row>
    <row r="35" spans="1:7">
      <c r="A35" s="2"/>
      <c r="B35" s="59"/>
      <c r="C35" s="5"/>
      <c r="D35" s="60"/>
      <c r="E35" s="6"/>
      <c r="F35" s="19"/>
    </row>
    <row r="36" spans="1:7">
      <c r="A36" s="1" t="s">
        <v>79</v>
      </c>
      <c r="B36" s="58" t="str">
        <f t="shared" si="0"/>
        <v>GS02HYPM-00001</v>
      </c>
      <c r="C36" s="19">
        <f t="shared" si="1"/>
        <v>1</v>
      </c>
      <c r="D36" s="11">
        <v>1025</v>
      </c>
      <c r="E36" s="18" t="s">
        <v>6</v>
      </c>
      <c r="F36" s="19">
        <f>Moorings!L2</f>
        <v>50.070749999999997</v>
      </c>
    </row>
    <row r="37" spans="1:7">
      <c r="A37" s="2" t="s">
        <v>79</v>
      </c>
      <c r="B37" s="59" t="str">
        <f t="shared" si="0"/>
        <v>GS02HYPM-00001</v>
      </c>
      <c r="C37" s="5">
        <f t="shared" si="1"/>
        <v>1</v>
      </c>
      <c r="D37" s="60">
        <f t="shared" si="2"/>
        <v>1025</v>
      </c>
      <c r="E37" s="18" t="s">
        <v>7</v>
      </c>
      <c r="F37" s="19">
        <f>Moorings!M2</f>
        <v>-144.79808333333332</v>
      </c>
    </row>
    <row r="38" spans="1:7">
      <c r="A38" s="64"/>
      <c r="B38" s="59"/>
      <c r="C38" s="5"/>
      <c r="D38" s="60"/>
      <c r="E38" s="18"/>
      <c r="F38" s="19"/>
    </row>
    <row r="39" spans="1:7">
      <c r="A39" s="61" t="s">
        <v>80</v>
      </c>
      <c r="B39" s="58" t="str">
        <f t="shared" si="0"/>
        <v>GS02HYPM-00001</v>
      </c>
      <c r="C39" s="19">
        <f t="shared" si="1"/>
        <v>1</v>
      </c>
      <c r="D39" s="62" t="s">
        <v>65</v>
      </c>
      <c r="F39" s="19"/>
      <c r="G39" s="63" t="s">
        <v>66</v>
      </c>
    </row>
    <row r="40" spans="1:7">
      <c r="A40" s="61"/>
      <c r="B40" s="58"/>
      <c r="D40" s="62"/>
      <c r="F40" s="19"/>
      <c r="G40" s="63"/>
    </row>
    <row r="41" spans="1:7">
      <c r="A41" s="1" t="s">
        <v>81</v>
      </c>
      <c r="B41" s="58" t="str">
        <f t="shared" si="0"/>
        <v>GS02HYPM-00001</v>
      </c>
      <c r="C41" s="19">
        <f t="shared" si="1"/>
        <v>1</v>
      </c>
      <c r="D41" s="3">
        <v>10261</v>
      </c>
      <c r="E41" s="8" t="s">
        <v>5</v>
      </c>
      <c r="F41" s="6">
        <v>1000</v>
      </c>
    </row>
    <row r="42" spans="1:7">
      <c r="A42" s="2" t="s">
        <v>81</v>
      </c>
      <c r="B42" s="59" t="str">
        <f t="shared" si="0"/>
        <v>GS02HYPM-00001</v>
      </c>
      <c r="C42" s="5">
        <f t="shared" si="1"/>
        <v>1</v>
      </c>
      <c r="D42" s="60">
        <f t="shared" si="2"/>
        <v>10261</v>
      </c>
      <c r="E42" s="8" t="s">
        <v>6</v>
      </c>
      <c r="F42" s="19">
        <f>Moorings!L2</f>
        <v>50.070749999999997</v>
      </c>
    </row>
    <row r="43" spans="1:7">
      <c r="A43" s="2" t="s">
        <v>81</v>
      </c>
      <c r="B43" s="59" t="str">
        <f t="shared" si="0"/>
        <v>GS02HYPM-00001</v>
      </c>
      <c r="C43" s="5">
        <f t="shared" si="1"/>
        <v>1</v>
      </c>
      <c r="D43" s="60">
        <f t="shared" si="2"/>
        <v>10261</v>
      </c>
      <c r="E43" s="7" t="s">
        <v>7</v>
      </c>
      <c r="F43" s="19">
        <f>Moorings!M2</f>
        <v>-144.79808333333332</v>
      </c>
    </row>
    <row r="44" spans="1:7">
      <c r="A44" s="64"/>
      <c r="B44" s="59"/>
      <c r="C44" s="5"/>
      <c r="D44" s="60"/>
      <c r="E44" s="7"/>
      <c r="F44" s="19"/>
    </row>
    <row r="45" spans="1:7">
      <c r="A45" s="65" t="s">
        <v>87</v>
      </c>
      <c r="B45" s="3" t="s">
        <v>68</v>
      </c>
      <c r="C45" s="3">
        <v>1</v>
      </c>
      <c r="D45" s="66" t="s">
        <v>85</v>
      </c>
      <c r="E45" s="67"/>
      <c r="F45" s="67"/>
      <c r="G45" s="68" t="s">
        <v>84</v>
      </c>
    </row>
    <row r="46" spans="1:7">
      <c r="A46" s="65" t="s">
        <v>88</v>
      </c>
      <c r="B46" s="3" t="s">
        <v>68</v>
      </c>
      <c r="C46" s="3">
        <v>1</v>
      </c>
      <c r="D46" s="66" t="s">
        <v>86</v>
      </c>
      <c r="G46" s="68" t="s">
        <v>84</v>
      </c>
    </row>
    <row r="47" spans="1:7">
      <c r="G47" s="3"/>
    </row>
    <row r="48" spans="1:7" customFormat="1" ht="105">
      <c r="A48" s="55" t="s">
        <v>45</v>
      </c>
      <c r="B48" s="52" t="s">
        <v>57</v>
      </c>
      <c r="C48" s="52" t="s">
        <v>56</v>
      </c>
      <c r="D48" s="52" t="s">
        <v>46</v>
      </c>
      <c r="E48" s="55" t="s">
        <v>45</v>
      </c>
      <c r="F48" s="52" t="s">
        <v>64</v>
      </c>
      <c r="G48" s="48"/>
    </row>
  </sheetData>
  <pageMargins left="0.7" right="0.7" top="0.75" bottom="0.75" header="0.3" footer="0.3"/>
  <pageSetup orientation="portrait" r:id="rId1"/>
  <ignoredErrors>
    <ignoredError sqref="D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2015-05-28T13:10:17Z</dcterms:modified>
</cp:coreProperties>
</file>