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Moorings!$A$1:$J$105</definedName>
    <definedName name="_FilterDatabase_0_0_0">Moorings!#REF!</definedName>
    <definedName name="_FilterDatabase_0_0_0_0">Moorings!$A$1:$J$105</definedName>
    <definedName name="_FilterDatabase_0_0_0_0_0">Asset_Cal_Info!$A$1:$F$1</definedName>
    <definedName name="_FilterDatabase_0_0_0_0_0_0">Asset_Cal_Info!$A$1:$F$373</definedName>
    <definedName name="_FilterDatabase_0_0_0_0_0_0_0">Asset_Cal_Info!$A$1:$F$1</definedName>
    <definedName name="_FilterDatabase_0_0_0_0_0_0_0_0">Asset_Cal_Info!$A$1:$F$373</definedName>
    <definedName name="_FilterDatabase_0_0_0_0_1">Asset_Cal_Info!$A$1:$F$373</definedName>
    <definedName name="_FilterDatabase_0_0_0_1">Asset_Cal_Info!$A$1:$F$1</definedName>
    <definedName name="_FilterDatabase_0_0_1">Asset_Cal_Info!$A$1:$F$373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Moorings!$A$1:$J$105</definedName>
    <definedName name="_FilterDatabase_2">Asset_Cal_Info!$A$1:$F$373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<sst xmlns="http://schemas.openxmlformats.org/spreadsheetml/2006/main" count="64" uniqueCount="54">
  <si>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</si>
  <si>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</si>
  <si>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</si>
  <si>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</si>
  <si>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</si>
  <si>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</si>
  <si>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</si>
  <si>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</si>
  <si>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</si>
  <si>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</si>
  <si>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</si>
  <si>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</si>
  <si>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</si>
  <si>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</si>
  <si>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</si>
  <si>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</si>
  <si>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</si>
  <si>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</si>
  <si>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</si>
  <si>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</si>
  <si>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</si>
  <si>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</si>
  <si>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</si>
  <si>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</si>
  <si>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</si>
  <si>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</si>
  <si>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</si>
  <si>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</si>
  <si>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</si>
  <si>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</si>
  <si>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</si>
  <si>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CC_scattering_angle</t>
  </si>
  <si>
    <t>CC_measurement_wavelength</t>
  </si>
  <si>
    <t>CC_angular_resolution</t>
  </si>
  <si>
    <t>CC_depolarization_ratio</t>
  </si>
  <si>
    <t>GP05MOAS-GL003</t>
  </si>
  <si>
    <t>50° 04.70' N</t>
  </si>
  <si>
    <t>144° 48.32' W</t>
  </si>
  <si>
    <t>0m</t>
  </si>
  <si>
    <t>MV1404</t>
  </si>
  <si>
    <t>Lat</t>
  </si>
  <si>
    <t>Lon</t>
  </si>
  <si>
    <t>Data Start</t>
  </si>
  <si>
    <t>Data End</t>
  </si>
  <si>
    <t>Requires Lat and Lon from glider engineering (PD1382/1391); Seabird Pumped CTD</t>
  </si>
  <si>
    <t>GP05MOAS-GL003-04-CTDGVM000</t>
  </si>
  <si>
    <t>Requires Lat, Lon, pressure, and temperature from glider engineering (PD1382/1391 1527/1528) and PRACSAL_L2 (PD1560); AADI DOSTA - Anderaa Optode</t>
  </si>
  <si>
    <t>GP05MOAS-GL003-02-DOSTAM000</t>
  </si>
  <si>
    <t>Default value per &lt;flo_scat_seawater(degC, psu, theta=117.0, wlngth=700.0, delta=0.039)&gt;</t>
  </si>
  <si>
    <t>FLBBSLC-3527</t>
  </si>
  <si>
    <t>GP05MOAS-GL003-01-FLORDM000</t>
  </si>
  <si>
    <t>Default value per &lt;flo_bback_total(beta, degC=20.0, psu=32.0, theta=117.0, wlngth=700.0, xfactor=1.08)&gt;</t>
  </si>
  <si>
    <t>OpenOceanGlider_453_Factory_Configs_Calibrations_2014-05-15.pdf</t>
  </si>
  <si>
    <t>GP05MOAS-GL003-00-ENG000000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</si>
</sst>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6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0" borderId="5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5" fillId="0" borderId="5" xfId="1" applyNumberFormat="1" applyFont="1" applyFill="1" applyBorder="1" applyAlignment="1">
      <alignment horizontal="left" vertical="center"/>
    </xf>
    <xf numFmtId="164" fontId="15" fillId="0" borderId="5" xfId="1" applyNumberFormat="1" applyFont="1" applyFill="1" applyBorder="1" applyAlignment="1">
      <alignment horizontal="left" vertical="center"/>
    </xf>
    <xf numFmtId="165" fontId="15" fillId="0" borderId="5" xfId="1" applyNumberFormat="1" applyFont="1" applyFill="1" applyBorder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6" borderId="0" xfId="0" applyNumberFormat="1" applyFont="1" applyFill="1" applyAlignment="1">
      <alignment horizontal="left" vertical="center"/>
    </xf>
    <xf numFmtId="0" fontId="7" fillId="0" borderId="0" xfId="0" applyNumberFormat="1" applyFont="1"/>
    <xf numFmtId="0" fontId="10" fillId="6" borderId="0" xfId="3" applyNumberFormat="1" applyFont="1" applyFill="1" applyBorder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28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29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zoomScale="80" zoomScaleNormal="80" workbookViewId="0">
      <selection activeCell="K14" sqref="K14"/>
    </sheetView>
  </sheetViews>
  <sheetFormatPr defaultRowHeight="15" x14ac:dyDescent="0.25"/>
  <cols>
    <col min="1" max="1" width="22.140625" customWidth="1"/>
    <col min="2" max="2" width="17.85546875" bestFit="1" customWidth="1"/>
    <col min="3" max="3" width="14.42578125" customWidth="1"/>
    <col min="4" max="4" width="24.28515625" bestFit="1" customWidth="1"/>
    <col min="5" max="5" width="17.5703125" bestFit="1" customWidth="1"/>
    <col min="6" max="6" width="17.42578125"/>
    <col min="7" max="7" width="18.7109375"/>
    <col min="8" max="8" width="18.71093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5" width="10.5703125" bestFit="1" customWidth="1"/>
    <col min="16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7" t="s">
        <v>40</v>
      </c>
      <c r="M1" s="27" t="s">
        <v>41</v>
      </c>
      <c r="N1" s="27" t="s">
        <v>42</v>
      </c>
      <c r="O1" s="27" t="s">
        <v>43</v>
      </c>
    </row>
    <row r="2" spans="1:15" s="26" customFormat="1" x14ac:dyDescent="0.25">
      <c r="A2" s="21" t="s">
        <v>35</v>
      </c>
      <c r="B2" s="21">
        <v>453</v>
      </c>
      <c r="C2" s="21">
        <v>3</v>
      </c>
      <c r="D2" s="22">
        <v>41868</v>
      </c>
      <c r="E2" s="23">
        <v>0</v>
      </c>
      <c r="F2" s="22"/>
      <c r="G2" s="21" t="s">
        <v>36</v>
      </c>
      <c r="H2" s="21" t="s">
        <v>37</v>
      </c>
      <c r="I2" s="24" t="s">
        <v>38</v>
      </c>
      <c r="J2" s="21" t="s">
        <v>39</v>
      </c>
      <c r="K2" s="21"/>
      <c r="L2" s="20">
        <f>((LEFT(G2,(FIND("°",G2,1)-1)))+(MID(G2,(FIND("°",G2,1)+1),(FIND("'",G2,1))-(FIND("°",G2,1)+1))/60))*(IF(RIGHT(G2,1)="N",1,-1))</f>
        <v>50.078333333333333</v>
      </c>
      <c r="M2" s="20">
        <f>((LEFT(H2,(FIND("°",H2,1)-1)))+(MID(H2,(FIND("°",H2,1)+1),(FIND("'",H2,1))-(FIND("°",H2,1)+1))/60))*(IF(RIGHT(H2,1)="E",1,-1))</f>
        <v>-144.80533333333332</v>
      </c>
      <c r="N2" s="25">
        <v>41869</v>
      </c>
      <c r="O2" s="25">
        <v>41882</v>
      </c>
    </row>
    <row r="3" spans="1:15" x14ac:dyDescent="0.25">
      <c r="D3" s="7"/>
      <c r="E3" s="7"/>
    </row>
    <row r="4" spans="1:15" x14ac:dyDescent="0.25">
      <c r="A4" s="7"/>
    </row>
    <row r="5" spans="1:15" x14ac:dyDescent="0.25">
      <c r="A5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C14" sqref="C14"/>
    </sheetView>
  </sheetViews>
  <sheetFormatPr defaultRowHeight="15" x14ac:dyDescent="0.25"/>
  <cols>
    <col min="1" max="1" width="28.7109375" bestFit="1" customWidth="1"/>
    <col min="2" max="2" width="17.140625" bestFit="1" customWidth="1"/>
    <col min="3" max="3" width="17.7109375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6" t="s">
        <v>0</v>
      </c>
      <c r="B1" s="17" t="s">
        <v>30</v>
      </c>
      <c r="C1" s="17" t="s">
        <v>13</v>
      </c>
      <c r="D1" s="17" t="s">
        <v>10</v>
      </c>
      <c r="E1" s="18" t="s">
        <v>11</v>
      </c>
      <c r="F1" s="18" t="s">
        <v>12</v>
      </c>
    </row>
    <row r="3" spans="1:10" s="12" customFormat="1" ht="12.75" x14ac:dyDescent="0.2">
      <c r="A3" s="29" t="s">
        <v>53</v>
      </c>
      <c r="B3" s="12">
        <v>453</v>
      </c>
      <c r="C3" s="15">
        <v>3</v>
      </c>
      <c r="D3" s="12">
        <v>453</v>
      </c>
      <c r="G3" s="15" t="s">
        <v>52</v>
      </c>
    </row>
    <row r="4" spans="1:10" s="12" customFormat="1" ht="12.75" x14ac:dyDescent="0.2">
      <c r="A4" s="14" t="s">
        <v>50</v>
      </c>
      <c r="B4" s="15">
        <v>453</v>
      </c>
      <c r="C4" s="15">
        <v>3</v>
      </c>
      <c r="D4" s="15" t="s">
        <v>49</v>
      </c>
      <c r="E4" s="30" t="s">
        <v>31</v>
      </c>
      <c r="F4" s="30">
        <v>117</v>
      </c>
      <c r="G4" s="15" t="s">
        <v>51</v>
      </c>
      <c r="J4" s="19"/>
    </row>
    <row r="5" spans="1:10" s="12" customFormat="1" ht="12.75" x14ac:dyDescent="0.2">
      <c r="A5" s="13" t="s">
        <v>50</v>
      </c>
      <c r="B5" s="31">
        <v>453</v>
      </c>
      <c r="C5" s="15">
        <v>3</v>
      </c>
      <c r="D5" s="31" t="s">
        <v>49</v>
      </c>
      <c r="E5" s="30" t="s">
        <v>32</v>
      </c>
      <c r="F5" s="30">
        <v>700</v>
      </c>
      <c r="G5" s="15" t="s">
        <v>51</v>
      </c>
      <c r="J5" s="19"/>
    </row>
    <row r="6" spans="1:10" s="12" customFormat="1" ht="12.75" x14ac:dyDescent="0.2">
      <c r="A6" s="13" t="s">
        <v>50</v>
      </c>
      <c r="B6" s="31">
        <v>453</v>
      </c>
      <c r="C6" s="15">
        <v>3</v>
      </c>
      <c r="D6" s="31" t="s">
        <v>49</v>
      </c>
      <c r="E6" s="30" t="s">
        <v>33</v>
      </c>
      <c r="F6" s="30">
        <v>1.08</v>
      </c>
      <c r="G6" s="15" t="s">
        <v>51</v>
      </c>
      <c r="J6" s="19"/>
    </row>
    <row r="7" spans="1:10" s="12" customFormat="1" ht="12.75" x14ac:dyDescent="0.2">
      <c r="A7" s="13" t="s">
        <v>50</v>
      </c>
      <c r="B7" s="31">
        <v>453</v>
      </c>
      <c r="C7" s="15">
        <v>3</v>
      </c>
      <c r="D7" s="31" t="s">
        <v>49</v>
      </c>
      <c r="E7" s="30" t="s">
        <v>34</v>
      </c>
      <c r="F7" s="30">
        <v>3.9E-2</v>
      </c>
      <c r="G7" s="15" t="s">
        <v>48</v>
      </c>
      <c r="J7" s="19"/>
    </row>
    <row r="8" spans="1:10" s="12" customFormat="1" ht="12.75" x14ac:dyDescent="0.2">
      <c r="A8" s="29" t="s">
        <v>47</v>
      </c>
      <c r="B8" s="12">
        <v>453</v>
      </c>
      <c r="C8" s="15">
        <v>3</v>
      </c>
      <c r="D8" s="12">
        <v>281</v>
      </c>
      <c r="G8" s="28" t="s">
        <v>46</v>
      </c>
    </row>
    <row r="9" spans="1:10" s="12" customFormat="1" ht="12.75" x14ac:dyDescent="0.2">
      <c r="A9" s="29" t="s">
        <v>45</v>
      </c>
      <c r="B9" s="12">
        <v>453</v>
      </c>
      <c r="C9" s="15">
        <v>3</v>
      </c>
      <c r="D9" s="12">
        <v>9158</v>
      </c>
      <c r="G9" s="28" t="s">
        <v>44</v>
      </c>
    </row>
    <row r="10" spans="1:10" s="12" customFormat="1" ht="12.75" x14ac:dyDescent="0.25">
      <c r="C10" s="15"/>
      <c r="G10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2015-05-22T17:38:00Z</dcterms:modified>
</cp:coreProperties>
</file>