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F126" i="1" l="1"/>
  <c r="F125" i="1"/>
  <c r="F123" i="1"/>
  <c r="F122" i="1"/>
  <c r="F120" i="1"/>
  <c r="F119" i="1"/>
  <c r="C3" i="1"/>
  <c r="C116" i="1"/>
  <c r="C117" i="1"/>
  <c r="C119" i="1"/>
  <c r="C120" i="1"/>
  <c r="C122" i="1"/>
  <c r="C123" i="1"/>
  <c r="C125" i="1"/>
  <c r="C126" i="1"/>
  <c r="B3" i="1"/>
  <c r="B126" i="1"/>
  <c r="B125" i="1"/>
  <c r="B123" i="1"/>
  <c r="B122" i="1"/>
  <c r="B120" i="1"/>
  <c r="B119" i="1"/>
  <c r="B128" i="1"/>
  <c r="F117" i="1"/>
  <c r="F116" i="1"/>
  <c r="B116" i="1"/>
  <c r="B117" i="1"/>
  <c r="F113" i="1"/>
  <c r="F112" i="1"/>
  <c r="D112" i="1"/>
  <c r="D113" i="1"/>
  <c r="D114" i="1"/>
  <c r="C114" i="1"/>
  <c r="B114" i="1"/>
  <c r="C113" i="1"/>
  <c r="B113" i="1"/>
  <c r="C112" i="1"/>
  <c r="B112" i="1"/>
  <c r="C111" i="1"/>
  <c r="B111" i="1"/>
  <c r="F108" i="1"/>
  <c r="F107" i="1"/>
  <c r="F103" i="1"/>
  <c r="F102" i="1"/>
  <c r="F98" i="1"/>
  <c r="F97" i="1"/>
  <c r="C91" i="1"/>
  <c r="D107" i="1"/>
  <c r="D108" i="1"/>
  <c r="D109" i="1"/>
  <c r="C109" i="1"/>
  <c r="B109" i="1"/>
  <c r="C108" i="1"/>
  <c r="B108" i="1"/>
  <c r="C107" i="1"/>
  <c r="B107" i="1"/>
  <c r="C106" i="1"/>
  <c r="B106" i="1"/>
  <c r="D102" i="1"/>
  <c r="D103" i="1"/>
  <c r="D104" i="1"/>
  <c r="C104" i="1"/>
  <c r="B104" i="1"/>
  <c r="C103" i="1"/>
  <c r="B103" i="1"/>
  <c r="C102" i="1"/>
  <c r="B102" i="1"/>
  <c r="C101" i="1"/>
  <c r="B101" i="1"/>
  <c r="D97" i="1"/>
  <c r="D98" i="1"/>
  <c r="D99" i="1"/>
  <c r="C99" i="1"/>
  <c r="B99" i="1"/>
  <c r="C98" i="1"/>
  <c r="B98" i="1"/>
  <c r="C97" i="1"/>
  <c r="B97" i="1"/>
  <c r="C96" i="1"/>
  <c r="B96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  <c r="D92" i="1"/>
  <c r="D93" i="1"/>
  <c r="D94" i="1"/>
  <c r="D87" i="1"/>
  <c r="D88" i="1"/>
  <c r="D89" i="1"/>
  <c r="D82" i="1"/>
  <c r="D83" i="1"/>
  <c r="D84" i="1"/>
  <c r="D77" i="1"/>
  <c r="D78" i="1"/>
  <c r="D79" i="1"/>
  <c r="D72" i="1"/>
  <c r="D73" i="1"/>
  <c r="D74" i="1"/>
  <c r="D67" i="1"/>
  <c r="D68" i="1"/>
  <c r="D69" i="1"/>
  <c r="D62" i="1"/>
  <c r="D63" i="1"/>
  <c r="D64" i="1"/>
  <c r="D57" i="1"/>
  <c r="D58" i="1"/>
  <c r="D59" i="1"/>
  <c r="D52" i="1"/>
  <c r="D53" i="1"/>
  <c r="D54" i="1"/>
  <c r="D47" i="1"/>
  <c r="D48" i="1"/>
  <c r="D49" i="1"/>
  <c r="D42" i="1"/>
  <c r="D43" i="1"/>
  <c r="D44" i="1"/>
  <c r="D37" i="1"/>
  <c r="D38" i="1"/>
  <c r="D39" i="1"/>
  <c r="D27" i="1"/>
  <c r="D28" i="1"/>
  <c r="D29" i="1"/>
  <c r="D30" i="1"/>
  <c r="D31" i="1"/>
  <c r="D32" i="1"/>
  <c r="D33" i="1"/>
  <c r="D34" i="1"/>
  <c r="D23" i="1"/>
  <c r="D24" i="1"/>
  <c r="D15" i="1"/>
  <c r="D16" i="1"/>
  <c r="D17" i="1"/>
  <c r="D18" i="1"/>
  <c r="D19" i="1"/>
  <c r="D20" i="1"/>
  <c r="D4" i="1"/>
  <c r="D5" i="1"/>
  <c r="D6" i="1"/>
  <c r="D7" i="1"/>
  <c r="D8" i="1"/>
  <c r="D9" i="1"/>
  <c r="D10" i="1"/>
  <c r="D11" i="1"/>
  <c r="D12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1" i="1"/>
  <c r="C42" i="1"/>
  <c r="C43" i="1"/>
  <c r="C44" i="1"/>
  <c r="C46" i="1"/>
  <c r="C47" i="1"/>
  <c r="C48" i="1"/>
  <c r="C49" i="1"/>
  <c r="C51" i="1"/>
  <c r="C52" i="1"/>
  <c r="C53" i="1"/>
  <c r="C54" i="1"/>
  <c r="C56" i="1"/>
  <c r="C57" i="1"/>
  <c r="C58" i="1"/>
  <c r="C59" i="1"/>
  <c r="C61" i="1"/>
  <c r="C62" i="1"/>
  <c r="C63" i="1"/>
  <c r="C64" i="1"/>
  <c r="C66" i="1"/>
  <c r="C67" i="1"/>
  <c r="C68" i="1"/>
  <c r="C69" i="1"/>
  <c r="C71" i="1"/>
  <c r="C72" i="1"/>
  <c r="C73" i="1"/>
  <c r="C74" i="1"/>
  <c r="C76" i="1"/>
  <c r="C77" i="1"/>
  <c r="C78" i="1"/>
  <c r="C79" i="1"/>
  <c r="C81" i="1"/>
  <c r="C82" i="1"/>
  <c r="C83" i="1"/>
  <c r="C84" i="1"/>
  <c r="C86" i="1"/>
  <c r="C87" i="1"/>
  <c r="C88" i="1"/>
  <c r="C89" i="1"/>
  <c r="C92" i="1"/>
  <c r="C93" i="1"/>
  <c r="C94" i="1"/>
  <c r="C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2" i="1"/>
  <c r="B23" i="1"/>
  <c r="B24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1" i="1"/>
  <c r="B42" i="1"/>
  <c r="B43" i="1"/>
  <c r="B44" i="1"/>
  <c r="B46" i="1"/>
  <c r="B47" i="1"/>
  <c r="B48" i="1"/>
  <c r="B49" i="1"/>
  <c r="B51" i="1"/>
  <c r="B52" i="1"/>
  <c r="B53" i="1"/>
  <c r="B54" i="1"/>
  <c r="B56" i="1"/>
  <c r="B57" i="1"/>
  <c r="B58" i="1"/>
  <c r="B59" i="1"/>
  <c r="B61" i="1"/>
  <c r="B62" i="1"/>
  <c r="B63" i="1"/>
  <c r="B64" i="1"/>
  <c r="B66" i="1"/>
  <c r="B67" i="1"/>
  <c r="B68" i="1"/>
  <c r="B69" i="1"/>
  <c r="B71" i="1"/>
  <c r="B72" i="1"/>
  <c r="B73" i="1"/>
  <c r="B74" i="1"/>
  <c r="B76" i="1"/>
  <c r="B77" i="1"/>
  <c r="B78" i="1"/>
  <c r="B79" i="1"/>
  <c r="B81" i="1"/>
  <c r="B82" i="1"/>
  <c r="B83" i="1"/>
  <c r="B84" i="1"/>
  <c r="B86" i="1"/>
  <c r="B87" i="1"/>
  <c r="B88" i="1"/>
  <c r="B89" i="1"/>
  <c r="B91" i="1"/>
  <c r="B92" i="1"/>
  <c r="B93" i="1"/>
  <c r="B94" i="1"/>
  <c r="B4" i="1"/>
  <c r="M2" i="2"/>
  <c r="L2" i="2"/>
</calcChain>
</file>

<file path=xl/sharedStrings.xml><?xml version="1.0" encoding="utf-8"?>
<sst xmlns="http://schemas.openxmlformats.org/spreadsheetml/2006/main" count="305" uniqueCount="118">
  <si>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</si>
  <si>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</si>
  <si>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</si>
  <si>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</si>
  <si>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</si>
  <si>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</si>
  <si>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</si>
  <si>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</si>
  <si>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</si>
  <si>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</si>
  <si>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</si>
  <si>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</si>
  <si>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</si>
  <si>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</si>
  <si>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</si>
  <si>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</si>
  <si>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</si>
  <si>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</si>
  <si>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</si>
  <si>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</si>
  <si>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</si>
  <si>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</si>
  <si>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</si>
  <si>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</si>
  <si>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</si>
  <si>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</si>
  <si>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</si>
  <si>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</si>
  <si>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</si>
  <si>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</si>
  <si>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</si>
  <si>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</si>
  <si>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</si>
  <si>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</si>
  <si>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</si>
  <si>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</si>
  <si>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</si>
  <si>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</si>
  <si>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</si>
  <si>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</si>
  <si>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</si>
  <si>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</si>
  <si>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</si>
  <si>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49° 58.77' N</t>
  </si>
  <si>
    <t>144° 15.24' W</t>
  </si>
  <si>
    <t>4127m</t>
  </si>
  <si>
    <t>Melville 130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</si>
  <si>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</si>
  <si>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</si>
  <si>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</si>
  <si>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</si>
  <si>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</si>
  <si>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</si>
  <si>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</si>
  <si>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</si>
  <si>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</si>
  <si>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</si>
  <si>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</si>
  <si>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</si>
  <si>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</si>
  <si>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</si>
  <si>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</si>
  <si>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</si>
  <si>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</si>
  <si>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</si>
  <si>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</si>
  <si>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</si>
  <si>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</si>
  <si>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</si>
  <si>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</si>
  <si>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</si>
  <si>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</si>
  <si>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 xml:space="preserve">Insert the appropriate calibration coefficient for each item in Column E.  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</si>
  <si>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</si>
  <si>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</si>
  <si>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</si>
  <si>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</si>
  <si>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</si>
  <si>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</si>
  <si>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</si>
  <si>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</si>
  <si>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</si>
  <si>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</si>
  <si>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</si>
  <si>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</si>
  <si>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</si>
  <si>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</si>
  <si>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Omaha_Cal_Info_GI03FLMA_0000#_v#,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</si>
  <si>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GI03FLMA platform; e.g., 00001, 00002</t>
    </r>
  </si>
  <si>
    <t>GI03FLMA-FM001</t>
  </si>
  <si>
    <t>GI03FLMA-00001</t>
  </si>
  <si>
    <t>11768</t>
  </si>
  <si>
    <t>GI03FLMA-RIS02-19-VELPTB000</t>
  </si>
  <si>
    <t>GI03FLMA-RIS02-20-VELPTB000</t>
  </si>
  <si>
    <t>GI03FLMA-RIS02-21-VELPTB000</t>
  </si>
  <si>
    <t>GI03FLMA-RIS02-22-VELPTB000</t>
  </si>
  <si>
    <t>GI03FLMA-RIS01-01-FLORTD000</t>
  </si>
  <si>
    <t>GI03FLMA-RIS01-02-PHSENE000</t>
  </si>
  <si>
    <t>GI03FLMA-RIS01-03-DOSTAD000</t>
  </si>
  <si>
    <t>Requires TEMPWAT, PRESWAT, and PRACSAL from GI03FLMA-RIS02-03-CTDMOG000</t>
  </si>
  <si>
    <t>GI03FLMA-RIS02-01-ADCPSL000</t>
  </si>
  <si>
    <t>GI03FLMA-RIS02-03-CTDMOG000</t>
  </si>
  <si>
    <t>GI03FLMA-RIS02-04-CTDMOG000</t>
  </si>
  <si>
    <t>GI03FLMA-RIS02-05-CTDMOG000</t>
  </si>
  <si>
    <t>GI03FLMA-RIS02-06-CTDMOG000</t>
  </si>
  <si>
    <t>GI03FLMA-RIS02-07-CTDMOG000</t>
  </si>
  <si>
    <t>GI03FLMA-RIS02-08-CTDMOG000</t>
  </si>
  <si>
    <t>GI03FLMA-RIS02-09-CTDMOG000</t>
  </si>
  <si>
    <t>GI03FLMA-RIS02-10-CTDMOG000</t>
  </si>
  <si>
    <t>GI03FLMA-RIS02-11-CTDMOG000</t>
  </si>
  <si>
    <t>GI03FLMA-RIS02-12-CTDMOH000</t>
  </si>
  <si>
    <t>GI03FLMA-RIS02-13-CTDMOH000</t>
  </si>
  <si>
    <t>GI03FLMA-RIS02-14-CTDMOH000</t>
  </si>
  <si>
    <t>GI03FLMA-RIS02-15-CTDMOH000</t>
  </si>
  <si>
    <t>GI03FLMA-RIS02-16-CTDMOH000</t>
  </si>
  <si>
    <t>GI03FLMA-RIS02-17-CTDMOH000</t>
  </si>
  <si>
    <t>GI03FLMA-RIS02-18-CTDMOH000</t>
  </si>
  <si>
    <t>GI03FLMA-FM001-00-ENG000000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</si>
</sst>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6" fillId="0" borderId="0"/>
    <xf numFmtId="0" fontId="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5" fillId="0" borderId="0"/>
    <xf numFmtId="0" fontId="4" fillId="0" borderId="0"/>
    <xf numFmtId="0" fontId="3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5" fillId="4" borderId="0" xfId="0" applyFont="1" applyFill="1" applyAlignment="1">
      <alignment horizontal="center" vertical="top" wrapText="1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6" fillId="8" borderId="0" xfId="62" applyFont="1" applyFill="1" applyAlignment="1">
      <alignment wrapText="1"/>
    </xf>
    <xf numFmtId="0" fontId="2" fillId="0" borderId="0" xfId="62"/>
    <xf numFmtId="0" fontId="2" fillId="0" borderId="0" xfId="62" applyAlignment="1">
      <alignment horizontal="right"/>
    </xf>
    <xf numFmtId="0" fontId="2" fillId="0" borderId="0" xfId="62" applyFill="1"/>
    <xf numFmtId="0" fontId="28" fillId="5" borderId="0" xfId="62" applyFont="1" applyFill="1"/>
    <xf numFmtId="0" fontId="29" fillId="0" borderId="0" xfId="62" applyFont="1"/>
    <xf numFmtId="0" fontId="29" fillId="9" borderId="0" xfId="62" applyFont="1" applyFill="1"/>
    <xf numFmtId="0" fontId="2" fillId="5" borderId="0" xfId="62" applyFill="1"/>
    <xf numFmtId="0" fontId="30" fillId="7" borderId="0" xfId="62" applyFont="1" applyFill="1" applyAlignment="1">
      <alignment horizontal="center"/>
    </xf>
    <xf numFmtId="0" fontId="17" fillId="0" borderId="0" xfId="0" applyFont="1" applyBorder="1"/>
    <xf numFmtId="0" fontId="16" fillId="0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left" vertical="top" wrapText="1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6864"/>
          <a:ext cx="2932111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2175" y="1890712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6725" y="1930400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114550" y="2400300"/>
          <a:ext cx="1285875" cy="2228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2437" y="4097340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346363</xdr:colOff>
      <xdr:row>3</xdr:row>
      <xdr:rowOff>1468438</xdr:rowOff>
    </xdr:from>
    <xdr:to>
      <xdr:col>4</xdr:col>
      <xdr:colOff>393700</xdr:colOff>
      <xdr:row>5</xdr:row>
      <xdr:rowOff>95250</xdr:rowOff>
    </xdr:to>
    <xdr:cxnSp macro="">
      <xdr:nvCxnSpPr>
        <xdr:cNvPr id="7" name="Straight Arrow Connector 6"/>
        <xdr:cNvCxnSpPr/>
      </xdr:nvCxnSpPr>
      <xdr:spPr>
        <a:xfrm flipV="1">
          <a:off x="4684568" y="2169824"/>
          <a:ext cx="47337" cy="3770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1</xdr:row>
      <xdr:rowOff>161060</xdr:rowOff>
    </xdr:from>
    <xdr:to>
      <xdr:col>1</xdr:col>
      <xdr:colOff>892754</xdr:colOff>
      <xdr:row>3</xdr:row>
      <xdr:rowOff>56284</xdr:rowOff>
    </xdr:to>
    <xdr:cxnSp macro="">
      <xdr:nvCxnSpPr>
        <xdr:cNvPr id="8" name="Straight Arrow Connector 7"/>
        <xdr:cNvCxnSpPr/>
      </xdr:nvCxnSpPr>
      <xdr:spPr>
        <a:xfrm flipV="1">
          <a:off x="2677102" y="507424"/>
          <a:ext cx="120652" cy="2502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3506932</xdr:rowOff>
    </xdr:from>
    <xdr:to>
      <xdr:col>5</xdr:col>
      <xdr:colOff>69273</xdr:colOff>
      <xdr:row>8</xdr:row>
      <xdr:rowOff>47627</xdr:rowOff>
    </xdr:to>
    <xdr:cxnSp macro="">
      <xdr:nvCxnSpPr>
        <xdr:cNvPr id="9" name="Straight Arrow Connector 8"/>
        <xdr:cNvCxnSpPr/>
      </xdr:nvCxnSpPr>
      <xdr:spPr>
        <a:xfrm flipV="1">
          <a:off x="2518064" y="4208318"/>
          <a:ext cx="2642754" cy="225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910166</xdr:colOff>
      <xdr:row>128</xdr:row>
      <xdr:rowOff>0</xdr:rowOff>
    </xdr:from>
    <xdr:to>
      <xdr:col>1</xdr:col>
      <xdr:colOff>941652</xdr:colOff>
      <xdr:row>128</xdr:row>
      <xdr:rowOff>157692</xdr:rowOff>
    </xdr:to>
    <xdr:cxnSp macro="">
      <xdr:nvCxnSpPr>
        <xdr:cNvPr id="2" name="Straight Arrow Connector 1"/>
        <xdr:cNvCxnSpPr/>
      </xdr:nvCxnSpPr>
      <xdr:spPr>
        <a:xfrm flipH="1" flipV="1">
          <a:off x="2995083" y="20447000"/>
          <a:ext cx="31486" cy="189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6" sqref="B6"/>
    </sheetView>
  </sheetViews>
  <sheetFormatPr defaultRowHeight="15"/>
  <cols>
    <col min="1" max="1" width="58.28515625" style="57" customWidth="1"/>
    <col min="2" max="2" width="55.42578125" style="57" customWidth="1"/>
    <col min="3" max="16384" width="9.140625" style="57"/>
  </cols>
  <sheetData>
    <row r="1" spans="1:2" ht="30">
      <c r="A1" s="56" t="s">
        <v>73</v>
      </c>
    </row>
    <row r="2" spans="1:2">
      <c r="A2" s="57" t="s">
        <v>87</v>
      </c>
    </row>
    <row r="3" spans="1:2">
      <c r="A3" s="58" t="s">
        <v>74</v>
      </c>
      <c r="B3" s="57" t="s">
        <v>88</v>
      </c>
    </row>
    <row r="4" spans="1:2">
      <c r="A4" s="58" t="s">
        <v>75</v>
      </c>
      <c r="B4" s="57" t="s">
        <v>76</v>
      </c>
    </row>
    <row r="7" spans="1:2" ht="30">
      <c r="A7" s="56" t="s">
        <v>77</v>
      </c>
    </row>
    <row r="8" spans="1:2">
      <c r="B8" s="59" t="s">
        <v>78</v>
      </c>
    </row>
    <row r="9" spans="1:2">
      <c r="B9" s="57" t="s">
        <v>79</v>
      </c>
    </row>
    <row r="10" spans="1:2">
      <c r="B10" s="57" t="s">
        <v>80</v>
      </c>
    </row>
    <row r="11" spans="1:2">
      <c r="B11" s="60" t="s">
        <v>81</v>
      </c>
    </row>
    <row r="12" spans="1:2">
      <c r="B12" s="60"/>
    </row>
    <row r="14" spans="1:2" ht="45">
      <c r="A14" s="56" t="s">
        <v>82</v>
      </c>
      <c r="B14" s="60" t="s">
        <v>83</v>
      </c>
    </row>
    <row r="17" spans="1:9">
      <c r="C17" s="61"/>
      <c r="D17" s="61"/>
      <c r="E17" s="61"/>
      <c r="F17" s="61"/>
      <c r="G17" s="61"/>
      <c r="H17" s="61"/>
    </row>
    <row r="18" spans="1:9">
      <c r="B18" s="62" t="s">
        <v>84</v>
      </c>
      <c r="C18" s="62"/>
      <c r="D18" s="62"/>
      <c r="E18" s="62"/>
      <c r="F18" s="62"/>
      <c r="G18" s="62"/>
      <c r="H18" s="62"/>
    </row>
    <row r="22" spans="1:9">
      <c r="A22" s="60" t="s">
        <v>85</v>
      </c>
      <c r="B22" s="60"/>
      <c r="C22" s="60"/>
      <c r="D22" s="60"/>
      <c r="E22" s="60"/>
      <c r="F22" s="60"/>
      <c r="G22" s="60"/>
      <c r="H22" s="63"/>
      <c r="I22" s="63"/>
    </row>
    <row r="35" spans="1:1">
      <c r="A35" s="64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0" zoomScaleNormal="110" workbookViewId="0">
      <selection activeCell="C3" sqref="C3"/>
    </sheetView>
  </sheetViews>
  <sheetFormatPr defaultColWidth="8.85546875" defaultRowHeight="12.7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3" s="12" customFormat="1" ht="25.5">
      <c r="A1" s="9" t="s">
        <v>0</v>
      </c>
      <c r="B1" s="10" t="s">
        <v>34</v>
      </c>
      <c r="C1" s="21" t="s">
        <v>49</v>
      </c>
      <c r="D1" s="17" t="s">
        <v>35</v>
      </c>
      <c r="E1" s="14" t="s">
        <v>36</v>
      </c>
      <c r="F1" s="17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1" t="s">
        <v>42</v>
      </c>
    </row>
    <row r="2" spans="1:13" s="20" customFormat="1" ht="15">
      <c r="A2" s="7" t="s">
        <v>89</v>
      </c>
      <c r="B2" s="7" t="s">
        <v>90</v>
      </c>
      <c r="C2" s="7">
        <v>1</v>
      </c>
      <c r="D2" s="18">
        <v>41456</v>
      </c>
      <c r="E2" s="24">
        <v>0.20833333333333334</v>
      </c>
      <c r="F2" s="18">
        <v>41807</v>
      </c>
      <c r="G2" s="7" t="s">
        <v>43</v>
      </c>
      <c r="H2" s="7" t="s">
        <v>44</v>
      </c>
      <c r="I2" s="7" t="s">
        <v>45</v>
      </c>
      <c r="J2" s="7" t="s">
        <v>46</v>
      </c>
      <c r="K2" s="7"/>
      <c r="L2" s="23">
        <f>((LEFT(G2,(FIND("°",G2,1)-1)))+(MID(G2,(FIND("°",G2,1)+1),(FIND("'",G2,1))-(FIND("°",G2,1)+1))/60))*(IF(RIGHT(G2,1)="N",1,-1))</f>
        <v>49.979500000000002</v>
      </c>
      <c r="M2" s="23">
        <f>((LEFT(H2,(FIND("°",H2,1)-1)))+(MID(H2,(FIND("°",H2,1)+1),(FIND("'",H2,1))-(FIND("°",H2,1)+1))/60))*(IF(RIGHT(H2,1)="E",1,-1))</f>
        <v>-144.25399999999999</v>
      </c>
    </row>
    <row r="3" spans="1:13" s="20" customFormat="1">
      <c r="D3" s="43"/>
      <c r="E3" s="44"/>
      <c r="F3" s="43"/>
    </row>
    <row r="4" spans="1:13" customFormat="1" ht="360">
      <c r="A4" s="45" t="s">
        <v>55</v>
      </c>
      <c r="B4" s="46" t="s">
        <v>56</v>
      </c>
      <c r="C4" s="46" t="s">
        <v>57</v>
      </c>
      <c r="D4" s="46" t="s">
        <v>58</v>
      </c>
      <c r="E4" s="46" t="s">
        <v>59</v>
      </c>
      <c r="F4" s="46" t="s">
        <v>60</v>
      </c>
      <c r="G4" s="46" t="s">
        <v>61</v>
      </c>
      <c r="H4" s="46" t="s">
        <v>62</v>
      </c>
      <c r="I4" s="46" t="s">
        <v>63</v>
      </c>
      <c r="J4" s="46" t="s">
        <v>64</v>
      </c>
      <c r="L4" s="47" t="s">
        <v>65</v>
      </c>
      <c r="M4" s="47" t="s">
        <v>66</v>
      </c>
    </row>
    <row r="5" spans="1:13" customFormat="1" ht="15">
      <c r="A5" s="48"/>
    </row>
    <row r="6" spans="1:13" customFormat="1" ht="15" customHeight="1">
      <c r="A6" s="49"/>
      <c r="G6" s="67" t="s">
        <v>67</v>
      </c>
      <c r="H6" s="67"/>
    </row>
    <row r="7" spans="1:13" customFormat="1" ht="15">
      <c r="G7" s="67"/>
      <c r="H7" s="67"/>
    </row>
    <row r="8" spans="1:13" customFormat="1" ht="15">
      <c r="G8" s="67"/>
      <c r="H8" s="67"/>
    </row>
    <row r="9" spans="1:13" customFormat="1" ht="15">
      <c r="G9" s="67"/>
      <c r="H9" s="67"/>
    </row>
    <row r="10" spans="1:13" customFormat="1" ht="15">
      <c r="G10" s="67"/>
      <c r="H10" s="67"/>
    </row>
    <row r="11" spans="1:13" customFormat="1" ht="15">
      <c r="G11" s="67"/>
      <c r="H11" s="67"/>
      <c r="I11" s="8"/>
      <c r="J11" s="8"/>
    </row>
    <row r="12" spans="1:13" customFormat="1" ht="15">
      <c r="G12" s="67"/>
      <c r="H12" s="67"/>
    </row>
    <row r="13" spans="1:13" customFormat="1" ht="15">
      <c r="G13" s="67"/>
      <c r="H13" s="67"/>
    </row>
    <row r="14" spans="1:13" customFormat="1" ht="15">
      <c r="G14" s="67"/>
      <c r="H14" s="67"/>
    </row>
    <row r="15" spans="1:13" customFormat="1" ht="15">
      <c r="G15" s="67"/>
      <c r="H15" s="67"/>
    </row>
    <row r="16" spans="1:13" customFormat="1" ht="15">
      <c r="G16" s="67"/>
      <c r="H16" s="67"/>
    </row>
    <row r="17" spans="7:8" customFormat="1" ht="15">
      <c r="G17" s="67"/>
      <c r="H17" s="67"/>
    </row>
    <row r="18" spans="7:8" customFormat="1" ht="15"/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zoomScale="90" zoomScaleNormal="90" workbookViewId="0">
      <pane ySplit="510" topLeftCell="A95" activePane="bottomLeft"/>
      <selection activeCell="G1" sqref="G1:K1048576"/>
      <selection pane="bottomLeft" activeCell="B137" sqref="B137"/>
    </sheetView>
  </sheetViews>
  <sheetFormatPr defaultColWidth="8.85546875" defaultRowHeight="12.75"/>
  <cols>
    <col min="1" max="1" width="31.2851562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>
      <c r="A1" s="25" t="s">
        <v>0</v>
      </c>
      <c r="B1" s="25" t="s">
        <v>1</v>
      </c>
      <c r="C1" s="26" t="s">
        <v>49</v>
      </c>
      <c r="D1" s="25" t="s">
        <v>2</v>
      </c>
      <c r="E1" s="27" t="s">
        <v>3</v>
      </c>
      <c r="F1" s="27" t="s">
        <v>4</v>
      </c>
      <c r="G1" s="28" t="s">
        <v>42</v>
      </c>
      <c r="H1" s="29"/>
      <c r="I1" s="29"/>
      <c r="J1" s="29"/>
      <c r="K1" s="29"/>
      <c r="L1" s="29"/>
      <c r="M1" s="29"/>
    </row>
    <row r="2" spans="1:13">
      <c r="A2" s="30"/>
      <c r="B2" s="30"/>
      <c r="C2" s="31"/>
      <c r="D2" s="30"/>
      <c r="E2" s="30"/>
      <c r="F2" s="30"/>
      <c r="G2" s="31"/>
      <c r="H2" s="30"/>
      <c r="I2" s="30"/>
      <c r="J2" s="30"/>
      <c r="K2" s="30"/>
      <c r="L2" s="30"/>
      <c r="M2" s="30"/>
    </row>
    <row r="3" spans="1:13">
      <c r="A3" s="32" t="s">
        <v>96</v>
      </c>
      <c r="B3" s="51" t="str">
        <f>Moorings!B2</f>
        <v>GI03FLMA-00001</v>
      </c>
      <c r="C3" s="13">
        <f>Moorings!C2</f>
        <v>1</v>
      </c>
      <c r="D3" s="33">
        <v>1005</v>
      </c>
      <c r="E3" s="6" t="s">
        <v>11</v>
      </c>
      <c r="F3" s="6">
        <v>2.1179999999999999E-6</v>
      </c>
      <c r="G3" s="31" t="s">
        <v>16</v>
      </c>
      <c r="H3" s="30">
        <v>29</v>
      </c>
      <c r="I3" s="30"/>
      <c r="J3" s="33"/>
      <c r="K3" s="30"/>
      <c r="L3" s="30"/>
      <c r="M3" s="30"/>
    </row>
    <row r="4" spans="1:13">
      <c r="A4" s="34" t="s">
        <v>96</v>
      </c>
      <c r="B4" s="52" t="str">
        <f>$B$3</f>
        <v>GI03FLMA-00001</v>
      </c>
      <c r="C4" s="54">
        <f>$C$3</f>
        <v>1</v>
      </c>
      <c r="D4" s="55">
        <f>D3</f>
        <v>1005</v>
      </c>
      <c r="E4" s="6" t="s">
        <v>10</v>
      </c>
      <c r="F4" s="6">
        <v>54</v>
      </c>
      <c r="G4" s="31" t="s">
        <v>48</v>
      </c>
      <c r="H4" s="30"/>
      <c r="I4" s="30"/>
      <c r="J4" s="33"/>
      <c r="K4" s="30"/>
      <c r="L4" s="30"/>
      <c r="M4" s="30"/>
    </row>
    <row r="5" spans="1:13">
      <c r="A5" s="34" t="s">
        <v>96</v>
      </c>
      <c r="B5" s="52" t="str">
        <f t="shared" ref="B5:B81" si="0">$B$3</f>
        <v>GI03FLMA-00001</v>
      </c>
      <c r="C5" s="54">
        <f t="shared" ref="C5:C81" si="1">$C$3</f>
        <v>1</v>
      </c>
      <c r="D5" s="55">
        <f t="shared" ref="D5:D83" si="2">D4</f>
        <v>1005</v>
      </c>
      <c r="E5" s="5" t="s">
        <v>13</v>
      </c>
      <c r="F5" s="5">
        <v>1.21E-2</v>
      </c>
      <c r="G5" s="31"/>
      <c r="H5" s="30"/>
      <c r="I5" s="30"/>
      <c r="J5" s="33"/>
      <c r="K5" s="30"/>
      <c r="L5" s="30"/>
      <c r="M5" s="30"/>
    </row>
    <row r="6" spans="1:13">
      <c r="A6" s="34" t="s">
        <v>96</v>
      </c>
      <c r="B6" s="52" t="str">
        <f t="shared" si="0"/>
        <v>GI03FLMA-00001</v>
      </c>
      <c r="C6" s="54">
        <f t="shared" si="1"/>
        <v>1</v>
      </c>
      <c r="D6" s="55">
        <f t="shared" si="2"/>
        <v>1005</v>
      </c>
      <c r="E6" s="5" t="s">
        <v>12</v>
      </c>
      <c r="F6" s="5">
        <v>53</v>
      </c>
      <c r="G6" s="31"/>
      <c r="H6" s="30"/>
      <c r="I6" s="30"/>
      <c r="J6" s="33"/>
      <c r="K6" s="30"/>
      <c r="L6" s="30"/>
      <c r="M6" s="30"/>
    </row>
    <row r="7" spans="1:13">
      <c r="A7" s="34" t="s">
        <v>96</v>
      </c>
      <c r="B7" s="52" t="str">
        <f t="shared" si="0"/>
        <v>GI03FLMA-00001</v>
      </c>
      <c r="C7" s="54">
        <f t="shared" si="1"/>
        <v>1</v>
      </c>
      <c r="D7" s="55">
        <f t="shared" si="2"/>
        <v>1005</v>
      </c>
      <c r="E7" s="5" t="s">
        <v>20</v>
      </c>
      <c r="F7" s="5">
        <v>9.11E-2</v>
      </c>
      <c r="G7" s="31"/>
      <c r="H7" s="30"/>
      <c r="I7" s="30"/>
      <c r="J7" s="33"/>
      <c r="K7" s="30"/>
      <c r="L7" s="30"/>
      <c r="M7" s="30"/>
    </row>
    <row r="8" spans="1:13">
      <c r="A8" s="34" t="s">
        <v>96</v>
      </c>
      <c r="B8" s="52" t="str">
        <f t="shared" si="0"/>
        <v>GI03FLMA-00001</v>
      </c>
      <c r="C8" s="54">
        <f t="shared" si="1"/>
        <v>1</v>
      </c>
      <c r="D8" s="55">
        <f t="shared" si="2"/>
        <v>1005</v>
      </c>
      <c r="E8" s="4" t="s">
        <v>21</v>
      </c>
      <c r="F8" s="4">
        <v>50</v>
      </c>
      <c r="G8" s="31"/>
      <c r="H8" s="30"/>
      <c r="I8" s="30"/>
      <c r="J8" s="33"/>
      <c r="K8" s="30"/>
      <c r="L8" s="30"/>
      <c r="M8" s="30"/>
    </row>
    <row r="9" spans="1:13">
      <c r="A9" s="34" t="s">
        <v>96</v>
      </c>
      <c r="B9" s="52" t="str">
        <f t="shared" si="0"/>
        <v>GI03FLMA-00001</v>
      </c>
      <c r="C9" s="54">
        <f t="shared" si="1"/>
        <v>1</v>
      </c>
      <c r="D9" s="55">
        <f t="shared" si="2"/>
        <v>1005</v>
      </c>
      <c r="E9" s="41" t="s">
        <v>51</v>
      </c>
      <c r="F9" s="41">
        <v>117</v>
      </c>
      <c r="G9" s="31" t="s">
        <v>50</v>
      </c>
      <c r="H9" s="30"/>
      <c r="I9" s="30"/>
      <c r="J9" s="33"/>
      <c r="K9" s="30"/>
      <c r="L9" s="30"/>
      <c r="M9" s="30"/>
    </row>
    <row r="10" spans="1:13">
      <c r="A10" s="34" t="s">
        <v>96</v>
      </c>
      <c r="B10" s="52" t="str">
        <f t="shared" si="0"/>
        <v>GI03FLMA-00001</v>
      </c>
      <c r="C10" s="54">
        <f t="shared" si="1"/>
        <v>1</v>
      </c>
      <c r="D10" s="55">
        <f t="shared" si="2"/>
        <v>1005</v>
      </c>
      <c r="E10" s="41" t="s">
        <v>52</v>
      </c>
      <c r="F10" s="41">
        <v>700</v>
      </c>
      <c r="G10" s="31" t="s">
        <v>50</v>
      </c>
      <c r="H10" s="30"/>
      <c r="I10" s="30"/>
      <c r="J10" s="33"/>
      <c r="K10" s="30"/>
      <c r="L10" s="30"/>
      <c r="M10" s="30"/>
    </row>
    <row r="11" spans="1:13">
      <c r="A11" s="34" t="s">
        <v>96</v>
      </c>
      <c r="B11" s="52" t="str">
        <f t="shared" si="0"/>
        <v>GI03FLMA-00001</v>
      </c>
      <c r="C11" s="54">
        <f t="shared" si="1"/>
        <v>1</v>
      </c>
      <c r="D11" s="55">
        <f t="shared" si="2"/>
        <v>1005</v>
      </c>
      <c r="E11" s="41" t="s">
        <v>53</v>
      </c>
      <c r="F11" s="41">
        <v>1.08</v>
      </c>
      <c r="G11" s="31" t="s">
        <v>50</v>
      </c>
      <c r="H11" s="30"/>
      <c r="I11" s="30"/>
      <c r="J11" s="33"/>
      <c r="K11" s="30"/>
      <c r="L11" s="30"/>
      <c r="M11" s="30"/>
    </row>
    <row r="12" spans="1:13">
      <c r="A12" s="34" t="s">
        <v>96</v>
      </c>
      <c r="B12" s="52" t="str">
        <f t="shared" si="0"/>
        <v>GI03FLMA-00001</v>
      </c>
      <c r="C12" s="54">
        <f t="shared" si="1"/>
        <v>1</v>
      </c>
      <c r="D12" s="55">
        <f t="shared" si="2"/>
        <v>1005</v>
      </c>
      <c r="E12" s="41" t="s">
        <v>54</v>
      </c>
      <c r="F12" s="41">
        <v>3.9E-2</v>
      </c>
      <c r="G12" s="31" t="s">
        <v>50</v>
      </c>
      <c r="H12" s="30"/>
      <c r="I12" s="30"/>
      <c r="J12" s="33"/>
      <c r="K12" s="30"/>
      <c r="L12" s="30"/>
      <c r="M12" s="30"/>
    </row>
    <row r="13" spans="1:13">
      <c r="A13" s="34"/>
      <c r="B13" s="52"/>
      <c r="C13" s="54"/>
      <c r="D13" s="55"/>
      <c r="E13" s="4"/>
      <c r="F13" s="4"/>
      <c r="G13" s="31"/>
      <c r="H13" s="30"/>
      <c r="I13" s="30"/>
      <c r="J13" s="33"/>
      <c r="K13" s="30"/>
      <c r="L13" s="30"/>
      <c r="M13" s="30"/>
    </row>
    <row r="14" spans="1:13">
      <c r="A14" s="32" t="s">
        <v>97</v>
      </c>
      <c r="B14" s="53" t="str">
        <f t="shared" si="0"/>
        <v>GI03FLMA-00001</v>
      </c>
      <c r="C14" s="13">
        <f t="shared" si="1"/>
        <v>1</v>
      </c>
      <c r="D14" s="33">
        <v>80</v>
      </c>
      <c r="E14" s="6" t="s">
        <v>22</v>
      </c>
      <c r="F14" s="6">
        <v>17533</v>
      </c>
      <c r="G14" s="31" t="s">
        <v>16</v>
      </c>
      <c r="H14" s="30">
        <v>29</v>
      </c>
      <c r="I14" s="30"/>
      <c r="J14" s="33"/>
      <c r="K14" s="30"/>
      <c r="L14" s="30"/>
      <c r="M14" s="30"/>
    </row>
    <row r="15" spans="1:13">
      <c r="A15" s="34" t="s">
        <v>97</v>
      </c>
      <c r="B15" s="52" t="str">
        <f t="shared" si="0"/>
        <v>GI03FLMA-00001</v>
      </c>
      <c r="C15" s="54">
        <f t="shared" si="1"/>
        <v>1</v>
      </c>
      <c r="D15" s="55">
        <f t="shared" si="2"/>
        <v>80</v>
      </c>
      <c r="E15" s="6" t="s">
        <v>23</v>
      </c>
      <c r="F15" s="6">
        <v>2229</v>
      </c>
      <c r="G15" s="31"/>
      <c r="H15" s="30"/>
      <c r="I15" s="30"/>
      <c r="J15" s="33"/>
      <c r="K15" s="30"/>
      <c r="L15" s="30"/>
      <c r="M15" s="30"/>
    </row>
    <row r="16" spans="1:13">
      <c r="A16" s="34" t="s">
        <v>97</v>
      </c>
      <c r="B16" s="52" t="str">
        <f t="shared" si="0"/>
        <v>GI03FLMA-00001</v>
      </c>
      <c r="C16" s="54">
        <f t="shared" si="1"/>
        <v>1</v>
      </c>
      <c r="D16" s="55">
        <f t="shared" si="2"/>
        <v>80</v>
      </c>
      <c r="E16" s="5" t="s">
        <v>24</v>
      </c>
      <c r="F16" s="5">
        <v>101</v>
      </c>
      <c r="G16" s="31"/>
      <c r="H16" s="30"/>
      <c r="I16" s="30"/>
      <c r="J16" s="33"/>
      <c r="K16" s="30"/>
      <c r="L16" s="30"/>
      <c r="M16" s="30"/>
    </row>
    <row r="17" spans="1:13">
      <c r="A17" s="34" t="s">
        <v>97</v>
      </c>
      <c r="B17" s="52" t="str">
        <f t="shared" si="0"/>
        <v>GI03FLMA-00001</v>
      </c>
      <c r="C17" s="54">
        <f t="shared" si="1"/>
        <v>1</v>
      </c>
      <c r="D17" s="55">
        <f t="shared" si="2"/>
        <v>80</v>
      </c>
      <c r="E17" s="5" t="s">
        <v>25</v>
      </c>
      <c r="F17" s="5">
        <v>38502</v>
      </c>
      <c r="G17" s="31"/>
      <c r="H17" s="30"/>
      <c r="I17" s="30"/>
      <c r="J17" s="33"/>
      <c r="K17" s="30"/>
      <c r="L17" s="30"/>
      <c r="M17" s="30"/>
    </row>
    <row r="18" spans="1:13">
      <c r="A18" s="34" t="s">
        <v>97</v>
      </c>
      <c r="B18" s="52" t="str">
        <f t="shared" si="0"/>
        <v>GI03FLMA-00001</v>
      </c>
      <c r="C18" s="54">
        <f t="shared" si="1"/>
        <v>1</v>
      </c>
      <c r="D18" s="55">
        <f t="shared" si="2"/>
        <v>80</v>
      </c>
      <c r="E18" s="5" t="s">
        <v>26</v>
      </c>
      <c r="F18" s="5">
        <v>1</v>
      </c>
      <c r="G18" s="31"/>
      <c r="H18" s="30"/>
      <c r="I18" s="30"/>
      <c r="J18" s="33"/>
      <c r="K18" s="30"/>
      <c r="L18" s="30"/>
      <c r="M18" s="30"/>
    </row>
    <row r="19" spans="1:13">
      <c r="A19" s="34" t="s">
        <v>97</v>
      </c>
      <c r="B19" s="52" t="str">
        <f t="shared" si="0"/>
        <v>GI03FLMA-00001</v>
      </c>
      <c r="C19" s="54">
        <f t="shared" si="1"/>
        <v>1</v>
      </c>
      <c r="D19" s="55">
        <f t="shared" si="2"/>
        <v>80</v>
      </c>
      <c r="E19" s="4" t="s">
        <v>27</v>
      </c>
      <c r="F19" s="4">
        <v>0</v>
      </c>
      <c r="G19" s="31"/>
      <c r="H19" s="30"/>
      <c r="I19" s="30"/>
      <c r="J19" s="33"/>
      <c r="K19" s="30"/>
      <c r="L19" s="30"/>
      <c r="M19" s="30"/>
    </row>
    <row r="20" spans="1:13">
      <c r="A20" s="34" t="s">
        <v>97</v>
      </c>
      <c r="B20" s="52" t="str">
        <f t="shared" si="0"/>
        <v>GI03FLMA-00001</v>
      </c>
      <c r="C20" s="54">
        <f t="shared" si="1"/>
        <v>1</v>
      </c>
      <c r="D20" s="55">
        <f t="shared" si="2"/>
        <v>80</v>
      </c>
      <c r="E20" s="41" t="s">
        <v>47</v>
      </c>
      <c r="F20" s="41">
        <v>35</v>
      </c>
      <c r="G20" s="31" t="s">
        <v>50</v>
      </c>
      <c r="H20" s="30"/>
      <c r="I20" s="30"/>
      <c r="J20" s="33"/>
      <c r="K20" s="30"/>
      <c r="L20" s="30"/>
      <c r="M20" s="30"/>
    </row>
    <row r="21" spans="1:13">
      <c r="A21" s="34"/>
      <c r="B21" s="52"/>
      <c r="C21" s="54"/>
      <c r="D21" s="55"/>
      <c r="E21" s="4"/>
      <c r="F21" s="4"/>
      <c r="G21" s="31"/>
      <c r="H21" s="30"/>
      <c r="I21" s="30"/>
      <c r="J21" s="33"/>
      <c r="K21" s="30"/>
      <c r="L21" s="30"/>
      <c r="M21" s="30"/>
    </row>
    <row r="22" spans="1:13">
      <c r="A22" s="32" t="s">
        <v>98</v>
      </c>
      <c r="B22" s="53" t="str">
        <f t="shared" si="0"/>
        <v>GI03FLMA-00001</v>
      </c>
      <c r="C22" s="13">
        <f t="shared" si="1"/>
        <v>1</v>
      </c>
      <c r="D22" s="33">
        <v>129</v>
      </c>
      <c r="E22" s="35" t="s">
        <v>6</v>
      </c>
      <c r="F22" s="13">
        <f>Moorings!L2</f>
        <v>49.979500000000002</v>
      </c>
      <c r="G22" s="31" t="s">
        <v>16</v>
      </c>
      <c r="H22" s="30">
        <v>29</v>
      </c>
      <c r="I22" s="30"/>
      <c r="J22" s="33"/>
      <c r="K22" s="30"/>
      <c r="L22" s="30"/>
      <c r="M22" s="30"/>
    </row>
    <row r="23" spans="1:13">
      <c r="A23" s="34" t="s">
        <v>98</v>
      </c>
      <c r="B23" s="52" t="str">
        <f t="shared" si="0"/>
        <v>GI03FLMA-00001</v>
      </c>
      <c r="C23" s="54">
        <f t="shared" si="1"/>
        <v>1</v>
      </c>
      <c r="D23" s="55">
        <f t="shared" si="2"/>
        <v>129</v>
      </c>
      <c r="E23" s="35" t="s">
        <v>7</v>
      </c>
      <c r="F23" s="13">
        <f>Moorings!M2</f>
        <v>-144.25399999999999</v>
      </c>
      <c r="G23" s="31" t="s">
        <v>99</v>
      </c>
      <c r="H23" s="30"/>
      <c r="I23" s="30"/>
      <c r="J23" s="33"/>
      <c r="K23" s="30"/>
      <c r="L23" s="30"/>
      <c r="M23" s="30"/>
    </row>
    <row r="24" spans="1:13">
      <c r="A24" s="34" t="s">
        <v>98</v>
      </c>
      <c r="B24" s="52" t="str">
        <f t="shared" si="0"/>
        <v>GI03FLMA-00001</v>
      </c>
      <c r="C24" s="54">
        <f t="shared" si="1"/>
        <v>1</v>
      </c>
      <c r="D24" s="55">
        <f t="shared" si="2"/>
        <v>129</v>
      </c>
      <c r="E24" s="36" t="s">
        <v>17</v>
      </c>
      <c r="F24" s="30" t="s">
        <v>19</v>
      </c>
      <c r="G24" s="31"/>
      <c r="H24" s="30"/>
      <c r="I24" s="30"/>
      <c r="J24" s="33"/>
      <c r="K24" s="30"/>
      <c r="L24" s="30"/>
      <c r="M24" s="30"/>
    </row>
    <row r="25" spans="1:13">
      <c r="A25" s="34"/>
      <c r="B25" s="52"/>
      <c r="C25" s="54"/>
      <c r="D25" s="55"/>
      <c r="E25" s="36"/>
      <c r="F25" s="30"/>
      <c r="G25" s="31"/>
      <c r="H25" s="30"/>
      <c r="I25" s="30"/>
      <c r="J25" s="33"/>
      <c r="K25" s="30"/>
      <c r="L25" s="30"/>
      <c r="M25" s="30"/>
    </row>
    <row r="26" spans="1:13">
      <c r="A26" s="32" t="s">
        <v>100</v>
      </c>
      <c r="B26" s="53" t="str">
        <f t="shared" si="0"/>
        <v>GI03FLMA-00001</v>
      </c>
      <c r="C26" s="13">
        <f t="shared" si="1"/>
        <v>1</v>
      </c>
      <c r="D26" s="33">
        <v>18351</v>
      </c>
      <c r="E26" s="6" t="s">
        <v>6</v>
      </c>
      <c r="F26" s="13">
        <f>Moorings!L2</f>
        <v>49.979500000000002</v>
      </c>
      <c r="G26" s="31" t="s">
        <v>16</v>
      </c>
      <c r="H26" s="30">
        <v>500</v>
      </c>
      <c r="I26" s="30"/>
      <c r="J26" s="33"/>
      <c r="K26" s="30"/>
      <c r="L26" s="30"/>
      <c r="M26" s="30"/>
    </row>
    <row r="27" spans="1:13">
      <c r="A27" s="34" t="s">
        <v>100</v>
      </c>
      <c r="B27" s="52" t="str">
        <f t="shared" si="0"/>
        <v>GI03FLMA-00001</v>
      </c>
      <c r="C27" s="54">
        <f t="shared" si="1"/>
        <v>1</v>
      </c>
      <c r="D27" s="55">
        <f t="shared" si="2"/>
        <v>18351</v>
      </c>
      <c r="E27" s="6" t="s">
        <v>7</v>
      </c>
      <c r="F27" s="13">
        <f>Moorings!M2</f>
        <v>-144.25399999999999</v>
      </c>
      <c r="G27" s="31"/>
      <c r="H27" s="30"/>
      <c r="I27" s="30"/>
      <c r="J27" s="33"/>
      <c r="K27" s="30"/>
      <c r="L27" s="30"/>
      <c r="M27" s="30"/>
    </row>
    <row r="28" spans="1:13">
      <c r="A28" s="34" t="s">
        <v>100</v>
      </c>
      <c r="B28" s="52" t="str">
        <f t="shared" si="0"/>
        <v>GI03FLMA-00001</v>
      </c>
      <c r="C28" s="54">
        <f t="shared" si="1"/>
        <v>1</v>
      </c>
      <c r="D28" s="55">
        <f t="shared" si="2"/>
        <v>18351</v>
      </c>
      <c r="E28" s="42" t="s">
        <v>8</v>
      </c>
      <c r="F28" s="13">
        <f>Moorings!L2</f>
        <v>49.979500000000002</v>
      </c>
      <c r="G28" s="31"/>
      <c r="H28" s="30"/>
      <c r="I28" s="30"/>
      <c r="J28" s="33"/>
      <c r="K28" s="30"/>
      <c r="L28" s="30"/>
      <c r="M28" s="30"/>
    </row>
    <row r="29" spans="1:13">
      <c r="A29" s="34" t="s">
        <v>100</v>
      </c>
      <c r="B29" s="52" t="str">
        <f t="shared" si="0"/>
        <v>GI03FLMA-00001</v>
      </c>
      <c r="C29" s="54">
        <f t="shared" si="1"/>
        <v>1</v>
      </c>
      <c r="D29" s="55">
        <f t="shared" si="2"/>
        <v>18351</v>
      </c>
      <c r="E29" s="42" t="s">
        <v>9</v>
      </c>
      <c r="F29" s="13">
        <f>Moorings!M2</f>
        <v>-144.25399999999999</v>
      </c>
      <c r="G29" s="31"/>
      <c r="H29" s="30"/>
      <c r="I29" s="30"/>
      <c r="J29" s="33"/>
      <c r="K29" s="30"/>
      <c r="L29" s="30"/>
      <c r="M29" s="30"/>
    </row>
    <row r="30" spans="1:13">
      <c r="A30" s="34" t="s">
        <v>100</v>
      </c>
      <c r="B30" s="52" t="str">
        <f t="shared" si="0"/>
        <v>GI03FLMA-00001</v>
      </c>
      <c r="C30" s="54">
        <f t="shared" si="1"/>
        <v>1</v>
      </c>
      <c r="D30" s="55">
        <f t="shared" si="2"/>
        <v>18351</v>
      </c>
      <c r="E30" s="5" t="s">
        <v>28</v>
      </c>
      <c r="F30" s="5">
        <v>5000</v>
      </c>
      <c r="G30" s="31"/>
      <c r="H30" s="30"/>
      <c r="I30" s="30"/>
      <c r="J30" s="33"/>
      <c r="K30" s="30"/>
      <c r="L30" s="30"/>
      <c r="M30" s="30"/>
    </row>
    <row r="31" spans="1:13">
      <c r="A31" s="34" t="s">
        <v>100</v>
      </c>
      <c r="B31" s="52" t="str">
        <f t="shared" si="0"/>
        <v>GI03FLMA-00001</v>
      </c>
      <c r="C31" s="54">
        <f t="shared" si="1"/>
        <v>1</v>
      </c>
      <c r="D31" s="55">
        <f t="shared" si="2"/>
        <v>18351</v>
      </c>
      <c r="E31" s="5" t="s">
        <v>29</v>
      </c>
      <c r="F31" s="5">
        <v>0.45</v>
      </c>
      <c r="G31" s="31"/>
      <c r="H31" s="30"/>
      <c r="I31" s="30"/>
      <c r="J31" s="33"/>
      <c r="K31" s="30"/>
      <c r="L31" s="30"/>
      <c r="M31" s="30"/>
    </row>
    <row r="32" spans="1:13">
      <c r="A32" s="34" t="s">
        <v>100</v>
      </c>
      <c r="B32" s="52" t="str">
        <f t="shared" si="0"/>
        <v>GI03FLMA-00001</v>
      </c>
      <c r="C32" s="54">
        <f t="shared" si="1"/>
        <v>1</v>
      </c>
      <c r="D32" s="55">
        <f t="shared" si="2"/>
        <v>18351</v>
      </c>
      <c r="E32" s="5" t="s">
        <v>30</v>
      </c>
      <c r="F32" s="5">
        <v>0.45</v>
      </c>
      <c r="G32" s="31"/>
      <c r="H32" s="30"/>
      <c r="I32" s="30"/>
      <c r="J32" s="33"/>
      <c r="K32" s="30"/>
      <c r="L32" s="30"/>
      <c r="M32" s="30"/>
    </row>
    <row r="33" spans="1:13">
      <c r="A33" s="34" t="s">
        <v>100</v>
      </c>
      <c r="B33" s="52" t="str">
        <f t="shared" si="0"/>
        <v>GI03FLMA-00001</v>
      </c>
      <c r="C33" s="54">
        <f t="shared" si="1"/>
        <v>1</v>
      </c>
      <c r="D33" s="55">
        <f t="shared" si="2"/>
        <v>18351</v>
      </c>
      <c r="E33" s="5" t="s">
        <v>31</v>
      </c>
      <c r="F33" s="5">
        <v>0.45</v>
      </c>
      <c r="G33" s="31"/>
      <c r="H33" s="30"/>
      <c r="I33" s="30"/>
      <c r="J33" s="33"/>
      <c r="K33" s="30"/>
      <c r="L33" s="30"/>
      <c r="M33" s="30"/>
    </row>
    <row r="34" spans="1:13">
      <c r="A34" s="34" t="s">
        <v>100</v>
      </c>
      <c r="B34" s="52" t="str">
        <f t="shared" si="0"/>
        <v>GI03FLMA-00001</v>
      </c>
      <c r="C34" s="54">
        <f t="shared" si="1"/>
        <v>1</v>
      </c>
      <c r="D34" s="55">
        <f t="shared" si="2"/>
        <v>18351</v>
      </c>
      <c r="E34" s="5" t="s">
        <v>32</v>
      </c>
      <c r="F34" s="5">
        <v>0.45</v>
      </c>
      <c r="G34" s="31"/>
      <c r="H34" s="30"/>
      <c r="I34" s="30"/>
      <c r="J34" s="33"/>
      <c r="K34" s="30"/>
      <c r="L34" s="30"/>
      <c r="M34" s="30"/>
    </row>
    <row r="35" spans="1:13">
      <c r="A35" s="34"/>
      <c r="B35" s="52"/>
      <c r="C35" s="54"/>
      <c r="D35" s="55"/>
      <c r="E35" s="5"/>
      <c r="F35" s="5"/>
      <c r="G35" s="31"/>
      <c r="H35" s="30"/>
      <c r="I35" s="30"/>
      <c r="J35" s="33"/>
      <c r="K35" s="30"/>
      <c r="L35" s="30"/>
      <c r="M35" s="30"/>
    </row>
    <row r="36" spans="1:13">
      <c r="A36" s="32" t="s">
        <v>101</v>
      </c>
      <c r="B36" s="53" t="str">
        <f t="shared" si="0"/>
        <v>GI03FLMA-00001</v>
      </c>
      <c r="C36" s="13">
        <f t="shared" si="1"/>
        <v>1</v>
      </c>
      <c r="D36" s="33" t="s">
        <v>14</v>
      </c>
      <c r="E36" s="6" t="s">
        <v>5</v>
      </c>
      <c r="F36" s="6">
        <v>1000</v>
      </c>
      <c r="G36" s="31" t="s">
        <v>16</v>
      </c>
      <c r="H36" s="30">
        <v>29</v>
      </c>
      <c r="I36" s="30"/>
      <c r="J36" s="33"/>
      <c r="K36" s="30"/>
      <c r="L36" s="30"/>
      <c r="M36" s="30"/>
    </row>
    <row r="37" spans="1:13">
      <c r="A37" s="34" t="s">
        <v>101</v>
      </c>
      <c r="B37" s="52" t="str">
        <f t="shared" si="0"/>
        <v>GI03FLMA-00001</v>
      </c>
      <c r="C37" s="54">
        <f t="shared" si="1"/>
        <v>1</v>
      </c>
      <c r="D37" s="55" t="str">
        <f t="shared" si="2"/>
        <v>10257</v>
      </c>
      <c r="E37" s="6" t="s">
        <v>6</v>
      </c>
      <c r="F37" s="13">
        <f>Moorings!L2</f>
        <v>49.979500000000002</v>
      </c>
      <c r="G37" s="31"/>
      <c r="H37" s="30"/>
      <c r="I37" s="30"/>
      <c r="J37" s="33"/>
      <c r="K37" s="30"/>
      <c r="L37" s="30"/>
      <c r="M37" s="30"/>
    </row>
    <row r="38" spans="1:13">
      <c r="A38" s="34" t="s">
        <v>101</v>
      </c>
      <c r="B38" s="52" t="str">
        <f t="shared" si="0"/>
        <v>GI03FLMA-00001</v>
      </c>
      <c r="C38" s="54">
        <f t="shared" si="1"/>
        <v>1</v>
      </c>
      <c r="D38" s="55" t="str">
        <f t="shared" si="2"/>
        <v>10257</v>
      </c>
      <c r="E38" s="5" t="s">
        <v>7</v>
      </c>
      <c r="F38" s="13">
        <f>Moorings!M2</f>
        <v>-144.25399999999999</v>
      </c>
      <c r="G38" s="31"/>
      <c r="H38" s="30"/>
      <c r="I38" s="30"/>
      <c r="J38" s="33"/>
      <c r="K38" s="30"/>
      <c r="L38" s="30"/>
      <c r="M38" s="30"/>
    </row>
    <row r="39" spans="1:13">
      <c r="A39" s="34" t="s">
        <v>101</v>
      </c>
      <c r="B39" s="52" t="str">
        <f t="shared" si="0"/>
        <v>GI03FLMA-00001</v>
      </c>
      <c r="C39" s="54">
        <f t="shared" si="1"/>
        <v>1</v>
      </c>
      <c r="D39" s="55" t="str">
        <f t="shared" si="2"/>
        <v>10257</v>
      </c>
      <c r="E39" s="6" t="s">
        <v>33</v>
      </c>
      <c r="F39" s="6">
        <v>57</v>
      </c>
      <c r="G39" s="31"/>
      <c r="H39" s="30"/>
      <c r="I39" s="30"/>
      <c r="J39" s="33"/>
      <c r="K39" s="30"/>
      <c r="L39" s="30"/>
      <c r="M39" s="30"/>
    </row>
    <row r="40" spans="1:13">
      <c r="A40" s="34"/>
      <c r="B40" s="52"/>
      <c r="C40" s="54"/>
      <c r="D40" s="55"/>
      <c r="E40" s="6"/>
      <c r="F40" s="6"/>
      <c r="G40" s="31"/>
      <c r="H40" s="30"/>
      <c r="I40" s="30"/>
      <c r="J40" s="33"/>
      <c r="K40" s="30"/>
      <c r="L40" s="30"/>
      <c r="M40" s="30"/>
    </row>
    <row r="41" spans="1:13">
      <c r="A41" s="32" t="s">
        <v>102</v>
      </c>
      <c r="B41" s="53" t="str">
        <f t="shared" si="0"/>
        <v>GI03FLMA-00001</v>
      </c>
      <c r="C41" s="13">
        <f t="shared" si="1"/>
        <v>1</v>
      </c>
      <c r="D41" s="33">
        <v>10220</v>
      </c>
      <c r="E41" s="6" t="s">
        <v>5</v>
      </c>
      <c r="F41" s="6">
        <v>1000</v>
      </c>
      <c r="G41" s="31" t="s">
        <v>16</v>
      </c>
      <c r="H41" s="33">
        <v>39</v>
      </c>
      <c r="I41" s="30"/>
      <c r="J41" s="33"/>
      <c r="K41" s="30"/>
      <c r="L41" s="30"/>
      <c r="M41" s="30"/>
    </row>
    <row r="42" spans="1:13">
      <c r="A42" s="34" t="s">
        <v>102</v>
      </c>
      <c r="B42" s="52" t="str">
        <f t="shared" si="0"/>
        <v>GI03FLMA-00001</v>
      </c>
      <c r="C42" s="54">
        <f t="shared" si="1"/>
        <v>1</v>
      </c>
      <c r="D42" s="55">
        <f t="shared" si="2"/>
        <v>10220</v>
      </c>
      <c r="E42" s="6" t="s">
        <v>6</v>
      </c>
      <c r="F42" s="13">
        <f>Moorings!L2</f>
        <v>49.979500000000002</v>
      </c>
      <c r="G42" s="31"/>
      <c r="H42" s="30"/>
      <c r="I42" s="30"/>
      <c r="J42" s="33"/>
      <c r="K42" s="30"/>
      <c r="L42" s="30"/>
      <c r="M42" s="30"/>
    </row>
    <row r="43" spans="1:13">
      <c r="A43" s="34" t="s">
        <v>102</v>
      </c>
      <c r="B43" s="52" t="str">
        <f t="shared" si="0"/>
        <v>GI03FLMA-00001</v>
      </c>
      <c r="C43" s="54">
        <f t="shared" si="1"/>
        <v>1</v>
      </c>
      <c r="D43" s="55">
        <f t="shared" si="2"/>
        <v>10220</v>
      </c>
      <c r="E43" s="5" t="s">
        <v>7</v>
      </c>
      <c r="F43" s="13">
        <f>Moorings!M2</f>
        <v>-144.25399999999999</v>
      </c>
      <c r="G43" s="31"/>
      <c r="H43" s="30"/>
      <c r="I43" s="30"/>
      <c r="J43" s="33"/>
      <c r="K43" s="30"/>
      <c r="L43" s="30"/>
      <c r="M43" s="30"/>
    </row>
    <row r="44" spans="1:13">
      <c r="A44" s="34" t="s">
        <v>102</v>
      </c>
      <c r="B44" s="52" t="str">
        <f t="shared" si="0"/>
        <v>GI03FLMA-00001</v>
      </c>
      <c r="C44" s="54">
        <f t="shared" si="1"/>
        <v>1</v>
      </c>
      <c r="D44" s="55">
        <f t="shared" si="2"/>
        <v>10220</v>
      </c>
      <c r="E44" s="6" t="s">
        <v>33</v>
      </c>
      <c r="F44" s="6">
        <v>20</v>
      </c>
      <c r="G44" s="31"/>
      <c r="H44" s="30"/>
      <c r="I44" s="30"/>
      <c r="J44" s="33"/>
      <c r="K44" s="30"/>
      <c r="L44" s="30"/>
      <c r="M44" s="30"/>
    </row>
    <row r="45" spans="1:13">
      <c r="A45" s="34"/>
      <c r="B45" s="52"/>
      <c r="C45" s="54"/>
      <c r="D45" s="55"/>
      <c r="E45" s="6"/>
      <c r="F45" s="6"/>
      <c r="G45" s="31"/>
      <c r="H45" s="30"/>
      <c r="I45" s="30"/>
      <c r="J45" s="33"/>
      <c r="K45" s="30"/>
      <c r="L45" s="30"/>
      <c r="M45" s="30"/>
    </row>
    <row r="46" spans="1:13">
      <c r="A46" s="32" t="s">
        <v>103</v>
      </c>
      <c r="B46" s="53" t="str">
        <f t="shared" si="0"/>
        <v>GI03FLMA-00001</v>
      </c>
      <c r="C46" s="13">
        <f t="shared" si="1"/>
        <v>1</v>
      </c>
      <c r="D46" s="33">
        <v>10260</v>
      </c>
      <c r="E46" s="6" t="s">
        <v>5</v>
      </c>
      <c r="F46" s="6">
        <v>1000</v>
      </c>
      <c r="G46" s="31" t="s">
        <v>16</v>
      </c>
      <c r="H46" s="33">
        <v>59</v>
      </c>
      <c r="I46" s="30"/>
      <c r="J46" s="33"/>
      <c r="K46" s="30"/>
      <c r="L46" s="30"/>
      <c r="M46" s="30"/>
    </row>
    <row r="47" spans="1:13">
      <c r="A47" s="34" t="s">
        <v>103</v>
      </c>
      <c r="B47" s="52" t="str">
        <f t="shared" si="0"/>
        <v>GI03FLMA-00001</v>
      </c>
      <c r="C47" s="54">
        <f t="shared" si="1"/>
        <v>1</v>
      </c>
      <c r="D47" s="55">
        <f t="shared" si="2"/>
        <v>10260</v>
      </c>
      <c r="E47" s="6" t="s">
        <v>6</v>
      </c>
      <c r="F47" s="13">
        <f>Moorings!L2</f>
        <v>49.979500000000002</v>
      </c>
      <c r="G47" s="31"/>
      <c r="H47" s="30"/>
      <c r="I47" s="30"/>
      <c r="J47" s="33"/>
      <c r="K47" s="30"/>
      <c r="L47" s="30"/>
      <c r="M47" s="30"/>
    </row>
    <row r="48" spans="1:13">
      <c r="A48" s="34" t="s">
        <v>103</v>
      </c>
      <c r="B48" s="52" t="str">
        <f t="shared" si="0"/>
        <v>GI03FLMA-00001</v>
      </c>
      <c r="C48" s="54">
        <f t="shared" si="1"/>
        <v>1</v>
      </c>
      <c r="D48" s="55">
        <f t="shared" si="2"/>
        <v>10260</v>
      </c>
      <c r="E48" s="5" t="s">
        <v>7</v>
      </c>
      <c r="F48" s="13">
        <f>Moorings!M2</f>
        <v>-144.25399999999999</v>
      </c>
      <c r="G48" s="31"/>
      <c r="H48" s="30"/>
      <c r="I48" s="30"/>
      <c r="J48" s="33"/>
      <c r="K48" s="30"/>
      <c r="L48" s="30"/>
      <c r="M48" s="30"/>
    </row>
    <row r="49" spans="1:13">
      <c r="A49" s="34" t="s">
        <v>103</v>
      </c>
      <c r="B49" s="52" t="str">
        <f t="shared" si="0"/>
        <v>GI03FLMA-00001</v>
      </c>
      <c r="C49" s="54">
        <f t="shared" si="1"/>
        <v>1</v>
      </c>
      <c r="D49" s="55">
        <f t="shared" si="2"/>
        <v>10260</v>
      </c>
      <c r="E49" s="6" t="s">
        <v>33</v>
      </c>
      <c r="F49" s="6">
        <v>60</v>
      </c>
      <c r="G49" s="31"/>
      <c r="H49" s="30"/>
      <c r="I49" s="30"/>
      <c r="J49" s="33"/>
      <c r="K49" s="30"/>
      <c r="L49" s="30"/>
      <c r="M49" s="30"/>
    </row>
    <row r="50" spans="1:13">
      <c r="A50" s="34"/>
      <c r="B50" s="52"/>
      <c r="C50" s="54"/>
      <c r="D50" s="55"/>
      <c r="E50" s="6"/>
      <c r="F50" s="6"/>
      <c r="G50" s="31"/>
      <c r="H50" s="30"/>
      <c r="I50" s="30"/>
      <c r="J50" s="33"/>
      <c r="K50" s="30"/>
      <c r="L50" s="30"/>
      <c r="M50" s="30"/>
    </row>
    <row r="51" spans="1:13">
      <c r="A51" s="32" t="s">
        <v>104</v>
      </c>
      <c r="B51" s="53" t="str">
        <f t="shared" si="0"/>
        <v>GI03FLMA-00001</v>
      </c>
      <c r="C51" s="13">
        <f t="shared" si="1"/>
        <v>1</v>
      </c>
      <c r="D51" s="33">
        <v>10215</v>
      </c>
      <c r="E51" s="6" t="s">
        <v>5</v>
      </c>
      <c r="F51" s="6">
        <v>1000</v>
      </c>
      <c r="G51" s="31" t="s">
        <v>16</v>
      </c>
      <c r="H51" s="33">
        <v>90</v>
      </c>
      <c r="I51" s="30"/>
      <c r="J51" s="33"/>
      <c r="K51" s="30"/>
      <c r="L51" s="30"/>
      <c r="M51" s="30"/>
    </row>
    <row r="52" spans="1:13">
      <c r="A52" s="34" t="s">
        <v>104</v>
      </c>
      <c r="B52" s="52" t="str">
        <f t="shared" si="0"/>
        <v>GI03FLMA-00001</v>
      </c>
      <c r="C52" s="54">
        <f t="shared" si="1"/>
        <v>1</v>
      </c>
      <c r="D52" s="55">
        <f t="shared" si="2"/>
        <v>10215</v>
      </c>
      <c r="E52" s="6" t="s">
        <v>6</v>
      </c>
      <c r="F52" s="13">
        <f>Moorings!L2</f>
        <v>49.979500000000002</v>
      </c>
      <c r="G52" s="31"/>
      <c r="H52" s="30"/>
      <c r="I52" s="30"/>
      <c r="J52" s="33"/>
      <c r="K52" s="30"/>
      <c r="L52" s="30"/>
      <c r="M52" s="30"/>
    </row>
    <row r="53" spans="1:13">
      <c r="A53" s="34" t="s">
        <v>104</v>
      </c>
      <c r="B53" s="52" t="str">
        <f t="shared" si="0"/>
        <v>GI03FLMA-00001</v>
      </c>
      <c r="C53" s="54">
        <f t="shared" si="1"/>
        <v>1</v>
      </c>
      <c r="D53" s="55">
        <f t="shared" si="2"/>
        <v>10215</v>
      </c>
      <c r="E53" s="5" t="s">
        <v>7</v>
      </c>
      <c r="F53" s="13">
        <f>Moorings!M2</f>
        <v>-144.25399999999999</v>
      </c>
      <c r="G53" s="31"/>
      <c r="H53" s="30"/>
      <c r="I53" s="30"/>
      <c r="J53" s="33"/>
      <c r="K53" s="30"/>
      <c r="L53" s="30"/>
      <c r="M53" s="30"/>
    </row>
    <row r="54" spans="1:13">
      <c r="A54" s="34" t="s">
        <v>104</v>
      </c>
      <c r="B54" s="52" t="str">
        <f t="shared" si="0"/>
        <v>GI03FLMA-00001</v>
      </c>
      <c r="C54" s="54">
        <f t="shared" si="1"/>
        <v>1</v>
      </c>
      <c r="D54" s="55">
        <f t="shared" si="2"/>
        <v>10215</v>
      </c>
      <c r="E54" s="6" t="s">
        <v>33</v>
      </c>
      <c r="F54" s="6">
        <v>15</v>
      </c>
      <c r="G54" s="31"/>
      <c r="H54" s="30"/>
      <c r="I54" s="30"/>
      <c r="J54" s="33"/>
      <c r="K54" s="30"/>
      <c r="L54" s="30"/>
      <c r="M54" s="30"/>
    </row>
    <row r="55" spans="1:13">
      <c r="A55" s="34"/>
      <c r="B55" s="52"/>
      <c r="C55" s="54"/>
      <c r="D55" s="55"/>
      <c r="E55" s="6"/>
      <c r="F55" s="6"/>
      <c r="G55" s="31"/>
      <c r="H55" s="30"/>
      <c r="I55" s="30"/>
      <c r="J55" s="33"/>
      <c r="K55" s="30"/>
      <c r="L55" s="30"/>
      <c r="M55" s="30"/>
    </row>
    <row r="56" spans="1:13">
      <c r="A56" s="32" t="s">
        <v>105</v>
      </c>
      <c r="B56" s="53" t="str">
        <f t="shared" si="0"/>
        <v>GI03FLMA-00001</v>
      </c>
      <c r="C56" s="13">
        <f t="shared" si="1"/>
        <v>1</v>
      </c>
      <c r="D56" s="33" t="s">
        <v>18</v>
      </c>
      <c r="E56" s="6" t="s">
        <v>5</v>
      </c>
      <c r="F56" s="6">
        <v>1000</v>
      </c>
      <c r="G56" s="31" t="s">
        <v>16</v>
      </c>
      <c r="H56" s="33">
        <v>130</v>
      </c>
      <c r="I56" s="30"/>
      <c r="J56" s="33"/>
      <c r="K56" s="30"/>
      <c r="L56" s="30"/>
      <c r="M56" s="30"/>
    </row>
    <row r="57" spans="1:13">
      <c r="A57" s="34" t="s">
        <v>105</v>
      </c>
      <c r="B57" s="52" t="str">
        <f t="shared" si="0"/>
        <v>GI03FLMA-00001</v>
      </c>
      <c r="C57" s="54">
        <f t="shared" si="1"/>
        <v>1</v>
      </c>
      <c r="D57" s="55" t="str">
        <f t="shared" si="2"/>
        <v>10254</v>
      </c>
      <c r="E57" s="6" t="s">
        <v>6</v>
      </c>
      <c r="F57" s="13">
        <f>Moorings!L2</f>
        <v>49.979500000000002</v>
      </c>
      <c r="G57" s="31"/>
      <c r="H57" s="30"/>
      <c r="I57" s="30"/>
      <c r="J57" s="33"/>
      <c r="K57" s="30"/>
      <c r="L57" s="30"/>
      <c r="M57" s="30"/>
    </row>
    <row r="58" spans="1:13">
      <c r="A58" s="34" t="s">
        <v>105</v>
      </c>
      <c r="B58" s="52" t="str">
        <f t="shared" si="0"/>
        <v>GI03FLMA-00001</v>
      </c>
      <c r="C58" s="54">
        <f t="shared" si="1"/>
        <v>1</v>
      </c>
      <c r="D58" s="55" t="str">
        <f t="shared" si="2"/>
        <v>10254</v>
      </c>
      <c r="E58" s="5" t="s">
        <v>7</v>
      </c>
      <c r="F58" s="13">
        <f>Moorings!M2</f>
        <v>-144.25399999999999</v>
      </c>
      <c r="G58" s="31"/>
      <c r="H58" s="30"/>
      <c r="I58" s="30"/>
      <c r="J58" s="33"/>
      <c r="K58" s="30"/>
      <c r="L58" s="30"/>
      <c r="M58" s="30"/>
    </row>
    <row r="59" spans="1:13">
      <c r="A59" s="34" t="s">
        <v>105</v>
      </c>
      <c r="B59" s="52" t="str">
        <f t="shared" si="0"/>
        <v>GI03FLMA-00001</v>
      </c>
      <c r="C59" s="54">
        <f t="shared" si="1"/>
        <v>1</v>
      </c>
      <c r="D59" s="55" t="str">
        <f t="shared" si="2"/>
        <v>10254</v>
      </c>
      <c r="E59" s="6" t="s">
        <v>33</v>
      </c>
      <c r="F59" s="6">
        <v>54</v>
      </c>
      <c r="G59" s="31"/>
      <c r="H59" s="30"/>
      <c r="I59" s="30"/>
      <c r="J59" s="33"/>
      <c r="K59" s="30"/>
      <c r="L59" s="30"/>
      <c r="M59" s="30"/>
    </row>
    <row r="60" spans="1:13">
      <c r="A60" s="34"/>
      <c r="B60" s="52"/>
      <c r="C60" s="54"/>
      <c r="D60" s="55"/>
      <c r="E60" s="6"/>
      <c r="F60" s="6"/>
      <c r="G60" s="31"/>
      <c r="H60" s="30"/>
      <c r="I60" s="30"/>
      <c r="J60" s="33"/>
      <c r="K60" s="30"/>
      <c r="L60" s="30"/>
      <c r="M60" s="30"/>
    </row>
    <row r="61" spans="1:13">
      <c r="A61" s="32" t="s">
        <v>106</v>
      </c>
      <c r="B61" s="53" t="str">
        <f t="shared" si="0"/>
        <v>GI03FLMA-00001</v>
      </c>
      <c r="C61" s="13">
        <f t="shared" si="1"/>
        <v>1</v>
      </c>
      <c r="D61" s="33" t="s">
        <v>15</v>
      </c>
      <c r="E61" s="6" t="s">
        <v>5</v>
      </c>
      <c r="F61" s="6">
        <v>1000</v>
      </c>
      <c r="G61" s="31" t="s">
        <v>16</v>
      </c>
      <c r="H61" s="33">
        <v>180</v>
      </c>
      <c r="I61" s="30"/>
      <c r="J61" s="33"/>
      <c r="K61" s="30"/>
      <c r="L61" s="30"/>
      <c r="M61" s="30"/>
    </row>
    <row r="62" spans="1:13">
      <c r="A62" s="34" t="s">
        <v>106</v>
      </c>
      <c r="B62" s="52" t="str">
        <f t="shared" si="0"/>
        <v>GI03FLMA-00001</v>
      </c>
      <c r="C62" s="54">
        <f t="shared" si="1"/>
        <v>1</v>
      </c>
      <c r="D62" s="55" t="str">
        <f t="shared" si="2"/>
        <v>10262</v>
      </c>
      <c r="E62" s="6" t="s">
        <v>6</v>
      </c>
      <c r="F62" s="13">
        <f>Moorings!L2</f>
        <v>49.979500000000002</v>
      </c>
      <c r="G62" s="31"/>
      <c r="H62" s="30"/>
      <c r="I62" s="30"/>
      <c r="J62" s="33"/>
      <c r="K62" s="30"/>
      <c r="L62" s="30"/>
      <c r="M62" s="30"/>
    </row>
    <row r="63" spans="1:13">
      <c r="A63" s="34" t="s">
        <v>106</v>
      </c>
      <c r="B63" s="52" t="str">
        <f t="shared" si="0"/>
        <v>GI03FLMA-00001</v>
      </c>
      <c r="C63" s="54">
        <f t="shared" si="1"/>
        <v>1</v>
      </c>
      <c r="D63" s="55" t="str">
        <f t="shared" si="2"/>
        <v>10262</v>
      </c>
      <c r="E63" s="5" t="s">
        <v>7</v>
      </c>
      <c r="F63" s="13">
        <f>Moorings!M2</f>
        <v>-144.25399999999999</v>
      </c>
      <c r="G63" s="31"/>
      <c r="H63" s="30"/>
      <c r="I63" s="30"/>
      <c r="J63" s="33"/>
      <c r="K63" s="30"/>
      <c r="L63" s="30"/>
      <c r="M63" s="30"/>
    </row>
    <row r="64" spans="1:13">
      <c r="A64" s="34" t="s">
        <v>106</v>
      </c>
      <c r="B64" s="52" t="str">
        <f t="shared" si="0"/>
        <v>GI03FLMA-00001</v>
      </c>
      <c r="C64" s="54">
        <f t="shared" si="1"/>
        <v>1</v>
      </c>
      <c r="D64" s="55" t="str">
        <f t="shared" si="2"/>
        <v>10262</v>
      </c>
      <c r="E64" s="6" t="s">
        <v>33</v>
      </c>
      <c r="F64" s="6">
        <v>62</v>
      </c>
      <c r="G64" s="31"/>
      <c r="H64" s="30"/>
      <c r="I64" s="30"/>
      <c r="J64" s="33"/>
      <c r="K64" s="30"/>
      <c r="L64" s="30"/>
      <c r="M64" s="30"/>
    </row>
    <row r="65" spans="1:13">
      <c r="A65" s="34"/>
      <c r="B65" s="52"/>
      <c r="C65" s="54"/>
      <c r="D65" s="55"/>
      <c r="E65" s="6"/>
      <c r="F65" s="6"/>
      <c r="G65" s="31"/>
      <c r="H65" s="30"/>
      <c r="I65" s="30"/>
      <c r="J65" s="33"/>
      <c r="K65" s="30"/>
      <c r="L65" s="30"/>
      <c r="M65" s="30"/>
    </row>
    <row r="66" spans="1:13">
      <c r="A66" s="32" t="s">
        <v>107</v>
      </c>
      <c r="B66" s="53" t="str">
        <f t="shared" si="0"/>
        <v>GI03FLMA-00001</v>
      </c>
      <c r="C66" s="13">
        <f t="shared" si="1"/>
        <v>1</v>
      </c>
      <c r="D66" s="33">
        <v>10252</v>
      </c>
      <c r="E66" s="6" t="s">
        <v>5</v>
      </c>
      <c r="F66" s="6">
        <v>1000</v>
      </c>
      <c r="G66" s="31" t="s">
        <v>16</v>
      </c>
      <c r="H66" s="33">
        <v>250</v>
      </c>
      <c r="I66" s="30"/>
      <c r="J66" s="33"/>
      <c r="K66" s="30"/>
      <c r="L66" s="30"/>
      <c r="M66" s="30"/>
    </row>
    <row r="67" spans="1:13">
      <c r="A67" s="34" t="s">
        <v>107</v>
      </c>
      <c r="B67" s="52" t="str">
        <f t="shared" si="0"/>
        <v>GI03FLMA-00001</v>
      </c>
      <c r="C67" s="54">
        <f t="shared" si="1"/>
        <v>1</v>
      </c>
      <c r="D67" s="55">
        <f t="shared" si="2"/>
        <v>10252</v>
      </c>
      <c r="E67" s="6" t="s">
        <v>6</v>
      </c>
      <c r="F67" s="13">
        <f>Moorings!L2</f>
        <v>49.979500000000002</v>
      </c>
      <c r="G67" s="31"/>
      <c r="H67" s="30"/>
      <c r="I67" s="30"/>
      <c r="J67" s="33"/>
      <c r="K67" s="30"/>
      <c r="L67" s="30"/>
      <c r="M67" s="30"/>
    </row>
    <row r="68" spans="1:13">
      <c r="A68" s="34" t="s">
        <v>107</v>
      </c>
      <c r="B68" s="52" t="str">
        <f t="shared" si="0"/>
        <v>GI03FLMA-00001</v>
      </c>
      <c r="C68" s="54">
        <f t="shared" si="1"/>
        <v>1</v>
      </c>
      <c r="D68" s="55">
        <f t="shared" si="2"/>
        <v>10252</v>
      </c>
      <c r="E68" s="5" t="s">
        <v>7</v>
      </c>
      <c r="F68" s="13">
        <f>Moorings!M2</f>
        <v>-144.25399999999999</v>
      </c>
      <c r="G68" s="31"/>
      <c r="H68" s="30"/>
      <c r="I68" s="30"/>
      <c r="J68" s="33"/>
      <c r="K68" s="30"/>
      <c r="L68" s="30"/>
      <c r="M68" s="30"/>
    </row>
    <row r="69" spans="1:13">
      <c r="A69" s="34" t="s">
        <v>107</v>
      </c>
      <c r="B69" s="52" t="str">
        <f t="shared" si="0"/>
        <v>GI03FLMA-00001</v>
      </c>
      <c r="C69" s="54">
        <f t="shared" si="1"/>
        <v>1</v>
      </c>
      <c r="D69" s="55">
        <f t="shared" si="2"/>
        <v>10252</v>
      </c>
      <c r="E69" s="6" t="s">
        <v>33</v>
      </c>
      <c r="F69" s="6">
        <v>52</v>
      </c>
      <c r="G69" s="31"/>
      <c r="H69" s="30"/>
      <c r="I69" s="30"/>
      <c r="J69" s="33"/>
      <c r="K69" s="30"/>
      <c r="L69" s="30"/>
      <c r="M69" s="30"/>
    </row>
    <row r="70" spans="1:13">
      <c r="A70" s="34"/>
      <c r="B70" s="52"/>
      <c r="C70" s="54"/>
      <c r="D70" s="55"/>
      <c r="E70" s="6"/>
      <c r="F70" s="6"/>
      <c r="G70" s="31"/>
      <c r="H70" s="30"/>
      <c r="I70" s="30"/>
      <c r="J70" s="33"/>
      <c r="K70" s="30"/>
      <c r="L70" s="30"/>
      <c r="M70" s="30"/>
    </row>
    <row r="71" spans="1:13">
      <c r="A71" s="32" t="s">
        <v>108</v>
      </c>
      <c r="B71" s="53" t="str">
        <f t="shared" si="0"/>
        <v>GI03FLMA-00001</v>
      </c>
      <c r="C71" s="13">
        <f t="shared" si="1"/>
        <v>1</v>
      </c>
      <c r="D71" s="33">
        <v>10219</v>
      </c>
      <c r="E71" s="6" t="s">
        <v>5</v>
      </c>
      <c r="F71" s="6">
        <v>1000</v>
      </c>
      <c r="G71" s="31" t="s">
        <v>16</v>
      </c>
      <c r="H71" s="33">
        <v>350</v>
      </c>
      <c r="I71" s="30"/>
      <c r="J71" s="33"/>
      <c r="K71" s="30"/>
      <c r="L71" s="30"/>
      <c r="M71" s="30"/>
    </row>
    <row r="72" spans="1:13">
      <c r="A72" s="34" t="s">
        <v>108</v>
      </c>
      <c r="B72" s="52" t="str">
        <f t="shared" si="0"/>
        <v>GI03FLMA-00001</v>
      </c>
      <c r="C72" s="54">
        <f t="shared" si="1"/>
        <v>1</v>
      </c>
      <c r="D72" s="55">
        <f t="shared" si="2"/>
        <v>10219</v>
      </c>
      <c r="E72" s="6" t="s">
        <v>6</v>
      </c>
      <c r="F72" s="13">
        <f>Moorings!L2</f>
        <v>49.979500000000002</v>
      </c>
      <c r="G72" s="31"/>
      <c r="H72" s="30"/>
      <c r="I72" s="30"/>
      <c r="J72" s="33"/>
      <c r="K72" s="30"/>
      <c r="L72" s="30"/>
      <c r="M72" s="30"/>
    </row>
    <row r="73" spans="1:13">
      <c r="A73" s="34" t="s">
        <v>108</v>
      </c>
      <c r="B73" s="52" t="str">
        <f t="shared" si="0"/>
        <v>GI03FLMA-00001</v>
      </c>
      <c r="C73" s="54">
        <f t="shared" si="1"/>
        <v>1</v>
      </c>
      <c r="D73" s="55">
        <f t="shared" si="2"/>
        <v>10219</v>
      </c>
      <c r="E73" s="5" t="s">
        <v>7</v>
      </c>
      <c r="F73" s="13">
        <f>Moorings!M2</f>
        <v>-144.25399999999999</v>
      </c>
      <c r="G73" s="31"/>
      <c r="H73" s="30"/>
      <c r="I73" s="30"/>
      <c r="J73" s="33"/>
      <c r="K73" s="30"/>
      <c r="L73" s="30"/>
      <c r="M73" s="30"/>
    </row>
    <row r="74" spans="1:13">
      <c r="A74" s="34" t="s">
        <v>108</v>
      </c>
      <c r="B74" s="52" t="str">
        <f t="shared" si="0"/>
        <v>GI03FLMA-00001</v>
      </c>
      <c r="C74" s="54">
        <f t="shared" si="1"/>
        <v>1</v>
      </c>
      <c r="D74" s="55">
        <f t="shared" si="2"/>
        <v>10219</v>
      </c>
      <c r="E74" s="6" t="s">
        <v>33</v>
      </c>
      <c r="F74" s="6">
        <v>19</v>
      </c>
      <c r="G74" s="31"/>
      <c r="H74" s="30"/>
      <c r="I74" s="30"/>
      <c r="J74" s="33"/>
      <c r="K74" s="30"/>
      <c r="L74" s="30"/>
      <c r="M74" s="30"/>
    </row>
    <row r="75" spans="1:13">
      <c r="A75" s="34"/>
      <c r="B75" s="52"/>
      <c r="C75" s="54"/>
      <c r="D75" s="55"/>
      <c r="E75" s="6"/>
      <c r="F75" s="6"/>
      <c r="G75" s="31"/>
      <c r="H75" s="30"/>
      <c r="I75" s="30"/>
      <c r="J75" s="33"/>
      <c r="K75" s="30"/>
      <c r="L75" s="30"/>
      <c r="M75" s="30"/>
    </row>
    <row r="76" spans="1:13">
      <c r="A76" s="32" t="s">
        <v>109</v>
      </c>
      <c r="B76" s="53" t="str">
        <f t="shared" si="0"/>
        <v>GI03FLMA-00001</v>
      </c>
      <c r="C76" s="13">
        <f t="shared" si="1"/>
        <v>1</v>
      </c>
      <c r="D76" s="33">
        <v>10256</v>
      </c>
      <c r="E76" s="6" t="s">
        <v>5</v>
      </c>
      <c r="F76" s="6">
        <v>1000</v>
      </c>
      <c r="G76" s="31" t="s">
        <v>16</v>
      </c>
      <c r="H76" s="33">
        <v>501</v>
      </c>
      <c r="I76" s="30"/>
      <c r="J76" s="33"/>
      <c r="K76" s="30"/>
      <c r="L76" s="30"/>
      <c r="M76" s="30"/>
    </row>
    <row r="77" spans="1:13">
      <c r="A77" s="34" t="s">
        <v>109</v>
      </c>
      <c r="B77" s="52" t="str">
        <f t="shared" si="0"/>
        <v>GI03FLMA-00001</v>
      </c>
      <c r="C77" s="54">
        <f t="shared" si="1"/>
        <v>1</v>
      </c>
      <c r="D77" s="55">
        <f t="shared" si="2"/>
        <v>10256</v>
      </c>
      <c r="E77" s="6" t="s">
        <v>6</v>
      </c>
      <c r="F77" s="13">
        <f>Moorings!L2</f>
        <v>49.979500000000002</v>
      </c>
      <c r="G77" s="31"/>
      <c r="H77" s="30"/>
      <c r="I77" s="30"/>
      <c r="J77" s="33"/>
      <c r="K77" s="30"/>
      <c r="L77" s="30"/>
      <c r="M77" s="30"/>
    </row>
    <row r="78" spans="1:13">
      <c r="A78" s="34" t="s">
        <v>109</v>
      </c>
      <c r="B78" s="52" t="str">
        <f t="shared" si="0"/>
        <v>GI03FLMA-00001</v>
      </c>
      <c r="C78" s="54">
        <f t="shared" si="1"/>
        <v>1</v>
      </c>
      <c r="D78" s="55">
        <f t="shared" si="2"/>
        <v>10256</v>
      </c>
      <c r="E78" s="5" t="s">
        <v>7</v>
      </c>
      <c r="F78" s="13">
        <f>Moorings!M2</f>
        <v>-144.25399999999999</v>
      </c>
      <c r="G78" s="31"/>
      <c r="H78" s="30"/>
      <c r="I78" s="30"/>
      <c r="J78" s="33"/>
      <c r="K78" s="30"/>
      <c r="L78" s="30"/>
      <c r="M78" s="30"/>
    </row>
    <row r="79" spans="1:13">
      <c r="A79" s="34" t="s">
        <v>109</v>
      </c>
      <c r="B79" s="52" t="str">
        <f t="shared" si="0"/>
        <v>GI03FLMA-00001</v>
      </c>
      <c r="C79" s="54">
        <f t="shared" si="1"/>
        <v>1</v>
      </c>
      <c r="D79" s="55">
        <f t="shared" si="2"/>
        <v>10256</v>
      </c>
      <c r="E79" s="6" t="s">
        <v>33</v>
      </c>
      <c r="F79" s="6">
        <v>56</v>
      </c>
      <c r="G79" s="31"/>
      <c r="H79" s="30"/>
      <c r="I79" s="30"/>
      <c r="J79" s="33"/>
      <c r="K79" s="30"/>
      <c r="L79" s="30"/>
      <c r="M79" s="30"/>
    </row>
    <row r="80" spans="1:13">
      <c r="A80" s="34"/>
      <c r="B80" s="52"/>
      <c r="C80" s="54"/>
      <c r="D80" s="55"/>
      <c r="E80" s="6"/>
      <c r="F80" s="6"/>
      <c r="G80" s="31"/>
      <c r="H80" s="30"/>
      <c r="I80" s="30"/>
      <c r="J80" s="33"/>
      <c r="K80" s="30"/>
      <c r="L80" s="30"/>
      <c r="M80" s="30"/>
    </row>
    <row r="81" spans="1:13" s="1" customFormat="1">
      <c r="A81" s="37" t="s">
        <v>110</v>
      </c>
      <c r="B81" s="53" t="str">
        <f t="shared" si="0"/>
        <v>GI03FLMA-00001</v>
      </c>
      <c r="C81" s="13">
        <f t="shared" si="1"/>
        <v>1</v>
      </c>
      <c r="D81" s="38">
        <v>10226</v>
      </c>
      <c r="E81" s="3" t="s">
        <v>5</v>
      </c>
      <c r="F81" s="3">
        <v>3500</v>
      </c>
      <c r="G81" s="38" t="s">
        <v>16</v>
      </c>
      <c r="H81" s="38">
        <v>748</v>
      </c>
      <c r="I81" s="39"/>
      <c r="J81" s="38"/>
      <c r="K81" s="39"/>
      <c r="L81" s="39"/>
      <c r="M81" s="39"/>
    </row>
    <row r="82" spans="1:13">
      <c r="A82" s="40" t="s">
        <v>110</v>
      </c>
      <c r="B82" s="52" t="str">
        <f t="shared" ref="B82:B128" si="3">$B$3</f>
        <v>GI03FLMA-00001</v>
      </c>
      <c r="C82" s="54">
        <f t="shared" ref="C82:C94" si="4">$C$3</f>
        <v>1</v>
      </c>
      <c r="D82" s="55">
        <f t="shared" si="2"/>
        <v>10226</v>
      </c>
      <c r="E82" s="6" t="s">
        <v>6</v>
      </c>
      <c r="F82" s="13">
        <f>Moorings!L2</f>
        <v>49.979500000000002</v>
      </c>
      <c r="G82" s="31"/>
      <c r="H82" s="30"/>
      <c r="I82" s="30"/>
      <c r="J82" s="33"/>
      <c r="K82" s="30"/>
      <c r="L82" s="30"/>
      <c r="M82" s="30"/>
    </row>
    <row r="83" spans="1:13">
      <c r="A83" s="40" t="s">
        <v>110</v>
      </c>
      <c r="B83" s="52" t="str">
        <f t="shared" si="3"/>
        <v>GI03FLMA-00001</v>
      </c>
      <c r="C83" s="54">
        <f t="shared" si="4"/>
        <v>1</v>
      </c>
      <c r="D83" s="55">
        <f t="shared" si="2"/>
        <v>10226</v>
      </c>
      <c r="E83" s="5" t="s">
        <v>7</v>
      </c>
      <c r="F83" s="13">
        <f>Moorings!M2</f>
        <v>-144.25399999999999</v>
      </c>
      <c r="G83" s="31"/>
      <c r="H83" s="30"/>
      <c r="I83" s="30"/>
      <c r="J83" s="33"/>
      <c r="K83" s="30"/>
      <c r="L83" s="30"/>
      <c r="M83" s="30"/>
    </row>
    <row r="84" spans="1:13">
      <c r="A84" s="40" t="s">
        <v>110</v>
      </c>
      <c r="B84" s="52" t="str">
        <f t="shared" si="3"/>
        <v>GI03FLMA-00001</v>
      </c>
      <c r="C84" s="54">
        <f t="shared" si="4"/>
        <v>1</v>
      </c>
      <c r="D84" s="55">
        <f t="shared" ref="D84:D94" si="5">D83</f>
        <v>10226</v>
      </c>
      <c r="E84" s="6" t="s">
        <v>33</v>
      </c>
      <c r="F84" s="6">
        <v>26</v>
      </c>
      <c r="G84" s="31"/>
      <c r="H84" s="30"/>
      <c r="I84" s="30"/>
      <c r="J84" s="33"/>
      <c r="K84" s="30"/>
      <c r="L84" s="30"/>
      <c r="M84" s="30"/>
    </row>
    <row r="85" spans="1:13">
      <c r="A85" s="40"/>
      <c r="B85" s="52"/>
      <c r="C85" s="54"/>
      <c r="D85" s="55"/>
      <c r="E85" s="6"/>
      <c r="F85" s="6"/>
      <c r="G85" s="31"/>
      <c r="H85" s="30"/>
      <c r="I85" s="30"/>
      <c r="J85" s="33"/>
      <c r="K85" s="30"/>
      <c r="L85" s="30"/>
      <c r="M85" s="30"/>
    </row>
    <row r="86" spans="1:13">
      <c r="A86" s="32" t="s">
        <v>111</v>
      </c>
      <c r="B86" s="53" t="str">
        <f t="shared" si="3"/>
        <v>GI03FLMA-00001</v>
      </c>
      <c r="C86" s="13">
        <f t="shared" si="4"/>
        <v>1</v>
      </c>
      <c r="D86" s="33">
        <v>10229</v>
      </c>
      <c r="E86" s="6" t="s">
        <v>5</v>
      </c>
      <c r="F86" s="6">
        <v>3500</v>
      </c>
      <c r="G86" s="31" t="s">
        <v>16</v>
      </c>
      <c r="H86" s="33">
        <v>999</v>
      </c>
      <c r="I86" s="30"/>
      <c r="J86" s="33"/>
      <c r="K86" s="30"/>
      <c r="L86" s="30"/>
      <c r="M86" s="30"/>
    </row>
    <row r="87" spans="1:13">
      <c r="A87" s="34" t="s">
        <v>111</v>
      </c>
      <c r="B87" s="52" t="str">
        <f t="shared" si="3"/>
        <v>GI03FLMA-00001</v>
      </c>
      <c r="C87" s="54">
        <f t="shared" si="4"/>
        <v>1</v>
      </c>
      <c r="D87" s="55">
        <f t="shared" si="5"/>
        <v>10229</v>
      </c>
      <c r="E87" s="6" t="s">
        <v>6</v>
      </c>
      <c r="F87" s="13">
        <f>Moorings!L2</f>
        <v>49.979500000000002</v>
      </c>
      <c r="G87" s="31"/>
      <c r="H87" s="30"/>
      <c r="I87" s="30"/>
      <c r="J87" s="33"/>
      <c r="K87" s="30"/>
      <c r="L87" s="30"/>
      <c r="M87" s="30"/>
    </row>
    <row r="88" spans="1:13">
      <c r="A88" s="34" t="s">
        <v>111</v>
      </c>
      <c r="B88" s="52" t="str">
        <f t="shared" si="3"/>
        <v>GI03FLMA-00001</v>
      </c>
      <c r="C88" s="54">
        <f t="shared" si="4"/>
        <v>1</v>
      </c>
      <c r="D88" s="55">
        <f t="shared" si="5"/>
        <v>10229</v>
      </c>
      <c r="E88" s="5" t="s">
        <v>7</v>
      </c>
      <c r="F88" s="13">
        <f>Moorings!M2</f>
        <v>-144.25399999999999</v>
      </c>
      <c r="G88" s="31"/>
      <c r="H88" s="30"/>
      <c r="I88" s="30"/>
      <c r="J88" s="33"/>
      <c r="K88" s="30"/>
      <c r="L88" s="30"/>
      <c r="M88" s="30"/>
    </row>
    <row r="89" spans="1:13">
      <c r="A89" s="34" t="s">
        <v>111</v>
      </c>
      <c r="B89" s="52" t="str">
        <f t="shared" si="3"/>
        <v>GI03FLMA-00001</v>
      </c>
      <c r="C89" s="54">
        <f t="shared" si="4"/>
        <v>1</v>
      </c>
      <c r="D89" s="55">
        <f t="shared" si="5"/>
        <v>10229</v>
      </c>
      <c r="E89" s="6" t="s">
        <v>33</v>
      </c>
      <c r="F89" s="6">
        <v>29</v>
      </c>
      <c r="G89" s="31"/>
      <c r="H89" s="30"/>
      <c r="I89" s="30"/>
      <c r="J89" s="33"/>
      <c r="K89" s="30"/>
      <c r="L89" s="30"/>
      <c r="M89" s="30"/>
    </row>
    <row r="90" spans="1:13">
      <c r="A90" s="34"/>
      <c r="B90" s="52"/>
      <c r="C90" s="54"/>
      <c r="D90" s="55"/>
      <c r="E90" s="6"/>
      <c r="F90" s="6"/>
      <c r="G90" s="31"/>
      <c r="H90" s="30"/>
      <c r="I90" s="30"/>
      <c r="J90" s="33"/>
      <c r="K90" s="30"/>
      <c r="L90" s="30"/>
      <c r="M90" s="30"/>
    </row>
    <row r="91" spans="1:13">
      <c r="A91" s="32" t="s">
        <v>112</v>
      </c>
      <c r="B91" s="53" t="str">
        <f t="shared" si="3"/>
        <v>GI03FLMA-00001</v>
      </c>
      <c r="C91" s="13">
        <f>$C$3</f>
        <v>1</v>
      </c>
      <c r="D91" s="33">
        <v>10267</v>
      </c>
      <c r="E91" s="6" t="s">
        <v>5</v>
      </c>
      <c r="F91" s="6">
        <v>3500</v>
      </c>
      <c r="G91" s="31" t="s">
        <v>16</v>
      </c>
      <c r="H91" s="33">
        <v>1501</v>
      </c>
      <c r="I91" s="30"/>
      <c r="J91" s="33"/>
      <c r="K91" s="30"/>
      <c r="L91" s="30"/>
      <c r="M91" s="30"/>
    </row>
    <row r="92" spans="1:13">
      <c r="A92" s="34" t="s">
        <v>112</v>
      </c>
      <c r="B92" s="52" t="str">
        <f t="shared" si="3"/>
        <v>GI03FLMA-00001</v>
      </c>
      <c r="C92" s="54">
        <f t="shared" si="4"/>
        <v>1</v>
      </c>
      <c r="D92" s="55">
        <f t="shared" si="5"/>
        <v>10267</v>
      </c>
      <c r="E92" s="6" t="s">
        <v>6</v>
      </c>
      <c r="F92" s="13">
        <f>Moorings!L2</f>
        <v>49.979500000000002</v>
      </c>
      <c r="G92" s="31"/>
      <c r="H92" s="30"/>
      <c r="I92" s="30"/>
      <c r="J92" s="33"/>
      <c r="K92" s="30"/>
      <c r="L92" s="30"/>
      <c r="M92" s="30"/>
    </row>
    <row r="93" spans="1:13">
      <c r="A93" s="34" t="s">
        <v>112</v>
      </c>
      <c r="B93" s="52" t="str">
        <f t="shared" si="3"/>
        <v>GI03FLMA-00001</v>
      </c>
      <c r="C93" s="54">
        <f t="shared" si="4"/>
        <v>1</v>
      </c>
      <c r="D93" s="55">
        <f t="shared" si="5"/>
        <v>10267</v>
      </c>
      <c r="E93" s="5" t="s">
        <v>7</v>
      </c>
      <c r="F93" s="13">
        <f>Moorings!M2</f>
        <v>-144.25399999999999</v>
      </c>
      <c r="G93" s="31"/>
      <c r="H93" s="30"/>
      <c r="I93" s="30"/>
      <c r="J93" s="33"/>
      <c r="K93" s="30"/>
      <c r="L93" s="30"/>
      <c r="M93" s="30"/>
    </row>
    <row r="94" spans="1:13">
      <c r="A94" s="34" t="s">
        <v>112</v>
      </c>
      <c r="B94" s="52" t="str">
        <f t="shared" si="3"/>
        <v>GI03FLMA-00001</v>
      </c>
      <c r="C94" s="54">
        <f t="shared" si="4"/>
        <v>1</v>
      </c>
      <c r="D94" s="55">
        <f t="shared" si="5"/>
        <v>10267</v>
      </c>
      <c r="E94" s="6" t="s">
        <v>33</v>
      </c>
      <c r="F94" s="6">
        <v>67</v>
      </c>
      <c r="G94" s="31"/>
      <c r="H94" s="30"/>
      <c r="I94" s="30"/>
      <c r="J94" s="33"/>
      <c r="K94" s="30"/>
      <c r="L94" s="30"/>
      <c r="M94" s="30"/>
    </row>
    <row r="95" spans="1:13">
      <c r="A95" s="34"/>
      <c r="B95" s="52"/>
      <c r="C95" s="54"/>
      <c r="D95" s="55"/>
      <c r="E95" s="6"/>
      <c r="F95" s="6"/>
      <c r="G95" s="31"/>
      <c r="H95" s="30"/>
      <c r="I95" s="30"/>
      <c r="J95" s="33"/>
      <c r="K95" s="30"/>
      <c r="L95" s="30"/>
      <c r="M95" s="30"/>
    </row>
    <row r="96" spans="1:13" s="1" customFormat="1">
      <c r="A96" s="37" t="s">
        <v>113</v>
      </c>
      <c r="B96" s="53" t="str">
        <f t="shared" ref="B96" si="6">$B$3</f>
        <v>GI03FLMA-00001</v>
      </c>
      <c r="C96" s="13">
        <f t="shared" ref="C96:C126" si="7">$C$3</f>
        <v>1</v>
      </c>
      <c r="D96" s="38">
        <v>10226</v>
      </c>
      <c r="E96" s="3" t="s">
        <v>5</v>
      </c>
      <c r="F96" s="3">
        <v>3500</v>
      </c>
      <c r="G96" s="38" t="s">
        <v>16</v>
      </c>
      <c r="H96" s="38">
        <v>748</v>
      </c>
      <c r="I96" s="39"/>
      <c r="J96" s="38"/>
      <c r="K96" s="39"/>
      <c r="L96" s="39"/>
      <c r="M96" s="39"/>
    </row>
    <row r="97" spans="1:13">
      <c r="A97" s="40" t="s">
        <v>113</v>
      </c>
      <c r="B97" s="52" t="str">
        <f t="shared" si="3"/>
        <v>GI03FLMA-00001</v>
      </c>
      <c r="C97" s="54">
        <f t="shared" si="7"/>
        <v>1</v>
      </c>
      <c r="D97" s="55">
        <f t="shared" ref="D97:D109" si="8">D96</f>
        <v>10226</v>
      </c>
      <c r="E97" s="6" t="s">
        <v>6</v>
      </c>
      <c r="F97" s="13">
        <f>Moorings!L2</f>
        <v>49.979500000000002</v>
      </c>
      <c r="G97" s="31"/>
      <c r="H97" s="30"/>
      <c r="I97" s="30"/>
      <c r="J97" s="33"/>
      <c r="K97" s="30"/>
      <c r="L97" s="30"/>
      <c r="M97" s="30"/>
    </row>
    <row r="98" spans="1:13">
      <c r="A98" s="40" t="s">
        <v>113</v>
      </c>
      <c r="B98" s="52" t="str">
        <f t="shared" si="3"/>
        <v>GI03FLMA-00001</v>
      </c>
      <c r="C98" s="54">
        <f t="shared" si="7"/>
        <v>1</v>
      </c>
      <c r="D98" s="55">
        <f t="shared" si="8"/>
        <v>10226</v>
      </c>
      <c r="E98" s="5" t="s">
        <v>7</v>
      </c>
      <c r="F98" s="13">
        <f>Moorings!M2</f>
        <v>-144.25399999999999</v>
      </c>
      <c r="G98" s="31"/>
      <c r="H98" s="30"/>
      <c r="I98" s="30"/>
      <c r="J98" s="33"/>
      <c r="K98" s="30"/>
      <c r="L98" s="30"/>
      <c r="M98" s="30"/>
    </row>
    <row r="99" spans="1:13">
      <c r="A99" s="40" t="s">
        <v>113</v>
      </c>
      <c r="B99" s="52" t="str">
        <f t="shared" si="3"/>
        <v>GI03FLMA-00001</v>
      </c>
      <c r="C99" s="54">
        <f t="shared" si="7"/>
        <v>1</v>
      </c>
      <c r="D99" s="55">
        <f t="shared" si="8"/>
        <v>10226</v>
      </c>
      <c r="E99" s="6" t="s">
        <v>33</v>
      </c>
      <c r="F99" s="6">
        <v>26</v>
      </c>
      <c r="G99" s="31"/>
      <c r="H99" s="30"/>
      <c r="I99" s="30"/>
      <c r="J99" s="33"/>
      <c r="K99" s="30"/>
      <c r="L99" s="30"/>
      <c r="M99" s="30"/>
    </row>
    <row r="100" spans="1:13">
      <c r="A100" s="40"/>
      <c r="B100" s="52"/>
      <c r="C100" s="54"/>
      <c r="D100" s="55"/>
      <c r="E100" s="6"/>
      <c r="F100" s="6"/>
      <c r="G100" s="31"/>
      <c r="H100" s="30"/>
      <c r="I100" s="30"/>
      <c r="J100" s="33"/>
      <c r="K100" s="30"/>
      <c r="L100" s="30"/>
      <c r="M100" s="30"/>
    </row>
    <row r="101" spans="1:13">
      <c r="A101" s="32" t="s">
        <v>114</v>
      </c>
      <c r="B101" s="53" t="str">
        <f t="shared" si="3"/>
        <v>GI03FLMA-00001</v>
      </c>
      <c r="C101" s="13">
        <f t="shared" si="7"/>
        <v>1</v>
      </c>
      <c r="D101" s="33">
        <v>10229</v>
      </c>
      <c r="E101" s="6" t="s">
        <v>5</v>
      </c>
      <c r="F101" s="6">
        <v>3500</v>
      </c>
      <c r="G101" s="31" t="s">
        <v>16</v>
      </c>
      <c r="H101" s="33">
        <v>999</v>
      </c>
      <c r="I101" s="30"/>
      <c r="J101" s="33"/>
      <c r="K101" s="30"/>
      <c r="L101" s="30"/>
      <c r="M101" s="30"/>
    </row>
    <row r="102" spans="1:13">
      <c r="A102" s="34" t="s">
        <v>114</v>
      </c>
      <c r="B102" s="52" t="str">
        <f t="shared" si="3"/>
        <v>GI03FLMA-00001</v>
      </c>
      <c r="C102" s="54">
        <f t="shared" si="7"/>
        <v>1</v>
      </c>
      <c r="D102" s="55">
        <f t="shared" si="8"/>
        <v>10229</v>
      </c>
      <c r="E102" s="6" t="s">
        <v>6</v>
      </c>
      <c r="F102" s="13">
        <f>Moorings!L2</f>
        <v>49.979500000000002</v>
      </c>
      <c r="G102" s="31"/>
      <c r="H102" s="30"/>
      <c r="I102" s="30"/>
      <c r="J102" s="33"/>
      <c r="K102" s="30"/>
      <c r="L102" s="30"/>
      <c r="M102" s="30"/>
    </row>
    <row r="103" spans="1:13">
      <c r="A103" s="34" t="s">
        <v>114</v>
      </c>
      <c r="B103" s="52" t="str">
        <f t="shared" si="3"/>
        <v>GI03FLMA-00001</v>
      </c>
      <c r="C103" s="54">
        <f t="shared" si="7"/>
        <v>1</v>
      </c>
      <c r="D103" s="55">
        <f t="shared" si="8"/>
        <v>10229</v>
      </c>
      <c r="E103" s="5" t="s">
        <v>7</v>
      </c>
      <c r="F103" s="13">
        <f>Moorings!M2</f>
        <v>-144.25399999999999</v>
      </c>
      <c r="G103" s="31"/>
      <c r="H103" s="30"/>
      <c r="I103" s="30"/>
      <c r="J103" s="33"/>
      <c r="K103" s="30"/>
      <c r="L103" s="30"/>
      <c r="M103" s="30"/>
    </row>
    <row r="104" spans="1:13">
      <c r="A104" s="34" t="s">
        <v>114</v>
      </c>
      <c r="B104" s="52" t="str">
        <f t="shared" si="3"/>
        <v>GI03FLMA-00001</v>
      </c>
      <c r="C104" s="54">
        <f t="shared" si="7"/>
        <v>1</v>
      </c>
      <c r="D104" s="55">
        <f t="shared" si="8"/>
        <v>10229</v>
      </c>
      <c r="E104" s="6" t="s">
        <v>33</v>
      </c>
      <c r="F104" s="6">
        <v>29</v>
      </c>
      <c r="G104" s="31"/>
      <c r="H104" s="30"/>
      <c r="I104" s="30"/>
      <c r="J104" s="33"/>
      <c r="K104" s="30"/>
      <c r="L104" s="30"/>
      <c r="M104" s="30"/>
    </row>
    <row r="105" spans="1:13">
      <c r="A105" s="34"/>
      <c r="B105" s="52"/>
      <c r="C105" s="54"/>
      <c r="D105" s="55"/>
      <c r="E105" s="6"/>
      <c r="F105" s="6"/>
      <c r="G105" s="31"/>
      <c r="H105" s="30"/>
      <c r="I105" s="30"/>
      <c r="J105" s="33"/>
      <c r="K105" s="30"/>
      <c r="L105" s="30"/>
      <c r="M105" s="30"/>
    </row>
    <row r="106" spans="1:13">
      <c r="A106" s="32" t="s">
        <v>115</v>
      </c>
      <c r="B106" s="53" t="str">
        <f t="shared" si="3"/>
        <v>GI03FLMA-00001</v>
      </c>
      <c r="C106" s="13">
        <f t="shared" si="7"/>
        <v>1</v>
      </c>
      <c r="D106" s="33">
        <v>10267</v>
      </c>
      <c r="E106" s="6" t="s">
        <v>5</v>
      </c>
      <c r="F106" s="6">
        <v>3500</v>
      </c>
      <c r="G106" s="31" t="s">
        <v>16</v>
      </c>
      <c r="H106" s="33">
        <v>1501</v>
      </c>
      <c r="I106" s="30"/>
      <c r="J106" s="33"/>
      <c r="K106" s="30"/>
      <c r="L106" s="30"/>
      <c r="M106" s="30"/>
    </row>
    <row r="107" spans="1:13">
      <c r="A107" s="34" t="s">
        <v>115</v>
      </c>
      <c r="B107" s="52" t="str">
        <f t="shared" si="3"/>
        <v>GI03FLMA-00001</v>
      </c>
      <c r="C107" s="54">
        <f t="shared" si="7"/>
        <v>1</v>
      </c>
      <c r="D107" s="55">
        <f t="shared" si="8"/>
        <v>10267</v>
      </c>
      <c r="E107" s="6" t="s">
        <v>6</v>
      </c>
      <c r="F107" s="13">
        <f>Moorings!L2</f>
        <v>49.979500000000002</v>
      </c>
      <c r="G107" s="31"/>
      <c r="H107" s="30"/>
      <c r="I107" s="30"/>
      <c r="J107" s="33"/>
      <c r="K107" s="30"/>
      <c r="L107" s="30"/>
      <c r="M107" s="30"/>
    </row>
    <row r="108" spans="1:13">
      <c r="A108" s="34" t="s">
        <v>115</v>
      </c>
      <c r="B108" s="52" t="str">
        <f t="shared" si="3"/>
        <v>GI03FLMA-00001</v>
      </c>
      <c r="C108" s="54">
        <f t="shared" si="7"/>
        <v>1</v>
      </c>
      <c r="D108" s="55">
        <f t="shared" si="8"/>
        <v>10267</v>
      </c>
      <c r="E108" s="5" t="s">
        <v>7</v>
      </c>
      <c r="F108" s="13">
        <f>Moorings!M2</f>
        <v>-144.25399999999999</v>
      </c>
      <c r="G108" s="31"/>
      <c r="H108" s="30"/>
      <c r="I108" s="30"/>
      <c r="J108" s="33"/>
      <c r="K108" s="30"/>
      <c r="L108" s="30"/>
      <c r="M108" s="30"/>
    </row>
    <row r="109" spans="1:13">
      <c r="A109" s="34" t="s">
        <v>115</v>
      </c>
      <c r="B109" s="52" t="str">
        <f t="shared" si="3"/>
        <v>GI03FLMA-00001</v>
      </c>
      <c r="C109" s="54">
        <f t="shared" si="7"/>
        <v>1</v>
      </c>
      <c r="D109" s="55">
        <f t="shared" si="8"/>
        <v>10267</v>
      </c>
      <c r="E109" s="6" t="s">
        <v>33</v>
      </c>
      <c r="F109" s="6">
        <v>67</v>
      </c>
      <c r="G109" s="31"/>
      <c r="H109" s="30"/>
      <c r="I109" s="30"/>
      <c r="J109" s="33"/>
      <c r="K109" s="30"/>
      <c r="L109" s="30"/>
      <c r="M109" s="30"/>
    </row>
    <row r="110" spans="1:13">
      <c r="A110" s="40"/>
      <c r="B110" s="52"/>
      <c r="C110" s="54"/>
      <c r="D110" s="55"/>
      <c r="E110" s="6"/>
      <c r="F110" s="6"/>
      <c r="G110" s="31"/>
      <c r="H110" s="30"/>
      <c r="I110" s="30"/>
      <c r="J110" s="33"/>
      <c r="K110" s="30"/>
      <c r="L110" s="30"/>
      <c r="M110" s="30"/>
    </row>
    <row r="111" spans="1:13">
      <c r="A111" s="32" t="s">
        <v>116</v>
      </c>
      <c r="B111" s="53" t="str">
        <f t="shared" si="3"/>
        <v>GI03FLMA-00001</v>
      </c>
      <c r="C111" s="13">
        <f t="shared" si="7"/>
        <v>1</v>
      </c>
      <c r="D111" s="33">
        <v>10229</v>
      </c>
      <c r="E111" s="6" t="s">
        <v>5</v>
      </c>
      <c r="F111" s="6">
        <v>3500</v>
      </c>
      <c r="G111" s="31" t="s">
        <v>16</v>
      </c>
      <c r="H111" s="33">
        <v>999</v>
      </c>
      <c r="I111" s="30"/>
      <c r="J111" s="33"/>
      <c r="K111" s="30"/>
      <c r="L111" s="30"/>
      <c r="M111" s="30"/>
    </row>
    <row r="112" spans="1:13">
      <c r="A112" s="34" t="s">
        <v>116</v>
      </c>
      <c r="B112" s="52" t="str">
        <f t="shared" si="3"/>
        <v>GI03FLMA-00001</v>
      </c>
      <c r="C112" s="54">
        <f t="shared" si="7"/>
        <v>1</v>
      </c>
      <c r="D112" s="55">
        <f t="shared" ref="D112:D114" si="9">D111</f>
        <v>10229</v>
      </c>
      <c r="E112" s="6" t="s">
        <v>6</v>
      </c>
      <c r="F112" s="13">
        <f>Moorings!L2</f>
        <v>49.979500000000002</v>
      </c>
      <c r="G112" s="31"/>
      <c r="H112" s="30"/>
      <c r="I112" s="30"/>
      <c r="J112" s="33"/>
      <c r="K112" s="30"/>
      <c r="L112" s="30"/>
      <c r="M112" s="30"/>
    </row>
    <row r="113" spans="1:13">
      <c r="A113" s="34" t="s">
        <v>116</v>
      </c>
      <c r="B113" s="52" t="str">
        <f t="shared" si="3"/>
        <v>GI03FLMA-00001</v>
      </c>
      <c r="C113" s="54">
        <f t="shared" si="7"/>
        <v>1</v>
      </c>
      <c r="D113" s="55">
        <f t="shared" si="9"/>
        <v>10229</v>
      </c>
      <c r="E113" s="5" t="s">
        <v>7</v>
      </c>
      <c r="F113" s="13">
        <f>Moorings!M2</f>
        <v>-144.25399999999999</v>
      </c>
      <c r="G113" s="31"/>
      <c r="H113" s="30"/>
      <c r="I113" s="30"/>
      <c r="J113" s="33"/>
      <c r="K113" s="30"/>
      <c r="L113" s="30"/>
      <c r="M113" s="30"/>
    </row>
    <row r="114" spans="1:13">
      <c r="A114" s="34" t="s">
        <v>116</v>
      </c>
      <c r="B114" s="52" t="str">
        <f t="shared" si="3"/>
        <v>GI03FLMA-00001</v>
      </c>
      <c r="C114" s="54">
        <f t="shared" si="7"/>
        <v>1</v>
      </c>
      <c r="D114" s="55">
        <f t="shared" si="9"/>
        <v>10229</v>
      </c>
      <c r="E114" s="6" t="s">
        <v>33</v>
      </c>
      <c r="F114" s="6">
        <v>29</v>
      </c>
      <c r="G114" s="31"/>
      <c r="H114" s="30"/>
      <c r="I114" s="30"/>
      <c r="J114" s="33"/>
      <c r="K114" s="30"/>
      <c r="L114" s="30"/>
      <c r="M114" s="30"/>
    </row>
    <row r="115" spans="1:13">
      <c r="A115" s="34"/>
      <c r="B115" s="52"/>
      <c r="C115" s="54"/>
      <c r="G115" s="2"/>
    </row>
    <row r="116" spans="1:13">
      <c r="A116" s="32" t="s">
        <v>92</v>
      </c>
      <c r="B116" s="53" t="str">
        <f t="shared" si="3"/>
        <v>GI03FLMA-00001</v>
      </c>
      <c r="C116" s="13">
        <f t="shared" si="7"/>
        <v>1</v>
      </c>
      <c r="D116" s="2" t="s">
        <v>91</v>
      </c>
      <c r="E116" s="2" t="s">
        <v>6</v>
      </c>
      <c r="F116" s="13">
        <f>Moorings!L2</f>
        <v>49.979500000000002</v>
      </c>
      <c r="G116" s="31" t="s">
        <v>16</v>
      </c>
      <c r="H116" s="33">
        <v>1501</v>
      </c>
    </row>
    <row r="117" spans="1:13">
      <c r="A117" s="34" t="s">
        <v>92</v>
      </c>
      <c r="B117" s="52" t="str">
        <f t="shared" si="3"/>
        <v>GI03FLMA-00001</v>
      </c>
      <c r="C117" s="54">
        <f t="shared" si="7"/>
        <v>1</v>
      </c>
      <c r="D117" s="54" t="s">
        <v>91</v>
      </c>
      <c r="E117" s="2" t="s">
        <v>7</v>
      </c>
      <c r="F117" s="13">
        <f>Moorings!M2</f>
        <v>-144.25399999999999</v>
      </c>
      <c r="G117" s="2"/>
    </row>
    <row r="118" spans="1:13">
      <c r="A118" s="34"/>
      <c r="B118" s="52"/>
      <c r="C118" s="54"/>
      <c r="D118" s="55"/>
      <c r="E118" s="6"/>
      <c r="F118" s="6"/>
      <c r="G118" s="31"/>
      <c r="H118" s="30"/>
      <c r="I118" s="30"/>
      <c r="J118" s="33"/>
      <c r="K118" s="30"/>
      <c r="L118" s="30"/>
      <c r="M118" s="30"/>
    </row>
    <row r="119" spans="1:13">
      <c r="A119" s="32" t="s">
        <v>93</v>
      </c>
      <c r="B119" s="53" t="str">
        <f t="shared" si="3"/>
        <v>GI03FLMA-00001</v>
      </c>
      <c r="C119" s="13">
        <f t="shared" si="7"/>
        <v>1</v>
      </c>
      <c r="D119" s="2" t="s">
        <v>91</v>
      </c>
      <c r="E119" s="2" t="s">
        <v>6</v>
      </c>
      <c r="F119" s="13">
        <f>Moorings!L2</f>
        <v>49.979500000000002</v>
      </c>
      <c r="G119" s="31" t="s">
        <v>16</v>
      </c>
      <c r="H119" s="33">
        <v>1501</v>
      </c>
    </row>
    <row r="120" spans="1:13">
      <c r="A120" s="34" t="s">
        <v>93</v>
      </c>
      <c r="B120" s="52" t="str">
        <f t="shared" si="3"/>
        <v>GI03FLMA-00001</v>
      </c>
      <c r="C120" s="54">
        <f t="shared" si="7"/>
        <v>1</v>
      </c>
      <c r="D120" s="54" t="s">
        <v>91</v>
      </c>
      <c r="E120" s="2" t="s">
        <v>7</v>
      </c>
      <c r="F120" s="13">
        <f>Moorings!M2</f>
        <v>-144.25399999999999</v>
      </c>
      <c r="G120" s="2"/>
    </row>
    <row r="121" spans="1:13">
      <c r="A121" s="34"/>
      <c r="B121" s="52"/>
      <c r="C121" s="54"/>
      <c r="D121" s="55"/>
      <c r="E121" s="6"/>
      <c r="F121" s="6"/>
      <c r="G121" s="31"/>
      <c r="H121" s="30"/>
      <c r="I121" s="30"/>
      <c r="J121" s="33"/>
      <c r="K121" s="30"/>
      <c r="L121" s="30"/>
      <c r="M121" s="30"/>
    </row>
    <row r="122" spans="1:13">
      <c r="A122" s="32" t="s">
        <v>94</v>
      </c>
      <c r="B122" s="53" t="str">
        <f t="shared" si="3"/>
        <v>GI03FLMA-00001</v>
      </c>
      <c r="C122" s="13">
        <f t="shared" si="7"/>
        <v>1</v>
      </c>
      <c r="D122" s="2" t="s">
        <v>91</v>
      </c>
      <c r="E122" s="2" t="s">
        <v>6</v>
      </c>
      <c r="F122" s="13">
        <f>Moorings!L2</f>
        <v>49.979500000000002</v>
      </c>
      <c r="G122" s="31" t="s">
        <v>16</v>
      </c>
      <c r="H122" s="33">
        <v>1501</v>
      </c>
    </row>
    <row r="123" spans="1:13">
      <c r="A123" s="34" t="s">
        <v>94</v>
      </c>
      <c r="B123" s="52" t="str">
        <f t="shared" si="3"/>
        <v>GI03FLMA-00001</v>
      </c>
      <c r="C123" s="54">
        <f t="shared" si="7"/>
        <v>1</v>
      </c>
      <c r="D123" s="54" t="s">
        <v>91</v>
      </c>
      <c r="E123" s="2" t="s">
        <v>7</v>
      </c>
      <c r="F123" s="13">
        <f>Moorings!M2</f>
        <v>-144.25399999999999</v>
      </c>
      <c r="G123" s="2"/>
    </row>
    <row r="124" spans="1:13">
      <c r="A124" s="34"/>
      <c r="B124" s="52"/>
      <c r="C124" s="54"/>
      <c r="D124" s="55"/>
      <c r="E124" s="6"/>
      <c r="F124" s="6"/>
      <c r="G124" s="31"/>
      <c r="H124" s="30"/>
      <c r="I124" s="30"/>
      <c r="J124" s="33"/>
      <c r="K124" s="30"/>
      <c r="L124" s="30"/>
      <c r="M124" s="30"/>
    </row>
    <row r="125" spans="1:13">
      <c r="A125" s="32" t="s">
        <v>95</v>
      </c>
      <c r="B125" s="53" t="str">
        <f t="shared" si="3"/>
        <v>GI03FLMA-00001</v>
      </c>
      <c r="C125" s="13">
        <f t="shared" si="7"/>
        <v>1</v>
      </c>
      <c r="D125" s="2" t="s">
        <v>91</v>
      </c>
      <c r="E125" s="2" t="s">
        <v>6</v>
      </c>
      <c r="F125" s="13">
        <f>Moorings!L2</f>
        <v>49.979500000000002</v>
      </c>
      <c r="G125" s="31" t="s">
        <v>16</v>
      </c>
      <c r="H125" s="33">
        <v>1501</v>
      </c>
    </row>
    <row r="126" spans="1:13">
      <c r="A126" s="34" t="s">
        <v>95</v>
      </c>
      <c r="B126" s="52" t="str">
        <f t="shared" si="3"/>
        <v>GI03FLMA-00001</v>
      </c>
      <c r="C126" s="54">
        <f t="shared" si="7"/>
        <v>1</v>
      </c>
      <c r="D126" s="54" t="s">
        <v>91</v>
      </c>
      <c r="E126" s="2" t="s">
        <v>7</v>
      </c>
      <c r="F126" s="13">
        <f>Moorings!M2</f>
        <v>-144.25399999999999</v>
      </c>
      <c r="G126" s="2"/>
    </row>
    <row r="127" spans="1:13">
      <c r="A127" s="34"/>
      <c r="B127" s="52"/>
      <c r="C127" s="54"/>
      <c r="D127" s="55"/>
      <c r="E127" s="6"/>
      <c r="F127" s="6"/>
      <c r="G127" s="31"/>
      <c r="H127" s="30"/>
      <c r="I127" s="30"/>
      <c r="J127" s="33"/>
      <c r="K127" s="30"/>
      <c r="L127" s="30"/>
      <c r="M127" s="30"/>
    </row>
    <row r="128" spans="1:13">
      <c r="A128" s="65" t="s">
        <v>117</v>
      </c>
      <c r="B128" s="53" t="str">
        <f t="shared" si="3"/>
        <v>GI03FLMA-00001</v>
      </c>
      <c r="C128" s="13">
        <v>1</v>
      </c>
      <c r="D128" s="66">
        <v>1327801</v>
      </c>
      <c r="E128" s="6"/>
      <c r="F128" s="6"/>
      <c r="G128" s="31"/>
      <c r="H128" s="30"/>
      <c r="I128" s="30"/>
      <c r="J128" s="33"/>
      <c r="K128" s="30"/>
      <c r="L128" s="30"/>
      <c r="M128" s="30"/>
    </row>
    <row r="129" spans="1:13">
      <c r="G129" s="2"/>
    </row>
    <row r="130" spans="1:13" customFormat="1" ht="105">
      <c r="A130" s="50" t="s">
        <v>68</v>
      </c>
      <c r="B130" s="46" t="s">
        <v>69</v>
      </c>
      <c r="C130" s="46" t="s">
        <v>70</v>
      </c>
      <c r="D130" s="46" t="s">
        <v>71</v>
      </c>
      <c r="E130" s="50" t="s">
        <v>68</v>
      </c>
      <c r="F130" s="46" t="s">
        <v>72</v>
      </c>
      <c r="G130" s="48"/>
    </row>
    <row r="131" spans="1:13">
      <c r="A131" s="30"/>
      <c r="B131" s="30"/>
      <c r="C131" s="31"/>
      <c r="D131" s="30"/>
      <c r="E131" s="30"/>
      <c r="F131" s="30"/>
      <c r="G131" s="31"/>
      <c r="H131" s="30"/>
      <c r="I131" s="30"/>
      <c r="J131" s="33"/>
      <c r="K131" s="30"/>
      <c r="L131" s="30"/>
      <c r="M131" s="30"/>
    </row>
    <row r="132" spans="1:13">
      <c r="A132" s="30"/>
      <c r="B132" s="30"/>
      <c r="C132" s="31"/>
      <c r="D132" s="30"/>
      <c r="E132" s="30"/>
      <c r="F132" s="30"/>
      <c r="G132" s="31"/>
      <c r="H132" s="30"/>
      <c r="I132" s="30"/>
      <c r="J132" s="30"/>
      <c r="K132" s="30"/>
      <c r="L132" s="30"/>
      <c r="M132" s="30"/>
    </row>
    <row r="133" spans="1:13">
      <c r="A133" s="30"/>
      <c r="B133" s="30"/>
      <c r="C133" s="31"/>
      <c r="D133" s="30"/>
      <c r="E133" s="30"/>
      <c r="F133" s="30"/>
      <c r="G133" s="31"/>
      <c r="H133" s="30"/>
      <c r="I133" s="30"/>
      <c r="J133" s="30"/>
      <c r="K133" s="30"/>
      <c r="L133" s="30"/>
      <c r="M133" s="30"/>
    </row>
    <row r="134" spans="1:13">
      <c r="A134" s="30"/>
      <c r="B134" s="30"/>
      <c r="C134" s="31"/>
      <c r="D134" s="30"/>
      <c r="E134" s="30"/>
      <c r="F134" s="30"/>
      <c r="G134" s="31"/>
      <c r="H134" s="30"/>
      <c r="I134" s="30"/>
      <c r="J134" s="30"/>
      <c r="K134" s="30"/>
      <c r="L134" s="30"/>
      <c r="M134" s="30"/>
    </row>
    <row r="135" spans="1:13">
      <c r="A135" s="30"/>
      <c r="B135" s="30"/>
      <c r="C135" s="31"/>
      <c r="D135" s="30"/>
      <c r="E135" s="30"/>
      <c r="F135" s="30"/>
      <c r="G135" s="31"/>
      <c r="H135" s="30"/>
      <c r="I135" s="30"/>
      <c r="J135" s="30"/>
      <c r="K135" s="30"/>
      <c r="L135" s="30"/>
      <c r="M135" s="30"/>
    </row>
    <row r="136" spans="1:13">
      <c r="A136" s="30"/>
      <c r="B136" s="30"/>
      <c r="C136" s="31"/>
      <c r="D136" s="30"/>
      <c r="E136" s="30"/>
      <c r="F136" s="30"/>
      <c r="G136" s="31"/>
      <c r="H136" s="30"/>
      <c r="I136" s="30"/>
      <c r="J136" s="30"/>
      <c r="K136" s="30"/>
      <c r="L136" s="30"/>
      <c r="M136" s="30"/>
    </row>
  </sheetData>
  <pageMargins left="0.7" right="0.7" top="0.75" bottom="0.75" header="0.3" footer="0.3"/>
  <pageSetup orientation="portrait" r:id="rId1"/>
  <ignoredErrors>
    <ignoredError sqref="D56 D36 D61 D116:D117 D119:D120 D122:D123 D125:D126" numberStoredAsText="1"/>
    <ignoredError sqref="F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2015-05-27T17:07:05Z</dcterms:modified>
</cp:coreProperties>
</file>