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d/LocalWork/Analysis/five-year-plan-analysis/data/01_raw/historical/"/>
    </mc:Choice>
  </mc:AlternateContent>
  <xr:revisionPtr revIDLastSave="0" documentId="13_ncr:1_{8CF35DA1-CBB0-1E4E-942C-7F0C7271230E}" xr6:coauthVersionLast="47" xr6:coauthVersionMax="47" xr10:uidLastSave="{00000000-0000-0000-0000-000000000000}"/>
  <bookViews>
    <workbookView xWindow="7840" yWindow="2100" windowWidth="26840" windowHeight="15440" activeTab="1" xr2:uid="{1580F8C4-AF3E-5F4A-A010-F100369F5510}"/>
  </bookViews>
  <sheets>
    <sheet name="Sheet1" sheetId="1" r:id="rId1"/>
    <sheet name="BIRT History" sheetId="2" r:id="rId2"/>
  </sheets>
  <definedNames>
    <definedName name="_xlnm.Print_Area" localSheetId="1">'BIRT History'!$A$1:$AD$31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H4" i="2"/>
  <c r="J4" i="2"/>
  <c r="P4" i="2" s="1"/>
  <c r="N4" i="2" s="1"/>
  <c r="L4" i="2"/>
  <c r="T4" i="2"/>
  <c r="H5" i="2"/>
  <c r="O5" i="2" s="1"/>
  <c r="J5" i="2"/>
  <c r="L5" i="2"/>
  <c r="T5" i="2"/>
  <c r="H6" i="2"/>
  <c r="J6" i="2"/>
  <c r="P6" i="2" s="1"/>
  <c r="L6" i="2"/>
  <c r="T6" i="2"/>
  <c r="H7" i="2"/>
  <c r="J7" i="2"/>
  <c r="L7" i="2"/>
  <c r="T7" i="2"/>
  <c r="H8" i="2"/>
  <c r="J8" i="2"/>
  <c r="P8" i="2" s="1"/>
  <c r="L8" i="2"/>
  <c r="T8" i="2"/>
  <c r="H9" i="2"/>
  <c r="O9" i="2" s="1"/>
  <c r="J9" i="2"/>
  <c r="L9" i="2"/>
  <c r="T9" i="2"/>
  <c r="H10" i="2"/>
  <c r="O10" i="2" s="1"/>
  <c r="J10" i="2"/>
  <c r="P10" i="2" s="1"/>
  <c r="L10" i="2"/>
  <c r="T10" i="2"/>
  <c r="H11" i="2"/>
  <c r="O11" i="2" s="1"/>
  <c r="M11" i="2" s="1"/>
  <c r="J11" i="2"/>
  <c r="P11" i="2" s="1"/>
  <c r="L11" i="2"/>
  <c r="T11" i="2"/>
  <c r="H12" i="2"/>
  <c r="O12" i="2" s="1"/>
  <c r="J12" i="2"/>
  <c r="P12" i="2" s="1"/>
  <c r="L12" i="2"/>
  <c r="T12" i="2"/>
  <c r="H13" i="2"/>
  <c r="O13" i="2" s="1"/>
  <c r="J13" i="2"/>
  <c r="P13" i="2" s="1"/>
  <c r="L13" i="2"/>
  <c r="T13" i="2"/>
  <c r="H14" i="2"/>
  <c r="O14" i="2" s="1"/>
  <c r="M14" i="2" s="1"/>
  <c r="J14" i="2"/>
  <c r="P14" i="2" s="1"/>
  <c r="L14" i="2"/>
  <c r="T14" i="2"/>
  <c r="H15" i="2"/>
  <c r="J15" i="2"/>
  <c r="P15" i="2" s="1"/>
  <c r="L15" i="2"/>
  <c r="T15" i="2"/>
  <c r="H16" i="2"/>
  <c r="J16" i="2"/>
  <c r="L16" i="2"/>
  <c r="T16" i="2"/>
  <c r="H17" i="2"/>
  <c r="O17" i="2" s="1"/>
  <c r="J17" i="2"/>
  <c r="P17" i="2" s="1"/>
  <c r="L17" i="2"/>
  <c r="T17" i="2"/>
  <c r="H18" i="2"/>
  <c r="O18" i="2" s="1"/>
  <c r="J18" i="2"/>
  <c r="P18" i="2" s="1"/>
  <c r="N18" i="2" s="1"/>
  <c r="L18" i="2"/>
  <c r="T18" i="2"/>
  <c r="H19" i="2"/>
  <c r="O19" i="2" s="1"/>
  <c r="J19" i="2"/>
  <c r="L19" i="2"/>
  <c r="T19" i="2"/>
  <c r="H20" i="2"/>
  <c r="O20" i="2" s="1"/>
  <c r="J20" i="2"/>
  <c r="L20" i="2"/>
  <c r="T20" i="2"/>
  <c r="H21" i="2"/>
  <c r="O21" i="2" s="1"/>
  <c r="J21" i="2"/>
  <c r="P21" i="2" s="1"/>
  <c r="L21" i="2"/>
  <c r="T21" i="2"/>
  <c r="H22" i="2"/>
  <c r="O22" i="2" s="1"/>
  <c r="J22" i="2"/>
  <c r="P22" i="2" s="1"/>
  <c r="L22" i="2"/>
  <c r="T22" i="2"/>
  <c r="H23" i="2"/>
  <c r="J23" i="2"/>
  <c r="L23" i="2"/>
  <c r="T23" i="2"/>
  <c r="H24" i="2"/>
  <c r="O24" i="2" s="1"/>
  <c r="J24" i="2"/>
  <c r="L24" i="2"/>
  <c r="T24" i="2"/>
  <c r="H25" i="2"/>
  <c r="J25" i="2"/>
  <c r="P25" i="2" s="1"/>
  <c r="L25" i="2"/>
  <c r="T25" i="2"/>
  <c r="H26" i="2"/>
  <c r="O26" i="2" s="1"/>
  <c r="J26" i="2"/>
  <c r="P26" i="2" s="1"/>
  <c r="L26" i="2"/>
  <c r="T26" i="2"/>
  <c r="H27" i="2"/>
  <c r="O27" i="2" s="1"/>
  <c r="J27" i="2"/>
  <c r="P27" i="2" s="1"/>
  <c r="L27" i="2"/>
  <c r="T27" i="2"/>
  <c r="H28" i="2"/>
  <c r="O28" i="2" s="1"/>
  <c r="J28" i="2"/>
  <c r="P28" i="2" s="1"/>
  <c r="L28" i="2"/>
  <c r="T28" i="2"/>
  <c r="R29" i="2"/>
  <c r="H29" i="2" s="1"/>
  <c r="I16" i="2" l="1"/>
  <c r="O16" i="2"/>
  <c r="M17" i="2" s="1"/>
  <c r="K15" i="2"/>
  <c r="N15" i="2"/>
  <c r="K17" i="2"/>
  <c r="M22" i="2"/>
  <c r="M18" i="2"/>
  <c r="I14" i="2"/>
  <c r="N12" i="2"/>
  <c r="N28" i="2"/>
  <c r="P9" i="2"/>
  <c r="N10" i="2" s="1"/>
  <c r="K9" i="2"/>
  <c r="O23" i="2"/>
  <c r="M23" i="2" s="1"/>
  <c r="I23" i="2"/>
  <c r="I25" i="2"/>
  <c r="K23" i="2"/>
  <c r="K20" i="2"/>
  <c r="K19" i="2"/>
  <c r="N14" i="2"/>
  <c r="I7" i="2"/>
  <c r="I24" i="2"/>
  <c r="K22" i="2"/>
  <c r="I20" i="2"/>
  <c r="K16" i="2"/>
  <c r="I11" i="2"/>
  <c r="M10" i="2"/>
  <c r="N27" i="2"/>
  <c r="I28" i="2"/>
  <c r="K24" i="2"/>
  <c r="P23" i="2"/>
  <c r="M21" i="2"/>
  <c r="I21" i="2"/>
  <c r="I19" i="2"/>
  <c r="K18" i="2"/>
  <c r="K13" i="2"/>
  <c r="I12" i="2"/>
  <c r="O7" i="2"/>
  <c r="O25" i="2"/>
  <c r="M25" i="2" s="1"/>
  <c r="K27" i="2"/>
  <c r="K25" i="2"/>
  <c r="P19" i="2"/>
  <c r="N19" i="2" s="1"/>
  <c r="I17" i="2"/>
  <c r="I15" i="2"/>
  <c r="I13" i="2"/>
  <c r="M13" i="2"/>
  <c r="N11" i="2"/>
  <c r="I9" i="2"/>
  <c r="I5" i="2"/>
  <c r="K28" i="2"/>
  <c r="I27" i="2"/>
  <c r="K26" i="2"/>
  <c r="K21" i="2"/>
  <c r="K12" i="2"/>
  <c r="M28" i="2"/>
  <c r="M20" i="2"/>
  <c r="M19" i="2"/>
  <c r="N22" i="2"/>
  <c r="O29" i="2"/>
  <c r="M27" i="2"/>
  <c r="M24" i="2"/>
  <c r="L29" i="2"/>
  <c r="I29" i="2" s="1"/>
  <c r="N26" i="2"/>
  <c r="P24" i="2"/>
  <c r="P20" i="2"/>
  <c r="P16" i="2"/>
  <c r="N16" i="2" s="1"/>
  <c r="O15" i="2"/>
  <c r="K10" i="2"/>
  <c r="K6" i="2"/>
  <c r="I4" i="2"/>
  <c r="O4" i="2"/>
  <c r="M4" i="2" s="1"/>
  <c r="I8" i="2"/>
  <c r="O8" i="2"/>
  <c r="K5" i="2"/>
  <c r="P5" i="2"/>
  <c r="N5" i="2" s="1"/>
  <c r="T29" i="2"/>
  <c r="J29" i="2"/>
  <c r="I26" i="2"/>
  <c r="I22" i="2"/>
  <c r="I18" i="2"/>
  <c r="K14" i="2"/>
  <c r="K11" i="2"/>
  <c r="I10" i="2"/>
  <c r="K8" i="2"/>
  <c r="I6" i="2"/>
  <c r="O6" i="2"/>
  <c r="M6" i="2" s="1"/>
  <c r="N13" i="2"/>
  <c r="M12" i="2"/>
  <c r="K7" i="2"/>
  <c r="P7" i="2"/>
  <c r="N7" i="2" s="1"/>
  <c r="K4" i="2"/>
  <c r="N20" i="2" l="1"/>
  <c r="N9" i="2"/>
  <c r="N23" i="2"/>
  <c r="M26" i="2"/>
  <c r="M7" i="2"/>
  <c r="N6" i="2"/>
  <c r="M8" i="2"/>
  <c r="M5" i="2"/>
  <c r="N8" i="2"/>
  <c r="N24" i="2"/>
  <c r="P29" i="2"/>
  <c r="K29" i="2"/>
  <c r="M16" i="2"/>
  <c r="M15" i="2"/>
  <c r="M9" i="2"/>
  <c r="N17" i="2"/>
  <c r="M29" i="2"/>
  <c r="N25" i="2"/>
  <c r="N21" i="2"/>
  <c r="N29" i="2" l="1"/>
</calcChain>
</file>

<file path=xl/sharedStrings.xml><?xml version="1.0" encoding="utf-8"?>
<sst xmlns="http://schemas.openxmlformats.org/spreadsheetml/2006/main" count="48" uniqueCount="48">
  <si>
    <t>FY21</t>
  </si>
  <si>
    <t>FY20</t>
  </si>
  <si>
    <t>FY19</t>
  </si>
  <si>
    <t>FY18</t>
  </si>
  <si>
    <t>FY17</t>
  </si>
  <si>
    <t>FY16</t>
  </si>
  <si>
    <t>FY15</t>
  </si>
  <si>
    <t>FY14</t>
  </si>
  <si>
    <t>FY13</t>
  </si>
  <si>
    <t>FY12</t>
  </si>
  <si>
    <t>FY11</t>
  </si>
  <si>
    <t>FY10</t>
  </si>
  <si>
    <t>FY09</t>
  </si>
  <si>
    <t>FY08</t>
  </si>
  <si>
    <t>FY07</t>
  </si>
  <si>
    <t>FY06</t>
  </si>
  <si>
    <t>FY05</t>
  </si>
  <si>
    <t>FY04</t>
  </si>
  <si>
    <t>FY03</t>
  </si>
  <si>
    <t>FY02</t>
  </si>
  <si>
    <t>FY01</t>
  </si>
  <si>
    <t>FY00</t>
  </si>
  <si>
    <t>FY99</t>
  </si>
  <si>
    <t>FY98</t>
  </si>
  <si>
    <t>FY97</t>
  </si>
  <si>
    <t>FY96</t>
  </si>
  <si>
    <t>FY95</t>
  </si>
  <si>
    <t>Total BPT Collections (current &amp; prior)</t>
  </si>
  <si>
    <t>Total BPT Collections (prior year)</t>
  </si>
  <si>
    <t>Total BPT Collections (current year)</t>
  </si>
  <si>
    <t>Implied Net Income Tax Base</t>
  </si>
  <si>
    <t>Implied Gross Receipts Tax Base</t>
  </si>
  <si>
    <t>Actual Net Income Tax Base Growth (current year)</t>
  </si>
  <si>
    <t>Actual Gross Receipts Tax Base Growth (current year)</t>
  </si>
  <si>
    <t>Prior Year as % of Total</t>
  </si>
  <si>
    <t>Net Income (prior years)</t>
  </si>
  <si>
    <t>Net Income (current year)</t>
  </si>
  <si>
    <t>Gross Receipts (prior years)</t>
  </si>
  <si>
    <t>Gross Receipts (current year)</t>
  </si>
  <si>
    <t>Gross Receipts % of Total</t>
  </si>
  <si>
    <t>Net Income % of Total</t>
  </si>
  <si>
    <t>Tax Rate Net Income (1st half)</t>
  </si>
  <si>
    <t>Tax Rate Gross Receipts (1st half)</t>
  </si>
  <si>
    <t>History</t>
  </si>
  <si>
    <t>Business Privilege Tax Forecast FY2022 through FY2026 (with Bill Nos. 110554 &amp; 110548-A)</t>
  </si>
  <si>
    <t>fiscal_year</t>
  </si>
  <si>
    <t>Actual</t>
  </si>
  <si>
    <t>net_income_fraction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</si>
</sst>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0.0%"/>
    <numFmt numFmtId="166" formatCode="0.0000"/>
    <numFmt numFmtId="167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164" fontId="4" fillId="0" borderId="0" xfId="2" applyNumberFormat="1" applyFont="1"/>
    <xf numFmtId="10" fontId="4" fillId="0" borderId="0" xfId="2" applyNumberFormat="1" applyFont="1"/>
    <xf numFmtId="164" fontId="4" fillId="0" borderId="0" xfId="2" applyNumberFormat="1" applyFont="1" applyAlignment="1">
      <alignment horizontal="center"/>
    </xf>
    <xf numFmtId="0" fontId="5" fillId="0" borderId="0" xfId="1" applyFont="1"/>
    <xf numFmtId="0" fontId="3" fillId="0" borderId="0" xfId="1" applyFont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5" fillId="0" borderId="0" xfId="1" applyFont="1" applyAlignment="1">
      <alignment wrapText="1"/>
    </xf>
    <xf numFmtId="0" fontId="3" fillId="0" borderId="0" xfId="1" quotePrefix="1" applyFont="1" applyAlignment="1">
      <alignment horizontal="center"/>
    </xf>
    <xf numFmtId="1" fontId="3" fillId="0" borderId="0" xfId="1" applyNumberFormat="1" applyFont="1"/>
    <xf numFmtId="37" fontId="7" fillId="0" borderId="0" xfId="1" applyNumberFormat="1" applyFont="1"/>
    <xf numFmtId="0" fontId="3" fillId="2" borderId="0" xfId="1" applyFont="1" applyFill="1"/>
    <xf numFmtId="3" fontId="3" fillId="0" borderId="0" xfId="1" applyNumberFormat="1" applyFont="1"/>
    <xf numFmtId="10" fontId="3" fillId="0" borderId="0" xfId="1" applyNumberFormat="1" applyFont="1" applyAlignment="1">
      <alignment horizontal="center"/>
    </xf>
    <xf numFmtId="9" fontId="3" fillId="0" borderId="0" xfId="2" applyFont="1"/>
    <xf numFmtId="165" fontId="5" fillId="0" borderId="0" xfId="1" applyNumberFormat="1" applyFont="1" applyAlignment="1">
      <alignment horizontal="center"/>
    </xf>
    <xf numFmtId="10" fontId="5" fillId="2" borderId="0" xfId="1" applyNumberFormat="1" applyFont="1" applyFill="1"/>
    <xf numFmtId="10" fontId="5" fillId="0" borderId="0" xfId="1" applyNumberFormat="1" applyFont="1"/>
    <xf numFmtId="0" fontId="5" fillId="2" borderId="0" xfId="1" applyFont="1" applyFill="1"/>
    <xf numFmtId="166" fontId="7" fillId="0" borderId="0" xfId="1" applyNumberFormat="1" applyFont="1"/>
    <xf numFmtId="10" fontId="3" fillId="0" borderId="0" xfId="2" applyNumberFormat="1" applyFont="1" applyBorder="1"/>
    <xf numFmtId="167" fontId="0" fillId="0" borderId="0" xfId="3" applyNumberFormat="1" applyFont="1" applyBorder="1"/>
    <xf numFmtId="166" fontId="5" fillId="0" borderId="0" xfId="1" applyNumberFormat="1" applyFont="1"/>
    <xf numFmtId="0" fontId="7" fillId="2" borderId="0" xfId="1" applyFont="1" applyFill="1"/>
    <xf numFmtId="3" fontId="3" fillId="2" borderId="0" xfId="1" applyNumberFormat="1" applyFont="1" applyFill="1"/>
    <xf numFmtId="10" fontId="3" fillId="2" borderId="0" xfId="1" applyNumberFormat="1" applyFont="1" applyFill="1" applyAlignment="1">
      <alignment horizontal="center"/>
    </xf>
    <xf numFmtId="9" fontId="3" fillId="2" borderId="0" xfId="2" applyFont="1" applyFill="1"/>
    <xf numFmtId="165" fontId="5" fillId="2" borderId="0" xfId="1" applyNumberFormat="1" applyFont="1" applyFill="1" applyAlignment="1">
      <alignment horizontal="center"/>
    </xf>
    <xf numFmtId="0" fontId="7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5" fillId="0" borderId="0" xfId="1" applyFont="1" applyAlignment="1">
      <alignment horizontal="center" wrapText="1"/>
    </xf>
    <xf numFmtId="0" fontId="5" fillId="2" borderId="0" xfId="1" applyFont="1" applyFill="1" applyAlignment="1">
      <alignment wrapText="1"/>
    </xf>
    <xf numFmtId="0" fontId="8" fillId="0" borderId="0" xfId="1" applyFont="1"/>
    <xf numFmtId="0" fontId="9" fillId="0" borderId="0" xfId="1" quotePrefix="1" applyFont="1" applyAlignment="1">
      <alignment horizontal="left"/>
    </xf>
    <xf numFmtId="0" fontId="6" fillId="0" borderId="0" xfId="1" applyFont="1"/>
    <xf numFmtId="0" fontId="1" fillId="0" borderId="0" xfId="0" applyFont="1"/>
    <xf numFmtId="37" fontId="7" fillId="0" borderId="0" xfId="1" applyNumberFormat="1" applyFont="1" applyBorder="1"/>
    <xf numFmtId="167" fontId="3" fillId="0" borderId="0" xfId="3" applyNumberFormat="1" applyFont="1" applyBorder="1"/>
    <xf numFmtId="0" fontId="2" fillId="0" borderId="0" xfId="1" applyBorder="1"/>
    <xf numFmtId="0" fontId="3" fillId="0" borderId="0" xfId="1" applyFont="1" applyBorder="1"/>
    <xf numFmtId="37" fontId="3" fillId="0" borderId="0" xfId="1" applyNumberFormat="1" applyFont="1" applyBorder="1"/>
    <xf numFmtId="37" fontId="7" fillId="0" borderId="0" xfId="1" applyNumberFormat="1" applyFont="1" applyFill="1" applyBorder="1"/>
    <xf numFmtId="167" fontId="10" fillId="0" borderId="3" xfId="3" applyNumberFormat="1" applyFont="1" applyBorder="1" applyAlignment="1">
      <alignment horizontal="center" vertical="center"/>
    </xf>
    <xf numFmtId="167" fontId="3" fillId="0" borderId="0" xfId="3" applyNumberFormat="1" applyFont="1" applyBorder="1" applyAlignment="1">
      <alignment horizontal="center"/>
    </xf>
    <xf numFmtId="167" fontId="10" fillId="0" borderId="1" xfId="3" applyNumberFormat="1" applyFont="1" applyBorder="1" applyAlignment="1">
      <alignment horizontal="center" vertical="center"/>
    </xf>
    <xf numFmtId="167" fontId="10" fillId="0" borderId="2" xfId="3" applyNumberFormat="1" applyFont="1" applyBorder="1" applyAlignment="1">
      <alignment horizontal="center" vertical="center"/>
    </xf>
    <xf numFmtId="0" fontId="10" fillId="0" borderId="0" xfId="1" applyFont="1" applyBorder="1"/>
    <xf numFmtId="0" fontId="3" fillId="0" borderId="0" xfId="1" quotePrefix="1" applyFont="1" applyFill="1" applyAlignment="1">
      <alignment horizontal="center" wrapText="1"/>
    </xf>
    <xf numFmtId="166" fontId="7" fillId="0" borderId="0" xfId="1" applyNumberFormat="1" applyFont="1" applyFill="1"/>
    <xf numFmtId="0" fontId="5" fillId="0" borderId="0" xfId="1" applyFont="1" applyFill="1"/>
    <xf numFmtId="10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3" fontId="3" fillId="0" borderId="0" xfId="1" applyNumberFormat="1" applyFont="1" applyFill="1" applyAlignment="1">
      <alignment horizontal="right" wrapText="1"/>
    </xf>
    <xf numFmtId="3" fontId="3" fillId="0" borderId="0" xfId="1" applyNumberFormat="1" applyFont="1" applyFill="1"/>
    <xf numFmtId="9" fontId="3" fillId="0" borderId="0" xfId="1" applyNumberFormat="1" applyFont="1" applyFill="1"/>
    <xf numFmtId="10" fontId="3" fillId="0" borderId="0" xfId="1" applyNumberFormat="1" applyFont="1" applyFill="1" applyAlignment="1">
      <alignment horizontal="center"/>
    </xf>
    <xf numFmtId="0" fontId="3" fillId="0" borderId="0" xfId="1" applyFont="1" applyFill="1"/>
    <xf numFmtId="37" fontId="7" fillId="0" borderId="0" xfId="1" applyNumberFormat="1" applyFont="1" applyFill="1"/>
  </cellXfs>
  <cellStyles count="4">
    <cellStyle name="Comma 2" xfId="3" xr:uid="{C68451E4-A945-6545-A9E6-7D1F8818D189}"/>
    <cellStyle name="Normal" xfId="0" builtinId="0"/>
    <cellStyle name="Normal 2" xfId="1" xr:uid="{3B161ADE-7E87-2F42-82D5-DBB5892DC2D1}"/>
    <cellStyle name="Percent 2" xfId="2" xr:uid="{4AFB1077-5056-7F4F-8897-441B9281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B183-BE6E-194B-93C2-5208D89F22E1}">
  <dimension ref="A1:B28"/>
  <sheetViews>
    <sheetView workbookViewId="0">
      <selection activeCell="A29" sqref="A29"/>
    </sheetView>
  </sheetViews>
  <sheetFormatPr baseColWidth="10" defaultRowHeight="16" x14ac:dyDescent="0.2"/>
  <sheetData>
    <row r="1" spans="1:2" x14ac:dyDescent="0.2">
      <c r="A1" s="39" t="s">
        <v>45</v>
      </c>
      <c r="B1" s="39" t="s">
        <v>47</v>
      </c>
    </row>
    <row r="2" spans="1:2" x14ac:dyDescent="0.2">
      <c r="A2">
        <v>1996</v>
      </c>
      <c r="B2">
        <f>'BIRT History'!F4</f>
        <v>0.69</v>
      </c>
    </row>
    <row r="3" spans="1:2" x14ac:dyDescent="0.2">
      <c r="A3">
        <v>1997</v>
      </c>
      <c r="B3">
        <f>'BIRT History'!F5</f>
        <v>0.69</v>
      </c>
    </row>
    <row r="4" spans="1:2" x14ac:dyDescent="0.2">
      <c r="A4">
        <v>1998</v>
      </c>
      <c r="B4">
        <f>'BIRT History'!F6</f>
        <v>0.69</v>
      </c>
    </row>
    <row r="5" spans="1:2" x14ac:dyDescent="0.2">
      <c r="A5">
        <v>1999</v>
      </c>
      <c r="B5">
        <f>'BIRT History'!F7</f>
        <v>0.69</v>
      </c>
    </row>
    <row r="6" spans="1:2" x14ac:dyDescent="0.2">
      <c r="A6">
        <v>2000</v>
      </c>
      <c r="B6">
        <f>'BIRT History'!F8</f>
        <v>0.69</v>
      </c>
    </row>
    <row r="7" spans="1:2" x14ac:dyDescent="0.2">
      <c r="A7">
        <v>2001</v>
      </c>
      <c r="B7">
        <f>'BIRT History'!F9</f>
        <v>0.69</v>
      </c>
    </row>
    <row r="8" spans="1:2" x14ac:dyDescent="0.2">
      <c r="A8">
        <v>2002</v>
      </c>
      <c r="B8">
        <f>'BIRT History'!F10</f>
        <v>0.69</v>
      </c>
    </row>
    <row r="9" spans="1:2" x14ac:dyDescent="0.2">
      <c r="A9">
        <v>2003</v>
      </c>
      <c r="B9">
        <f>'BIRT History'!F11</f>
        <v>0.69</v>
      </c>
    </row>
    <row r="10" spans="1:2" x14ac:dyDescent="0.2">
      <c r="A10">
        <v>2004</v>
      </c>
      <c r="B10">
        <f>'BIRT History'!F12</f>
        <v>0.69</v>
      </c>
    </row>
    <row r="11" spans="1:2" x14ac:dyDescent="0.2">
      <c r="A11">
        <v>2005</v>
      </c>
      <c r="B11">
        <f>'BIRT History'!F13</f>
        <v>0.69</v>
      </c>
    </row>
    <row r="12" spans="1:2" x14ac:dyDescent="0.2">
      <c r="A12">
        <v>2006</v>
      </c>
      <c r="B12">
        <f>'BIRT History'!F14</f>
        <v>0.69</v>
      </c>
    </row>
    <row r="13" spans="1:2" x14ac:dyDescent="0.2">
      <c r="A13">
        <v>2007</v>
      </c>
      <c r="B13">
        <f>'BIRT History'!F15</f>
        <v>0.71</v>
      </c>
    </row>
    <row r="14" spans="1:2" x14ac:dyDescent="0.2">
      <c r="A14">
        <v>2008</v>
      </c>
      <c r="B14">
        <f>'BIRT History'!F16</f>
        <v>0.75</v>
      </c>
    </row>
    <row r="15" spans="1:2" x14ac:dyDescent="0.2">
      <c r="A15">
        <v>2009</v>
      </c>
      <c r="B15">
        <f>'BIRT History'!F17</f>
        <v>0.75</v>
      </c>
    </row>
    <row r="16" spans="1:2" x14ac:dyDescent="0.2">
      <c r="A16">
        <v>2010</v>
      </c>
      <c r="B16">
        <f>'BIRT History'!F18</f>
        <v>0.75</v>
      </c>
    </row>
    <row r="17" spans="1:2" x14ac:dyDescent="0.2">
      <c r="A17">
        <v>2011</v>
      </c>
      <c r="B17">
        <f>'BIRT History'!F19</f>
        <v>0.74</v>
      </c>
    </row>
    <row r="18" spans="1:2" x14ac:dyDescent="0.2">
      <c r="A18">
        <v>2012</v>
      </c>
      <c r="B18">
        <f>'BIRT History'!F20</f>
        <v>0.74</v>
      </c>
    </row>
    <row r="19" spans="1:2" x14ac:dyDescent="0.2">
      <c r="A19">
        <v>2013</v>
      </c>
      <c r="B19">
        <f>'BIRT History'!F21</f>
        <v>0.74</v>
      </c>
    </row>
    <row r="20" spans="1:2" x14ac:dyDescent="0.2">
      <c r="A20">
        <v>2014</v>
      </c>
      <c r="B20">
        <f>'BIRT History'!F22</f>
        <v>0.74</v>
      </c>
    </row>
    <row r="21" spans="1:2" x14ac:dyDescent="0.2">
      <c r="A21">
        <v>2015</v>
      </c>
      <c r="B21">
        <f>'BIRT History'!F23</f>
        <v>0.74</v>
      </c>
    </row>
    <row r="22" spans="1:2" x14ac:dyDescent="0.2">
      <c r="A22">
        <v>2016</v>
      </c>
      <c r="B22">
        <f>'BIRT History'!F24</f>
        <v>0.74</v>
      </c>
    </row>
    <row r="23" spans="1:2" x14ac:dyDescent="0.2">
      <c r="A23">
        <v>2017</v>
      </c>
      <c r="B23">
        <f>'BIRT History'!F25</f>
        <v>0.74</v>
      </c>
    </row>
    <row r="24" spans="1:2" x14ac:dyDescent="0.2">
      <c r="A24">
        <v>2018</v>
      </c>
      <c r="B24">
        <f>'BIRT History'!F26</f>
        <v>0.73</v>
      </c>
    </row>
    <row r="25" spans="1:2" x14ac:dyDescent="0.2">
      <c r="A25">
        <v>2019</v>
      </c>
      <c r="B25">
        <f>'BIRT History'!F27</f>
        <v>0.73</v>
      </c>
    </row>
    <row r="26" spans="1:2" x14ac:dyDescent="0.2">
      <c r="A26">
        <v>2020</v>
      </c>
      <c r="B26">
        <f>'BIRT History'!F28</f>
        <v>0.73</v>
      </c>
    </row>
    <row r="27" spans="1:2" x14ac:dyDescent="0.2">
      <c r="A27">
        <v>2021</v>
      </c>
      <c r="B27">
        <f>'BIRT History'!F29</f>
        <v>0.73</v>
      </c>
    </row>
    <row r="28" spans="1:2" x14ac:dyDescent="0.2">
      <c r="A28">
        <v>2022</v>
      </c>
      <c r="B28">
        <v>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0F5-EA9C-C34C-82DD-516E9D6B4490}">
  <sheetPr>
    <pageSetUpPr fitToPage="1"/>
  </sheetPr>
  <dimension ref="A1:AA122"/>
  <sheetViews>
    <sheetView tabSelected="1" zoomScaleNormal="100" workbookViewId="0">
      <selection activeCell="H20" sqref="H20"/>
    </sheetView>
  </sheetViews>
  <sheetFormatPr baseColWidth="10" defaultColWidth="8.83203125" defaultRowHeight="13" x14ac:dyDescent="0.15"/>
  <cols>
    <col min="1" max="1" width="7.6640625" style="1" customWidth="1"/>
    <col min="2" max="2" width="8.6640625" style="1" customWidth="1"/>
    <col min="3" max="3" width="1.5" style="1" customWidth="1"/>
    <col min="4" max="4" width="8.6640625" style="1" customWidth="1"/>
    <col min="5" max="5" width="1.1640625" style="1" customWidth="1"/>
    <col min="6" max="7" width="8.6640625" style="2" customWidth="1"/>
    <col min="8" max="12" width="8.6640625" style="1" customWidth="1"/>
    <col min="13" max="14" width="8.6640625" style="2" customWidth="1"/>
    <col min="15" max="20" width="8.6640625" style="1" customWidth="1"/>
    <col min="21" max="21" width="10.1640625" style="1" customWidth="1"/>
    <col min="22" max="25" width="8.6640625" style="1" customWidth="1"/>
    <col min="26" max="27" width="8.6640625" style="2" customWidth="1"/>
    <col min="28" max="28" width="8.6640625" style="1" customWidth="1"/>
    <col min="29" max="256" width="8.83203125" style="1"/>
    <col min="257" max="257" width="7.6640625" style="1" customWidth="1"/>
    <col min="258" max="258" width="8.83203125" style="1"/>
    <col min="259" max="259" width="1.5" style="1" customWidth="1"/>
    <col min="260" max="260" width="8.83203125" style="1"/>
    <col min="261" max="261" width="1.1640625" style="1" customWidth="1"/>
    <col min="262" max="512" width="8.83203125" style="1"/>
    <col min="513" max="513" width="7.6640625" style="1" customWidth="1"/>
    <col min="514" max="514" width="8.83203125" style="1"/>
    <col min="515" max="515" width="1.5" style="1" customWidth="1"/>
    <col min="516" max="516" width="8.83203125" style="1"/>
    <col min="517" max="517" width="1.1640625" style="1" customWidth="1"/>
    <col min="518" max="768" width="8.83203125" style="1"/>
    <col min="769" max="769" width="7.6640625" style="1" customWidth="1"/>
    <col min="770" max="770" width="8.83203125" style="1"/>
    <col min="771" max="771" width="1.5" style="1" customWidth="1"/>
    <col min="772" max="772" width="8.83203125" style="1"/>
    <col min="773" max="773" width="1.1640625" style="1" customWidth="1"/>
    <col min="774" max="1024" width="8.83203125" style="1"/>
    <col min="1025" max="1025" width="7.6640625" style="1" customWidth="1"/>
    <col min="1026" max="1026" width="8.83203125" style="1"/>
    <col min="1027" max="1027" width="1.5" style="1" customWidth="1"/>
    <col min="1028" max="1028" width="8.83203125" style="1"/>
    <col min="1029" max="1029" width="1.1640625" style="1" customWidth="1"/>
    <col min="1030" max="1280" width="8.83203125" style="1"/>
    <col min="1281" max="1281" width="7.6640625" style="1" customWidth="1"/>
    <col min="1282" max="1282" width="8.83203125" style="1"/>
    <col min="1283" max="1283" width="1.5" style="1" customWidth="1"/>
    <col min="1284" max="1284" width="8.83203125" style="1"/>
    <col min="1285" max="1285" width="1.1640625" style="1" customWidth="1"/>
    <col min="1286" max="1536" width="8.83203125" style="1"/>
    <col min="1537" max="1537" width="7.6640625" style="1" customWidth="1"/>
    <col min="1538" max="1538" width="8.83203125" style="1"/>
    <col min="1539" max="1539" width="1.5" style="1" customWidth="1"/>
    <col min="1540" max="1540" width="8.83203125" style="1"/>
    <col min="1541" max="1541" width="1.1640625" style="1" customWidth="1"/>
    <col min="1542" max="1792" width="8.83203125" style="1"/>
    <col min="1793" max="1793" width="7.6640625" style="1" customWidth="1"/>
    <col min="1794" max="1794" width="8.83203125" style="1"/>
    <col min="1795" max="1795" width="1.5" style="1" customWidth="1"/>
    <col min="1796" max="1796" width="8.83203125" style="1"/>
    <col min="1797" max="1797" width="1.1640625" style="1" customWidth="1"/>
    <col min="1798" max="2048" width="8.83203125" style="1"/>
    <col min="2049" max="2049" width="7.6640625" style="1" customWidth="1"/>
    <col min="2050" max="2050" width="8.83203125" style="1"/>
    <col min="2051" max="2051" width="1.5" style="1" customWidth="1"/>
    <col min="2052" max="2052" width="8.83203125" style="1"/>
    <col min="2053" max="2053" width="1.1640625" style="1" customWidth="1"/>
    <col min="2054" max="2304" width="8.83203125" style="1"/>
    <col min="2305" max="2305" width="7.6640625" style="1" customWidth="1"/>
    <col min="2306" max="2306" width="8.83203125" style="1"/>
    <col min="2307" max="2307" width="1.5" style="1" customWidth="1"/>
    <col min="2308" max="2308" width="8.83203125" style="1"/>
    <col min="2309" max="2309" width="1.1640625" style="1" customWidth="1"/>
    <col min="2310" max="2560" width="8.83203125" style="1"/>
    <col min="2561" max="2561" width="7.6640625" style="1" customWidth="1"/>
    <col min="2562" max="2562" width="8.83203125" style="1"/>
    <col min="2563" max="2563" width="1.5" style="1" customWidth="1"/>
    <col min="2564" max="2564" width="8.83203125" style="1"/>
    <col min="2565" max="2565" width="1.1640625" style="1" customWidth="1"/>
    <col min="2566" max="2816" width="8.83203125" style="1"/>
    <col min="2817" max="2817" width="7.6640625" style="1" customWidth="1"/>
    <col min="2818" max="2818" width="8.83203125" style="1"/>
    <col min="2819" max="2819" width="1.5" style="1" customWidth="1"/>
    <col min="2820" max="2820" width="8.83203125" style="1"/>
    <col min="2821" max="2821" width="1.1640625" style="1" customWidth="1"/>
    <col min="2822" max="3072" width="8.83203125" style="1"/>
    <col min="3073" max="3073" width="7.6640625" style="1" customWidth="1"/>
    <col min="3074" max="3074" width="8.83203125" style="1"/>
    <col min="3075" max="3075" width="1.5" style="1" customWidth="1"/>
    <col min="3076" max="3076" width="8.83203125" style="1"/>
    <col min="3077" max="3077" width="1.1640625" style="1" customWidth="1"/>
    <col min="3078" max="3328" width="8.83203125" style="1"/>
    <col min="3329" max="3329" width="7.6640625" style="1" customWidth="1"/>
    <col min="3330" max="3330" width="8.83203125" style="1"/>
    <col min="3331" max="3331" width="1.5" style="1" customWidth="1"/>
    <col min="3332" max="3332" width="8.83203125" style="1"/>
    <col min="3333" max="3333" width="1.1640625" style="1" customWidth="1"/>
    <col min="3334" max="3584" width="8.83203125" style="1"/>
    <col min="3585" max="3585" width="7.6640625" style="1" customWidth="1"/>
    <col min="3586" max="3586" width="8.83203125" style="1"/>
    <col min="3587" max="3587" width="1.5" style="1" customWidth="1"/>
    <col min="3588" max="3588" width="8.83203125" style="1"/>
    <col min="3589" max="3589" width="1.1640625" style="1" customWidth="1"/>
    <col min="3590" max="3840" width="8.83203125" style="1"/>
    <col min="3841" max="3841" width="7.6640625" style="1" customWidth="1"/>
    <col min="3842" max="3842" width="8.83203125" style="1"/>
    <col min="3843" max="3843" width="1.5" style="1" customWidth="1"/>
    <col min="3844" max="3844" width="8.83203125" style="1"/>
    <col min="3845" max="3845" width="1.1640625" style="1" customWidth="1"/>
    <col min="3846" max="4096" width="8.83203125" style="1"/>
    <col min="4097" max="4097" width="7.6640625" style="1" customWidth="1"/>
    <col min="4098" max="4098" width="8.83203125" style="1"/>
    <col min="4099" max="4099" width="1.5" style="1" customWidth="1"/>
    <col min="4100" max="4100" width="8.83203125" style="1"/>
    <col min="4101" max="4101" width="1.1640625" style="1" customWidth="1"/>
    <col min="4102" max="4352" width="8.83203125" style="1"/>
    <col min="4353" max="4353" width="7.6640625" style="1" customWidth="1"/>
    <col min="4354" max="4354" width="8.83203125" style="1"/>
    <col min="4355" max="4355" width="1.5" style="1" customWidth="1"/>
    <col min="4356" max="4356" width="8.83203125" style="1"/>
    <col min="4357" max="4357" width="1.1640625" style="1" customWidth="1"/>
    <col min="4358" max="4608" width="8.83203125" style="1"/>
    <col min="4609" max="4609" width="7.6640625" style="1" customWidth="1"/>
    <col min="4610" max="4610" width="8.83203125" style="1"/>
    <col min="4611" max="4611" width="1.5" style="1" customWidth="1"/>
    <col min="4612" max="4612" width="8.83203125" style="1"/>
    <col min="4613" max="4613" width="1.1640625" style="1" customWidth="1"/>
    <col min="4614" max="4864" width="8.83203125" style="1"/>
    <col min="4865" max="4865" width="7.6640625" style="1" customWidth="1"/>
    <col min="4866" max="4866" width="8.83203125" style="1"/>
    <col min="4867" max="4867" width="1.5" style="1" customWidth="1"/>
    <col min="4868" max="4868" width="8.83203125" style="1"/>
    <col min="4869" max="4869" width="1.1640625" style="1" customWidth="1"/>
    <col min="4870" max="5120" width="8.83203125" style="1"/>
    <col min="5121" max="5121" width="7.6640625" style="1" customWidth="1"/>
    <col min="5122" max="5122" width="8.83203125" style="1"/>
    <col min="5123" max="5123" width="1.5" style="1" customWidth="1"/>
    <col min="5124" max="5124" width="8.83203125" style="1"/>
    <col min="5125" max="5125" width="1.1640625" style="1" customWidth="1"/>
    <col min="5126" max="5376" width="8.83203125" style="1"/>
    <col min="5377" max="5377" width="7.6640625" style="1" customWidth="1"/>
    <col min="5378" max="5378" width="8.83203125" style="1"/>
    <col min="5379" max="5379" width="1.5" style="1" customWidth="1"/>
    <col min="5380" max="5380" width="8.83203125" style="1"/>
    <col min="5381" max="5381" width="1.1640625" style="1" customWidth="1"/>
    <col min="5382" max="5632" width="8.83203125" style="1"/>
    <col min="5633" max="5633" width="7.6640625" style="1" customWidth="1"/>
    <col min="5634" max="5634" width="8.83203125" style="1"/>
    <col min="5635" max="5635" width="1.5" style="1" customWidth="1"/>
    <col min="5636" max="5636" width="8.83203125" style="1"/>
    <col min="5637" max="5637" width="1.1640625" style="1" customWidth="1"/>
    <col min="5638" max="5888" width="8.83203125" style="1"/>
    <col min="5889" max="5889" width="7.6640625" style="1" customWidth="1"/>
    <col min="5890" max="5890" width="8.83203125" style="1"/>
    <col min="5891" max="5891" width="1.5" style="1" customWidth="1"/>
    <col min="5892" max="5892" width="8.83203125" style="1"/>
    <col min="5893" max="5893" width="1.1640625" style="1" customWidth="1"/>
    <col min="5894" max="6144" width="8.83203125" style="1"/>
    <col min="6145" max="6145" width="7.6640625" style="1" customWidth="1"/>
    <col min="6146" max="6146" width="8.83203125" style="1"/>
    <col min="6147" max="6147" width="1.5" style="1" customWidth="1"/>
    <col min="6148" max="6148" width="8.83203125" style="1"/>
    <col min="6149" max="6149" width="1.1640625" style="1" customWidth="1"/>
    <col min="6150" max="6400" width="8.83203125" style="1"/>
    <col min="6401" max="6401" width="7.6640625" style="1" customWidth="1"/>
    <col min="6402" max="6402" width="8.83203125" style="1"/>
    <col min="6403" max="6403" width="1.5" style="1" customWidth="1"/>
    <col min="6404" max="6404" width="8.83203125" style="1"/>
    <col min="6405" max="6405" width="1.1640625" style="1" customWidth="1"/>
    <col min="6406" max="6656" width="8.83203125" style="1"/>
    <col min="6657" max="6657" width="7.6640625" style="1" customWidth="1"/>
    <col min="6658" max="6658" width="8.83203125" style="1"/>
    <col min="6659" max="6659" width="1.5" style="1" customWidth="1"/>
    <col min="6660" max="6660" width="8.83203125" style="1"/>
    <col min="6661" max="6661" width="1.1640625" style="1" customWidth="1"/>
    <col min="6662" max="6912" width="8.83203125" style="1"/>
    <col min="6913" max="6913" width="7.6640625" style="1" customWidth="1"/>
    <col min="6914" max="6914" width="8.83203125" style="1"/>
    <col min="6915" max="6915" width="1.5" style="1" customWidth="1"/>
    <col min="6916" max="6916" width="8.83203125" style="1"/>
    <col min="6917" max="6917" width="1.1640625" style="1" customWidth="1"/>
    <col min="6918" max="7168" width="8.83203125" style="1"/>
    <col min="7169" max="7169" width="7.6640625" style="1" customWidth="1"/>
    <col min="7170" max="7170" width="8.83203125" style="1"/>
    <col min="7171" max="7171" width="1.5" style="1" customWidth="1"/>
    <col min="7172" max="7172" width="8.83203125" style="1"/>
    <col min="7173" max="7173" width="1.1640625" style="1" customWidth="1"/>
    <col min="7174" max="7424" width="8.83203125" style="1"/>
    <col min="7425" max="7425" width="7.6640625" style="1" customWidth="1"/>
    <col min="7426" max="7426" width="8.83203125" style="1"/>
    <col min="7427" max="7427" width="1.5" style="1" customWidth="1"/>
    <col min="7428" max="7428" width="8.83203125" style="1"/>
    <col min="7429" max="7429" width="1.1640625" style="1" customWidth="1"/>
    <col min="7430" max="7680" width="8.83203125" style="1"/>
    <col min="7681" max="7681" width="7.6640625" style="1" customWidth="1"/>
    <col min="7682" max="7682" width="8.83203125" style="1"/>
    <col min="7683" max="7683" width="1.5" style="1" customWidth="1"/>
    <col min="7684" max="7684" width="8.83203125" style="1"/>
    <col min="7685" max="7685" width="1.1640625" style="1" customWidth="1"/>
    <col min="7686" max="7936" width="8.83203125" style="1"/>
    <col min="7937" max="7937" width="7.6640625" style="1" customWidth="1"/>
    <col min="7938" max="7938" width="8.83203125" style="1"/>
    <col min="7939" max="7939" width="1.5" style="1" customWidth="1"/>
    <col min="7940" max="7940" width="8.83203125" style="1"/>
    <col min="7941" max="7941" width="1.1640625" style="1" customWidth="1"/>
    <col min="7942" max="8192" width="8.83203125" style="1"/>
    <col min="8193" max="8193" width="7.6640625" style="1" customWidth="1"/>
    <col min="8194" max="8194" width="8.83203125" style="1"/>
    <col min="8195" max="8195" width="1.5" style="1" customWidth="1"/>
    <col min="8196" max="8196" width="8.83203125" style="1"/>
    <col min="8197" max="8197" width="1.1640625" style="1" customWidth="1"/>
    <col min="8198" max="8448" width="8.83203125" style="1"/>
    <col min="8449" max="8449" width="7.6640625" style="1" customWidth="1"/>
    <col min="8450" max="8450" width="8.83203125" style="1"/>
    <col min="8451" max="8451" width="1.5" style="1" customWidth="1"/>
    <col min="8452" max="8452" width="8.83203125" style="1"/>
    <col min="8453" max="8453" width="1.1640625" style="1" customWidth="1"/>
    <col min="8454" max="8704" width="8.83203125" style="1"/>
    <col min="8705" max="8705" width="7.6640625" style="1" customWidth="1"/>
    <col min="8706" max="8706" width="8.83203125" style="1"/>
    <col min="8707" max="8707" width="1.5" style="1" customWidth="1"/>
    <col min="8708" max="8708" width="8.83203125" style="1"/>
    <col min="8709" max="8709" width="1.1640625" style="1" customWidth="1"/>
    <col min="8710" max="8960" width="8.83203125" style="1"/>
    <col min="8961" max="8961" width="7.6640625" style="1" customWidth="1"/>
    <col min="8962" max="8962" width="8.83203125" style="1"/>
    <col min="8963" max="8963" width="1.5" style="1" customWidth="1"/>
    <col min="8964" max="8964" width="8.83203125" style="1"/>
    <col min="8965" max="8965" width="1.1640625" style="1" customWidth="1"/>
    <col min="8966" max="9216" width="8.83203125" style="1"/>
    <col min="9217" max="9217" width="7.6640625" style="1" customWidth="1"/>
    <col min="9218" max="9218" width="8.83203125" style="1"/>
    <col min="9219" max="9219" width="1.5" style="1" customWidth="1"/>
    <col min="9220" max="9220" width="8.83203125" style="1"/>
    <col min="9221" max="9221" width="1.1640625" style="1" customWidth="1"/>
    <col min="9222" max="9472" width="8.83203125" style="1"/>
    <col min="9473" max="9473" width="7.6640625" style="1" customWidth="1"/>
    <col min="9474" max="9474" width="8.83203125" style="1"/>
    <col min="9475" max="9475" width="1.5" style="1" customWidth="1"/>
    <col min="9476" max="9476" width="8.83203125" style="1"/>
    <col min="9477" max="9477" width="1.1640625" style="1" customWidth="1"/>
    <col min="9478" max="9728" width="8.83203125" style="1"/>
    <col min="9729" max="9729" width="7.6640625" style="1" customWidth="1"/>
    <col min="9730" max="9730" width="8.83203125" style="1"/>
    <col min="9731" max="9731" width="1.5" style="1" customWidth="1"/>
    <col min="9732" max="9732" width="8.83203125" style="1"/>
    <col min="9733" max="9733" width="1.1640625" style="1" customWidth="1"/>
    <col min="9734" max="9984" width="8.83203125" style="1"/>
    <col min="9985" max="9985" width="7.6640625" style="1" customWidth="1"/>
    <col min="9986" max="9986" width="8.83203125" style="1"/>
    <col min="9987" max="9987" width="1.5" style="1" customWidth="1"/>
    <col min="9988" max="9988" width="8.83203125" style="1"/>
    <col min="9989" max="9989" width="1.1640625" style="1" customWidth="1"/>
    <col min="9990" max="10240" width="8.83203125" style="1"/>
    <col min="10241" max="10241" width="7.6640625" style="1" customWidth="1"/>
    <col min="10242" max="10242" width="8.83203125" style="1"/>
    <col min="10243" max="10243" width="1.5" style="1" customWidth="1"/>
    <col min="10244" max="10244" width="8.83203125" style="1"/>
    <col min="10245" max="10245" width="1.1640625" style="1" customWidth="1"/>
    <col min="10246" max="10496" width="8.83203125" style="1"/>
    <col min="10497" max="10497" width="7.6640625" style="1" customWidth="1"/>
    <col min="10498" max="10498" width="8.83203125" style="1"/>
    <col min="10499" max="10499" width="1.5" style="1" customWidth="1"/>
    <col min="10500" max="10500" width="8.83203125" style="1"/>
    <col min="10501" max="10501" width="1.1640625" style="1" customWidth="1"/>
    <col min="10502" max="10752" width="8.83203125" style="1"/>
    <col min="10753" max="10753" width="7.6640625" style="1" customWidth="1"/>
    <col min="10754" max="10754" width="8.83203125" style="1"/>
    <col min="10755" max="10755" width="1.5" style="1" customWidth="1"/>
    <col min="10756" max="10756" width="8.83203125" style="1"/>
    <col min="10757" max="10757" width="1.1640625" style="1" customWidth="1"/>
    <col min="10758" max="11008" width="8.83203125" style="1"/>
    <col min="11009" max="11009" width="7.6640625" style="1" customWidth="1"/>
    <col min="11010" max="11010" width="8.83203125" style="1"/>
    <col min="11011" max="11011" width="1.5" style="1" customWidth="1"/>
    <col min="11012" max="11012" width="8.83203125" style="1"/>
    <col min="11013" max="11013" width="1.1640625" style="1" customWidth="1"/>
    <col min="11014" max="11264" width="8.83203125" style="1"/>
    <col min="11265" max="11265" width="7.6640625" style="1" customWidth="1"/>
    <col min="11266" max="11266" width="8.83203125" style="1"/>
    <col min="11267" max="11267" width="1.5" style="1" customWidth="1"/>
    <col min="11268" max="11268" width="8.83203125" style="1"/>
    <col min="11269" max="11269" width="1.1640625" style="1" customWidth="1"/>
    <col min="11270" max="11520" width="8.83203125" style="1"/>
    <col min="11521" max="11521" width="7.6640625" style="1" customWidth="1"/>
    <col min="11522" max="11522" width="8.83203125" style="1"/>
    <col min="11523" max="11523" width="1.5" style="1" customWidth="1"/>
    <col min="11524" max="11524" width="8.83203125" style="1"/>
    <col min="11525" max="11525" width="1.1640625" style="1" customWidth="1"/>
    <col min="11526" max="11776" width="8.83203125" style="1"/>
    <col min="11777" max="11777" width="7.6640625" style="1" customWidth="1"/>
    <col min="11778" max="11778" width="8.83203125" style="1"/>
    <col min="11779" max="11779" width="1.5" style="1" customWidth="1"/>
    <col min="11780" max="11780" width="8.83203125" style="1"/>
    <col min="11781" max="11781" width="1.1640625" style="1" customWidth="1"/>
    <col min="11782" max="12032" width="8.83203125" style="1"/>
    <col min="12033" max="12033" width="7.6640625" style="1" customWidth="1"/>
    <col min="12034" max="12034" width="8.83203125" style="1"/>
    <col min="12035" max="12035" width="1.5" style="1" customWidth="1"/>
    <col min="12036" max="12036" width="8.83203125" style="1"/>
    <col min="12037" max="12037" width="1.1640625" style="1" customWidth="1"/>
    <col min="12038" max="12288" width="8.83203125" style="1"/>
    <col min="12289" max="12289" width="7.6640625" style="1" customWidth="1"/>
    <col min="12290" max="12290" width="8.83203125" style="1"/>
    <col min="12291" max="12291" width="1.5" style="1" customWidth="1"/>
    <col min="12292" max="12292" width="8.83203125" style="1"/>
    <col min="12293" max="12293" width="1.1640625" style="1" customWidth="1"/>
    <col min="12294" max="12544" width="8.83203125" style="1"/>
    <col min="12545" max="12545" width="7.6640625" style="1" customWidth="1"/>
    <col min="12546" max="12546" width="8.83203125" style="1"/>
    <col min="12547" max="12547" width="1.5" style="1" customWidth="1"/>
    <col min="12548" max="12548" width="8.83203125" style="1"/>
    <col min="12549" max="12549" width="1.1640625" style="1" customWidth="1"/>
    <col min="12550" max="12800" width="8.83203125" style="1"/>
    <col min="12801" max="12801" width="7.6640625" style="1" customWidth="1"/>
    <col min="12802" max="12802" width="8.83203125" style="1"/>
    <col min="12803" max="12803" width="1.5" style="1" customWidth="1"/>
    <col min="12804" max="12804" width="8.83203125" style="1"/>
    <col min="12805" max="12805" width="1.1640625" style="1" customWidth="1"/>
    <col min="12806" max="13056" width="8.83203125" style="1"/>
    <col min="13057" max="13057" width="7.6640625" style="1" customWidth="1"/>
    <col min="13058" max="13058" width="8.83203125" style="1"/>
    <col min="13059" max="13059" width="1.5" style="1" customWidth="1"/>
    <col min="13060" max="13060" width="8.83203125" style="1"/>
    <col min="13061" max="13061" width="1.1640625" style="1" customWidth="1"/>
    <col min="13062" max="13312" width="8.83203125" style="1"/>
    <col min="13313" max="13313" width="7.6640625" style="1" customWidth="1"/>
    <col min="13314" max="13314" width="8.83203125" style="1"/>
    <col min="13315" max="13315" width="1.5" style="1" customWidth="1"/>
    <col min="13316" max="13316" width="8.83203125" style="1"/>
    <col min="13317" max="13317" width="1.1640625" style="1" customWidth="1"/>
    <col min="13318" max="13568" width="8.83203125" style="1"/>
    <col min="13569" max="13569" width="7.6640625" style="1" customWidth="1"/>
    <col min="13570" max="13570" width="8.83203125" style="1"/>
    <col min="13571" max="13571" width="1.5" style="1" customWidth="1"/>
    <col min="13572" max="13572" width="8.83203125" style="1"/>
    <col min="13573" max="13573" width="1.1640625" style="1" customWidth="1"/>
    <col min="13574" max="13824" width="8.83203125" style="1"/>
    <col min="13825" max="13825" width="7.6640625" style="1" customWidth="1"/>
    <col min="13826" max="13826" width="8.83203125" style="1"/>
    <col min="13827" max="13827" width="1.5" style="1" customWidth="1"/>
    <col min="13828" max="13828" width="8.83203125" style="1"/>
    <col min="13829" max="13829" width="1.1640625" style="1" customWidth="1"/>
    <col min="13830" max="14080" width="8.83203125" style="1"/>
    <col min="14081" max="14081" width="7.6640625" style="1" customWidth="1"/>
    <col min="14082" max="14082" width="8.83203125" style="1"/>
    <col min="14083" max="14083" width="1.5" style="1" customWidth="1"/>
    <col min="14084" max="14084" width="8.83203125" style="1"/>
    <col min="14085" max="14085" width="1.1640625" style="1" customWidth="1"/>
    <col min="14086" max="14336" width="8.83203125" style="1"/>
    <col min="14337" max="14337" width="7.6640625" style="1" customWidth="1"/>
    <col min="14338" max="14338" width="8.83203125" style="1"/>
    <col min="14339" max="14339" width="1.5" style="1" customWidth="1"/>
    <col min="14340" max="14340" width="8.83203125" style="1"/>
    <col min="14341" max="14341" width="1.1640625" style="1" customWidth="1"/>
    <col min="14342" max="14592" width="8.83203125" style="1"/>
    <col min="14593" max="14593" width="7.6640625" style="1" customWidth="1"/>
    <col min="14594" max="14594" width="8.83203125" style="1"/>
    <col min="14595" max="14595" width="1.5" style="1" customWidth="1"/>
    <col min="14596" max="14596" width="8.83203125" style="1"/>
    <col min="14597" max="14597" width="1.1640625" style="1" customWidth="1"/>
    <col min="14598" max="14848" width="8.83203125" style="1"/>
    <col min="14849" max="14849" width="7.6640625" style="1" customWidth="1"/>
    <col min="14850" max="14850" width="8.83203125" style="1"/>
    <col min="14851" max="14851" width="1.5" style="1" customWidth="1"/>
    <col min="14852" max="14852" width="8.83203125" style="1"/>
    <col min="14853" max="14853" width="1.1640625" style="1" customWidth="1"/>
    <col min="14854" max="15104" width="8.83203125" style="1"/>
    <col min="15105" max="15105" width="7.6640625" style="1" customWidth="1"/>
    <col min="15106" max="15106" width="8.83203125" style="1"/>
    <col min="15107" max="15107" width="1.5" style="1" customWidth="1"/>
    <col min="15108" max="15108" width="8.83203125" style="1"/>
    <col min="15109" max="15109" width="1.1640625" style="1" customWidth="1"/>
    <col min="15110" max="15360" width="8.83203125" style="1"/>
    <col min="15361" max="15361" width="7.6640625" style="1" customWidth="1"/>
    <col min="15362" max="15362" width="8.83203125" style="1"/>
    <col min="15363" max="15363" width="1.5" style="1" customWidth="1"/>
    <col min="15364" max="15364" width="8.83203125" style="1"/>
    <col min="15365" max="15365" width="1.1640625" style="1" customWidth="1"/>
    <col min="15366" max="15616" width="8.83203125" style="1"/>
    <col min="15617" max="15617" width="7.6640625" style="1" customWidth="1"/>
    <col min="15618" max="15618" width="8.83203125" style="1"/>
    <col min="15619" max="15619" width="1.5" style="1" customWidth="1"/>
    <col min="15620" max="15620" width="8.83203125" style="1"/>
    <col min="15621" max="15621" width="1.1640625" style="1" customWidth="1"/>
    <col min="15622" max="15872" width="8.83203125" style="1"/>
    <col min="15873" max="15873" width="7.6640625" style="1" customWidth="1"/>
    <col min="15874" max="15874" width="8.83203125" style="1"/>
    <col min="15875" max="15875" width="1.5" style="1" customWidth="1"/>
    <col min="15876" max="15876" width="8.83203125" style="1"/>
    <col min="15877" max="15877" width="1.1640625" style="1" customWidth="1"/>
    <col min="15878" max="16128" width="8.83203125" style="1"/>
    <col min="16129" max="16129" width="7.6640625" style="1" customWidth="1"/>
    <col min="16130" max="16130" width="8.83203125" style="1"/>
    <col min="16131" max="16131" width="1.5" style="1" customWidth="1"/>
    <col min="16132" max="16132" width="8.83203125" style="1"/>
    <col min="16133" max="16133" width="1.1640625" style="1" customWidth="1"/>
    <col min="16134" max="16384" width="8.83203125" style="1"/>
  </cols>
  <sheetData>
    <row r="1" spans="1:25" ht="18" customHeight="1" x14ac:dyDescent="0.15">
      <c r="A1" s="38"/>
      <c r="B1" s="37" t="s">
        <v>44</v>
      </c>
      <c r="C1" s="3"/>
      <c r="D1" s="3"/>
      <c r="E1" s="3"/>
      <c r="F1" s="4"/>
      <c r="G1" s="4"/>
      <c r="H1" s="3"/>
      <c r="I1" s="3"/>
      <c r="J1" s="3"/>
      <c r="K1" s="3"/>
      <c r="L1" s="3"/>
      <c r="M1" s="4"/>
      <c r="N1" s="4"/>
      <c r="O1" s="3"/>
      <c r="P1" s="3"/>
      <c r="Q1" s="3"/>
      <c r="R1" s="3"/>
      <c r="S1" s="3"/>
      <c r="T1" s="3"/>
    </row>
    <row r="2" spans="1:25" ht="49" x14ac:dyDescent="0.2">
      <c r="A2" s="36" t="s">
        <v>43</v>
      </c>
      <c r="B2" s="11" t="s">
        <v>42</v>
      </c>
      <c r="C2" s="35"/>
      <c r="D2" s="11" t="s">
        <v>41</v>
      </c>
      <c r="E2" s="35"/>
      <c r="F2" s="34" t="s">
        <v>40</v>
      </c>
      <c r="G2" s="34" t="s">
        <v>39</v>
      </c>
      <c r="H2" s="33" t="s">
        <v>38</v>
      </c>
      <c r="I2" s="33" t="s">
        <v>37</v>
      </c>
      <c r="J2" s="33" t="s">
        <v>36</v>
      </c>
      <c r="K2" s="33" t="s">
        <v>35</v>
      </c>
      <c r="L2" s="33" t="s">
        <v>34</v>
      </c>
      <c r="M2" s="9" t="s">
        <v>33</v>
      </c>
      <c r="N2" s="9" t="s">
        <v>32</v>
      </c>
      <c r="O2" s="33" t="s">
        <v>31</v>
      </c>
      <c r="P2" s="33" t="s">
        <v>30</v>
      </c>
      <c r="Q2" s="15"/>
      <c r="R2" s="32" t="s">
        <v>29</v>
      </c>
      <c r="S2" s="32" t="s">
        <v>28</v>
      </c>
      <c r="T2" s="32" t="s">
        <v>27</v>
      </c>
      <c r="U2" s="41"/>
      <c r="V2" s="25"/>
      <c r="W2" s="25"/>
      <c r="X2" s="25"/>
      <c r="Y2" s="42"/>
    </row>
    <row r="3" spans="1:25" ht="16" x14ac:dyDescent="0.2">
      <c r="A3" s="3"/>
      <c r="B3" s="22"/>
      <c r="C3" s="22"/>
      <c r="D3" s="22"/>
      <c r="E3" s="22"/>
      <c r="F3" s="31"/>
      <c r="G3" s="31"/>
      <c r="H3" s="28"/>
      <c r="I3" s="28"/>
      <c r="J3" s="28"/>
      <c r="K3" s="28"/>
      <c r="L3" s="30"/>
      <c r="M3" s="29"/>
      <c r="N3" s="29"/>
      <c r="O3" s="28"/>
      <c r="P3" s="28"/>
      <c r="Q3" s="15"/>
      <c r="R3" s="27"/>
      <c r="S3" s="27"/>
      <c r="T3" s="27"/>
      <c r="U3" s="47"/>
      <c r="V3" s="47"/>
      <c r="W3" s="47"/>
      <c r="X3" s="25"/>
      <c r="Y3" s="42"/>
    </row>
    <row r="4" spans="1:25" ht="16" x14ac:dyDescent="0.2">
      <c r="A4" s="3" t="s">
        <v>26</v>
      </c>
      <c r="B4" s="8">
        <v>0.32500000000000001</v>
      </c>
      <c r="C4" s="22"/>
      <c r="D4" s="21">
        <v>6.5000000000000002E-2</v>
      </c>
      <c r="E4" s="20"/>
      <c r="F4" s="19">
        <v>0.69</v>
      </c>
      <c r="G4" s="19">
        <v>0.31</v>
      </c>
      <c r="H4" s="16">
        <f t="shared" ref="H4:H29" si="0">G4*R4</f>
        <v>0</v>
      </c>
      <c r="I4" s="16" t="e">
        <f t="shared" ref="I4:I29" si="1">(H4/(1-$L4))-H4</f>
        <v>#DIV/0!</v>
      </c>
      <c r="J4" s="16">
        <f t="shared" ref="J4:J29" si="2">F4*R4</f>
        <v>0</v>
      </c>
      <c r="K4" s="16" t="e">
        <f t="shared" ref="K4:K29" si="3">(J4/(1-$L4))-J4</f>
        <v>#DIV/0!</v>
      </c>
      <c r="L4" s="18" t="e">
        <f t="shared" ref="L4:L29" si="4">S4/(R4+S4)</f>
        <v>#DIV/0!</v>
      </c>
      <c r="M4" s="17" t="e">
        <f t="shared" ref="M4:M29" si="5">(O4/O3)-1</f>
        <v>#DIV/0!</v>
      </c>
      <c r="N4" s="17" t="e">
        <f t="shared" ref="N4:N29" si="6">(P4/P3)-1</f>
        <v>#DIV/0!</v>
      </c>
      <c r="O4" s="16">
        <f>H4/AVERAGE(B4:C4)</f>
        <v>0</v>
      </c>
      <c r="P4" s="16">
        <f>J4/(AVERAGE(D4:E4))</f>
        <v>0</v>
      </c>
      <c r="Q4" s="15"/>
      <c r="R4" s="14"/>
      <c r="S4" s="14"/>
      <c r="T4" s="14">
        <f t="shared" ref="T4:T29" si="7">R4+S4</f>
        <v>0</v>
      </c>
      <c r="U4" s="48" t="s">
        <v>46</v>
      </c>
      <c r="V4" s="25"/>
      <c r="W4" s="25"/>
      <c r="X4" s="25"/>
      <c r="Y4" s="42"/>
    </row>
    <row r="5" spans="1:25" ht="16" x14ac:dyDescent="0.2">
      <c r="A5" s="3" t="s">
        <v>25</v>
      </c>
      <c r="B5" s="8">
        <v>0.32500000000000001</v>
      </c>
      <c r="C5" s="22"/>
      <c r="D5" s="21">
        <v>6.5000000000000002E-2</v>
      </c>
      <c r="E5" s="20"/>
      <c r="F5" s="19">
        <v>0.69</v>
      </c>
      <c r="G5" s="19">
        <v>0.31</v>
      </c>
      <c r="H5" s="16">
        <f t="shared" si="0"/>
        <v>66519.490000000005</v>
      </c>
      <c r="I5" s="16">
        <f t="shared" si="1"/>
        <v>9276.4400000000023</v>
      </c>
      <c r="J5" s="16">
        <f t="shared" si="2"/>
        <v>148059.50999999998</v>
      </c>
      <c r="K5" s="16">
        <f t="shared" si="3"/>
        <v>20647.559999999998</v>
      </c>
      <c r="L5" s="18">
        <f t="shared" si="4"/>
        <v>0.12238704637570909</v>
      </c>
      <c r="M5" s="17" t="e">
        <f t="shared" si="5"/>
        <v>#DIV/0!</v>
      </c>
      <c r="N5" s="17" t="e">
        <f t="shared" si="6"/>
        <v>#DIV/0!</v>
      </c>
      <c r="O5" s="16">
        <f>H5/AVERAGE(B5:C5)</f>
        <v>204675.35384615386</v>
      </c>
      <c r="P5" s="16">
        <f>J5/(AVERAGE(D5:E5))</f>
        <v>2277838.615384615</v>
      </c>
      <c r="Q5" s="15"/>
      <c r="R5" s="14">
        <v>214579</v>
      </c>
      <c r="S5" s="14">
        <v>29924</v>
      </c>
      <c r="T5" s="14">
        <f t="shared" si="7"/>
        <v>244503</v>
      </c>
      <c r="U5" s="49"/>
      <c r="V5" s="25"/>
      <c r="W5" s="25"/>
      <c r="X5" s="25"/>
      <c r="Y5" s="42"/>
    </row>
    <row r="6" spans="1:25" ht="16" x14ac:dyDescent="0.2">
      <c r="A6" s="3" t="s">
        <v>24</v>
      </c>
      <c r="B6" s="8">
        <v>0.3</v>
      </c>
      <c r="C6" s="22"/>
      <c r="D6" s="21">
        <v>6.5000000000000002E-2</v>
      </c>
      <c r="E6" s="20"/>
      <c r="F6" s="19">
        <v>0.69</v>
      </c>
      <c r="G6" s="19">
        <v>0.31</v>
      </c>
      <c r="H6" s="16">
        <f t="shared" si="0"/>
        <v>65292.2</v>
      </c>
      <c r="I6" s="16">
        <f t="shared" si="1"/>
        <v>11225.410000000003</v>
      </c>
      <c r="J6" s="16">
        <f t="shared" si="2"/>
        <v>145327.79999999999</v>
      </c>
      <c r="K6" s="16">
        <f t="shared" si="3"/>
        <v>24985.589999999997</v>
      </c>
      <c r="L6" s="18">
        <f t="shared" si="4"/>
        <v>0.1467036150240448</v>
      </c>
      <c r="M6" s="17">
        <f t="shared" si="5"/>
        <v>6.3345745234466788E-2</v>
      </c>
      <c r="N6" s="17">
        <f t="shared" si="6"/>
        <v>-1.845008132203052E-2</v>
      </c>
      <c r="O6" s="16">
        <f>H6/AVERAGE(B6:C6)</f>
        <v>217640.66666666666</v>
      </c>
      <c r="P6" s="16">
        <f>J6/(AVERAGE(D6:E6))</f>
        <v>2235812.3076923075</v>
      </c>
      <c r="Q6" s="15"/>
      <c r="R6" s="14">
        <v>210620</v>
      </c>
      <c r="S6" s="14">
        <v>36211</v>
      </c>
      <c r="T6" s="14">
        <f t="shared" si="7"/>
        <v>246831</v>
      </c>
      <c r="U6" s="49"/>
      <c r="V6" s="25"/>
      <c r="W6" s="25"/>
      <c r="X6" s="25"/>
      <c r="Y6" s="42"/>
    </row>
    <row r="7" spans="1:25" ht="16" x14ac:dyDescent="0.2">
      <c r="A7" s="3" t="s">
        <v>23</v>
      </c>
      <c r="B7" s="8">
        <v>0.29499999999999998</v>
      </c>
      <c r="C7" s="22"/>
      <c r="D7" s="21">
        <v>6.5000000000000002E-2</v>
      </c>
      <c r="E7" s="20"/>
      <c r="F7" s="19">
        <v>0.69</v>
      </c>
      <c r="G7" s="19">
        <v>0.31</v>
      </c>
      <c r="H7" s="16">
        <f t="shared" si="0"/>
        <v>66351.16</v>
      </c>
      <c r="I7" s="16">
        <f t="shared" si="1"/>
        <v>7239.7400000000052</v>
      </c>
      <c r="J7" s="16">
        <f t="shared" si="2"/>
        <v>147684.84</v>
      </c>
      <c r="K7" s="16">
        <f t="shared" si="3"/>
        <v>16114.260000000009</v>
      </c>
      <c r="L7" s="18">
        <f t="shared" si="4"/>
        <v>9.8378196217195332E-2</v>
      </c>
      <c r="M7" s="17">
        <f t="shared" si="5"/>
        <v>3.3442829805143681E-2</v>
      </c>
      <c r="N7" s="17">
        <f t="shared" si="6"/>
        <v>1.6218782641724605E-2</v>
      </c>
      <c r="O7" s="16">
        <f t="shared" ref="O7:O29" si="8">H7/B7</f>
        <v>224919.18644067799</v>
      </c>
      <c r="P7" s="16">
        <f t="shared" ref="P7:P29" si="9">J7/D7</f>
        <v>2272074.4615384615</v>
      </c>
      <c r="Q7" s="15"/>
      <c r="R7" s="14">
        <v>214036</v>
      </c>
      <c r="S7" s="14">
        <v>23354</v>
      </c>
      <c r="T7" s="14">
        <f t="shared" si="7"/>
        <v>237390</v>
      </c>
      <c r="U7" s="49"/>
      <c r="V7" s="25"/>
      <c r="W7" s="25"/>
      <c r="X7" s="25"/>
      <c r="Y7" s="42"/>
    </row>
    <row r="8" spans="1:25" ht="16" x14ac:dyDescent="0.2">
      <c r="A8" s="3" t="s">
        <v>22</v>
      </c>
      <c r="B8" s="8">
        <v>0.28749999999999998</v>
      </c>
      <c r="C8" s="22"/>
      <c r="D8" s="21">
        <v>6.5000000000000002E-2</v>
      </c>
      <c r="E8" s="20"/>
      <c r="F8" s="19">
        <v>0.69</v>
      </c>
      <c r="G8" s="19">
        <v>0.31</v>
      </c>
      <c r="H8" s="16">
        <f t="shared" si="0"/>
        <v>72497.22</v>
      </c>
      <c r="I8" s="16">
        <f t="shared" si="1"/>
        <v>6405.2200000000012</v>
      </c>
      <c r="J8" s="16">
        <f t="shared" si="2"/>
        <v>161364.78</v>
      </c>
      <c r="K8" s="16">
        <f t="shared" si="3"/>
        <v>14256.779999999999</v>
      </c>
      <c r="L8" s="18">
        <f t="shared" si="4"/>
        <v>8.1178985085885808E-2</v>
      </c>
      <c r="M8" s="17">
        <f t="shared" si="5"/>
        <v>0.12113264976960392</v>
      </c>
      <c r="N8" s="17">
        <f t="shared" si="6"/>
        <v>9.2629277317834324E-2</v>
      </c>
      <c r="O8" s="16">
        <f t="shared" si="8"/>
        <v>252164.24347826091</v>
      </c>
      <c r="P8" s="16">
        <f t="shared" si="9"/>
        <v>2482535.076923077</v>
      </c>
      <c r="Q8" s="15"/>
      <c r="R8" s="14">
        <v>233862</v>
      </c>
      <c r="S8" s="14">
        <v>20662</v>
      </c>
      <c r="T8" s="14">
        <f t="shared" si="7"/>
        <v>254524</v>
      </c>
      <c r="U8" s="49"/>
      <c r="V8" s="25"/>
      <c r="W8" s="25"/>
      <c r="X8" s="25"/>
      <c r="Y8" s="42"/>
    </row>
    <row r="9" spans="1:25" ht="16" x14ac:dyDescent="0.2">
      <c r="A9" s="3" t="s">
        <v>21</v>
      </c>
      <c r="B9" s="8">
        <v>0.27750000000000002</v>
      </c>
      <c r="C9" s="22"/>
      <c r="D9" s="21">
        <v>6.5000000000000002E-2</v>
      </c>
      <c r="E9" s="20"/>
      <c r="F9" s="19">
        <v>0.69</v>
      </c>
      <c r="G9" s="19">
        <v>0.31</v>
      </c>
      <c r="H9" s="16">
        <f t="shared" si="0"/>
        <v>78040.639999999999</v>
      </c>
      <c r="I9" s="16">
        <f t="shared" si="1"/>
        <v>11897.179999999993</v>
      </c>
      <c r="J9" s="16">
        <f t="shared" si="2"/>
        <v>173703.36</v>
      </c>
      <c r="K9" s="16">
        <f t="shared" si="3"/>
        <v>26480.819999999978</v>
      </c>
      <c r="L9" s="18">
        <f t="shared" si="4"/>
        <v>0.13228228124719946</v>
      </c>
      <c r="M9" s="17">
        <f t="shared" si="5"/>
        <v>0.11525538931444945</v>
      </c>
      <c r="N9" s="17">
        <f t="shared" si="6"/>
        <v>7.6463897512208057E-2</v>
      </c>
      <c r="O9" s="16">
        <f t="shared" si="8"/>
        <v>281227.53153153148</v>
      </c>
      <c r="P9" s="16">
        <f t="shared" si="9"/>
        <v>2672359.3846153845</v>
      </c>
      <c r="Q9" s="15"/>
      <c r="R9" s="14">
        <v>251744</v>
      </c>
      <c r="S9" s="14">
        <v>38378</v>
      </c>
      <c r="T9" s="14">
        <f t="shared" si="7"/>
        <v>290122</v>
      </c>
      <c r="U9" s="49"/>
      <c r="V9" s="25"/>
      <c r="W9" s="25"/>
      <c r="X9" s="25"/>
      <c r="Y9" s="42"/>
    </row>
    <row r="10" spans="1:25" ht="16" x14ac:dyDescent="0.2">
      <c r="A10" s="4" t="s">
        <v>20</v>
      </c>
      <c r="B10" s="26">
        <v>0.26500000000000001</v>
      </c>
      <c r="C10" s="22"/>
      <c r="D10" s="21">
        <v>6.5000000000000002E-2</v>
      </c>
      <c r="E10" s="20"/>
      <c r="F10" s="19">
        <v>0.69</v>
      </c>
      <c r="G10" s="19">
        <v>0.31</v>
      </c>
      <c r="H10" s="16">
        <f t="shared" si="0"/>
        <v>85390.43</v>
      </c>
      <c r="I10" s="16">
        <f t="shared" si="1"/>
        <v>11935.929999999993</v>
      </c>
      <c r="J10" s="16">
        <f t="shared" si="2"/>
        <v>190062.56999999998</v>
      </c>
      <c r="K10" s="16">
        <f t="shared" si="3"/>
        <v>26567.069999999978</v>
      </c>
      <c r="L10" s="18">
        <f t="shared" si="4"/>
        <v>0.12263820407955255</v>
      </c>
      <c r="M10" s="17">
        <f t="shared" si="5"/>
        <v>0.1457912245683548</v>
      </c>
      <c r="N10" s="17">
        <f t="shared" si="6"/>
        <v>9.4179007245455582E-2</v>
      </c>
      <c r="O10" s="16">
        <f t="shared" si="8"/>
        <v>322228.03773584904</v>
      </c>
      <c r="P10" s="16">
        <f t="shared" si="9"/>
        <v>2924039.538461538</v>
      </c>
      <c r="Q10" s="15"/>
      <c r="R10" s="14">
        <v>275453</v>
      </c>
      <c r="S10" s="14">
        <v>38503</v>
      </c>
      <c r="T10" s="14">
        <f t="shared" si="7"/>
        <v>313956</v>
      </c>
      <c r="U10" s="49"/>
      <c r="V10" s="25"/>
      <c r="W10" s="25"/>
      <c r="X10" s="25"/>
      <c r="Y10" s="42"/>
    </row>
    <row r="11" spans="1:25" ht="16" x14ac:dyDescent="0.2">
      <c r="A11" s="4" t="s">
        <v>19</v>
      </c>
      <c r="B11" s="26">
        <v>0.2525</v>
      </c>
      <c r="C11" s="22"/>
      <c r="D11" s="21">
        <v>6.5000000000000002E-2</v>
      </c>
      <c r="E11" s="20"/>
      <c r="F11" s="19">
        <v>0.69</v>
      </c>
      <c r="G11" s="19">
        <v>0.31</v>
      </c>
      <c r="H11" s="16">
        <f t="shared" si="0"/>
        <v>84867.46</v>
      </c>
      <c r="I11" s="16">
        <f t="shared" si="1"/>
        <v>6830.5399999999936</v>
      </c>
      <c r="J11" s="16">
        <f t="shared" si="2"/>
        <v>188898.53999999998</v>
      </c>
      <c r="K11" s="16">
        <f t="shared" si="3"/>
        <v>15203.459999999992</v>
      </c>
      <c r="L11" s="18">
        <f t="shared" si="4"/>
        <v>7.4489519945909397E-2</v>
      </c>
      <c r="M11" s="17">
        <f t="shared" si="5"/>
        <v>4.3077302760281322E-2</v>
      </c>
      <c r="N11" s="17">
        <f t="shared" si="6"/>
        <v>-6.1244568038830716E-3</v>
      </c>
      <c r="O11" s="16">
        <f t="shared" si="8"/>
        <v>336108.75247524754</v>
      </c>
      <c r="P11" s="16">
        <f t="shared" si="9"/>
        <v>2906131.384615384</v>
      </c>
      <c r="Q11" s="15"/>
      <c r="R11" s="14">
        <v>273766</v>
      </c>
      <c r="S11" s="14">
        <v>22034</v>
      </c>
      <c r="T11" s="14">
        <f t="shared" si="7"/>
        <v>295800</v>
      </c>
      <c r="U11" s="49"/>
      <c r="V11" s="25"/>
      <c r="W11" s="25"/>
      <c r="X11" s="25"/>
      <c r="Y11" s="42"/>
    </row>
    <row r="12" spans="1:25" ht="16" x14ac:dyDescent="0.2">
      <c r="A12" s="4" t="s">
        <v>18</v>
      </c>
      <c r="B12" s="26">
        <v>0.24</v>
      </c>
      <c r="C12" s="22"/>
      <c r="D12" s="21">
        <v>6.5000000000000002E-2</v>
      </c>
      <c r="E12" s="20"/>
      <c r="F12" s="19">
        <v>0.69</v>
      </c>
      <c r="G12" s="19">
        <v>0.31</v>
      </c>
      <c r="H12" s="16">
        <f t="shared" si="0"/>
        <v>74004.44</v>
      </c>
      <c r="I12" s="16">
        <f t="shared" si="1"/>
        <v>14682.840000000011</v>
      </c>
      <c r="J12" s="16">
        <f t="shared" si="2"/>
        <v>164719.56</v>
      </c>
      <c r="K12" s="16">
        <f t="shared" si="3"/>
        <v>32681.160000000003</v>
      </c>
      <c r="L12" s="18">
        <f t="shared" si="4"/>
        <v>0.16555745085428261</v>
      </c>
      <c r="M12" s="17">
        <f t="shared" si="5"/>
        <v>-8.2583148869228906E-2</v>
      </c>
      <c r="N12" s="17">
        <f t="shared" si="6"/>
        <v>-0.12799982466778181</v>
      </c>
      <c r="O12" s="16">
        <f t="shared" si="8"/>
        <v>308351.83333333337</v>
      </c>
      <c r="P12" s="16">
        <f t="shared" si="9"/>
        <v>2534147.076923077</v>
      </c>
      <c r="Q12" s="15"/>
      <c r="R12" s="14">
        <v>238724</v>
      </c>
      <c r="S12" s="14">
        <v>47364</v>
      </c>
      <c r="T12" s="14">
        <f t="shared" si="7"/>
        <v>286088</v>
      </c>
      <c r="U12" s="49"/>
      <c r="V12" s="25"/>
      <c r="W12" s="25"/>
      <c r="X12" s="25"/>
      <c r="Y12" s="42"/>
    </row>
    <row r="13" spans="1:25" ht="16" x14ac:dyDescent="0.2">
      <c r="A13" s="4" t="s">
        <v>17</v>
      </c>
      <c r="B13" s="26">
        <v>0.23</v>
      </c>
      <c r="C13" s="22"/>
      <c r="D13" s="21">
        <v>6.5000000000000002E-2</v>
      </c>
      <c r="E13" s="20"/>
      <c r="F13" s="19">
        <v>0.69</v>
      </c>
      <c r="G13" s="19">
        <v>0.31</v>
      </c>
      <c r="H13" s="16">
        <f t="shared" si="0"/>
        <v>83681.710000000006</v>
      </c>
      <c r="I13" s="16">
        <f t="shared" si="1"/>
        <v>12164.089999999997</v>
      </c>
      <c r="J13" s="16">
        <f t="shared" si="2"/>
        <v>186259.28999999998</v>
      </c>
      <c r="K13" s="16">
        <f t="shared" si="3"/>
        <v>27074.910000000003</v>
      </c>
      <c r="L13" s="18">
        <f t="shared" si="4"/>
        <v>0.12691312504042954</v>
      </c>
      <c r="M13" s="17">
        <f t="shared" si="5"/>
        <v>0.17992981525691287</v>
      </c>
      <c r="N13" s="17">
        <f t="shared" si="6"/>
        <v>0.13076607295454146</v>
      </c>
      <c r="O13" s="16">
        <f t="shared" si="8"/>
        <v>363833.52173913043</v>
      </c>
      <c r="P13" s="16">
        <f t="shared" si="9"/>
        <v>2865527.538461538</v>
      </c>
      <c r="Q13" s="15"/>
      <c r="R13" s="14">
        <v>269941</v>
      </c>
      <c r="S13" s="14">
        <v>39239</v>
      </c>
      <c r="T13" s="14">
        <f t="shared" si="7"/>
        <v>309180</v>
      </c>
      <c r="U13" s="49"/>
      <c r="V13" s="25"/>
      <c r="W13" s="25"/>
      <c r="X13" s="25"/>
      <c r="Y13" s="42"/>
    </row>
    <row r="14" spans="1:25" ht="16" x14ac:dyDescent="0.2">
      <c r="A14" s="4" t="s">
        <v>16</v>
      </c>
      <c r="B14" s="26">
        <v>0.21</v>
      </c>
      <c r="C14" s="22"/>
      <c r="D14" s="21">
        <v>6.5000000000000002E-2</v>
      </c>
      <c r="E14" s="20"/>
      <c r="F14" s="19">
        <v>0.69</v>
      </c>
      <c r="G14" s="19">
        <v>0.31</v>
      </c>
      <c r="H14" s="16">
        <f t="shared" si="0"/>
        <v>101260.88</v>
      </c>
      <c r="I14" s="16">
        <f t="shared" si="1"/>
        <v>16370.479999999996</v>
      </c>
      <c r="J14" s="16">
        <f t="shared" si="2"/>
        <v>225387.12</v>
      </c>
      <c r="K14" s="16">
        <f t="shared" si="3"/>
        <v>36437.51999999999</v>
      </c>
      <c r="L14" s="18">
        <f t="shared" si="4"/>
        <v>0.13916765053128691</v>
      </c>
      <c r="M14" s="17">
        <f t="shared" si="5"/>
        <v>0.32531676675026522</v>
      </c>
      <c r="N14" s="17">
        <f t="shared" si="6"/>
        <v>0.21007183051111178</v>
      </c>
      <c r="O14" s="16">
        <f t="shared" si="8"/>
        <v>482194.66666666669</v>
      </c>
      <c r="P14" s="16">
        <f t="shared" si="9"/>
        <v>3467494.1538461535</v>
      </c>
      <c r="Q14" s="15"/>
      <c r="R14" s="14">
        <v>326648</v>
      </c>
      <c r="S14" s="14">
        <v>52808</v>
      </c>
      <c r="T14" s="14">
        <f t="shared" si="7"/>
        <v>379456</v>
      </c>
      <c r="U14" s="49"/>
      <c r="V14" s="25"/>
      <c r="W14" s="25"/>
      <c r="X14" s="25"/>
      <c r="Y14" s="42"/>
    </row>
    <row r="15" spans="1:25" ht="16" x14ac:dyDescent="0.2">
      <c r="A15" s="4" t="s">
        <v>15</v>
      </c>
      <c r="B15" s="26">
        <v>0.19</v>
      </c>
      <c r="C15" s="22"/>
      <c r="D15" s="21">
        <v>6.5000000000000002E-2</v>
      </c>
      <c r="E15" s="20"/>
      <c r="F15" s="19">
        <v>0.71</v>
      </c>
      <c r="G15" s="19">
        <v>0.28999999999999998</v>
      </c>
      <c r="H15" s="16">
        <f t="shared" si="0"/>
        <v>113234.26999999999</v>
      </c>
      <c r="I15" s="16">
        <f t="shared" si="1"/>
        <v>7261.8899999999994</v>
      </c>
      <c r="J15" s="16">
        <f t="shared" si="2"/>
        <v>277228.73</v>
      </c>
      <c r="K15" s="16">
        <f t="shared" si="3"/>
        <v>17779.109999999986</v>
      </c>
      <c r="L15" s="18">
        <f t="shared" si="4"/>
        <v>6.0266567830875271E-2</v>
      </c>
      <c r="M15" s="17">
        <f t="shared" si="5"/>
        <v>0.23595278692131894</v>
      </c>
      <c r="N15" s="17">
        <f t="shared" si="6"/>
        <v>0.23001141325200836</v>
      </c>
      <c r="O15" s="16">
        <f t="shared" si="8"/>
        <v>595969.84210526315</v>
      </c>
      <c r="P15" s="16">
        <f t="shared" si="9"/>
        <v>4265057.384615384</v>
      </c>
      <c r="Q15" s="15"/>
      <c r="R15" s="14">
        <v>390463</v>
      </c>
      <c r="S15" s="14">
        <v>25041</v>
      </c>
      <c r="T15" s="14">
        <f t="shared" si="7"/>
        <v>415504</v>
      </c>
      <c r="U15" s="49"/>
      <c r="V15" s="25"/>
      <c r="W15" s="25"/>
      <c r="X15" s="25"/>
      <c r="Y15" s="42"/>
    </row>
    <row r="16" spans="1:25" ht="16" x14ac:dyDescent="0.2">
      <c r="A16" s="4" t="s">
        <v>14</v>
      </c>
      <c r="B16" s="23">
        <v>0.16650000000000001</v>
      </c>
      <c r="C16" s="22"/>
      <c r="D16" s="21">
        <v>6.5000000000000002E-2</v>
      </c>
      <c r="E16" s="20"/>
      <c r="F16" s="19">
        <v>0.75</v>
      </c>
      <c r="G16" s="19">
        <v>0.25</v>
      </c>
      <c r="H16" s="16">
        <f t="shared" si="0"/>
        <v>100477.75</v>
      </c>
      <c r="I16" s="16">
        <f t="shared" si="1"/>
        <v>8611.75</v>
      </c>
      <c r="J16" s="16">
        <f t="shared" si="2"/>
        <v>301433.25</v>
      </c>
      <c r="K16" s="16">
        <f t="shared" si="3"/>
        <v>25835.25</v>
      </c>
      <c r="L16" s="18">
        <f t="shared" si="4"/>
        <v>7.8942061334958916E-2</v>
      </c>
      <c r="M16" s="17">
        <f t="shared" si="5"/>
        <v>1.258474394981568E-2</v>
      </c>
      <c r="N16" s="17">
        <f t="shared" si="6"/>
        <v>8.7308844216831494E-2</v>
      </c>
      <c r="O16" s="16">
        <f t="shared" si="8"/>
        <v>603469.96996996994</v>
      </c>
      <c r="P16" s="16">
        <f t="shared" si="9"/>
        <v>4637434.615384615</v>
      </c>
      <c r="Q16" s="15"/>
      <c r="R16" s="14">
        <v>401911</v>
      </c>
      <c r="S16" s="14">
        <v>34447</v>
      </c>
      <c r="T16" s="14">
        <f t="shared" si="7"/>
        <v>436358</v>
      </c>
      <c r="U16" s="49"/>
      <c r="V16" s="25"/>
      <c r="W16" s="25"/>
      <c r="X16" s="25"/>
      <c r="Y16" s="42"/>
    </row>
    <row r="17" spans="1:25" ht="16" x14ac:dyDescent="0.2">
      <c r="A17" s="4" t="s">
        <v>13</v>
      </c>
      <c r="B17" s="23">
        <v>0.154</v>
      </c>
      <c r="C17" s="22"/>
      <c r="D17" s="21">
        <v>6.5000000000000002E-2</v>
      </c>
      <c r="E17" s="20"/>
      <c r="F17" s="19">
        <v>0.75</v>
      </c>
      <c r="G17" s="19">
        <v>0.25</v>
      </c>
      <c r="H17" s="16">
        <f t="shared" si="0"/>
        <v>94033.25</v>
      </c>
      <c r="I17" s="16">
        <f t="shared" si="1"/>
        <v>5673.5</v>
      </c>
      <c r="J17" s="16">
        <f t="shared" si="2"/>
        <v>282099.75</v>
      </c>
      <c r="K17" s="16">
        <f t="shared" si="3"/>
        <v>17020.5</v>
      </c>
      <c r="L17" s="18">
        <f t="shared" si="4"/>
        <v>5.6901864718286378E-2</v>
      </c>
      <c r="M17" s="17">
        <f t="shared" si="5"/>
        <v>1.1824199820422931E-2</v>
      </c>
      <c r="N17" s="17">
        <f t="shared" si="6"/>
        <v>-6.413857794387301E-2</v>
      </c>
      <c r="O17" s="16">
        <f t="shared" si="8"/>
        <v>610605.51948051946</v>
      </c>
      <c r="P17" s="16">
        <f t="shared" si="9"/>
        <v>4339996.153846154</v>
      </c>
      <c r="Q17" s="15"/>
      <c r="R17" s="14">
        <v>376133</v>
      </c>
      <c r="S17" s="14">
        <v>22694</v>
      </c>
      <c r="T17" s="14">
        <f t="shared" si="7"/>
        <v>398827</v>
      </c>
      <c r="U17" s="49"/>
      <c r="V17" s="25"/>
      <c r="W17" s="25"/>
      <c r="X17" s="25"/>
      <c r="Y17" s="42"/>
    </row>
    <row r="18" spans="1:25" ht="16" x14ac:dyDescent="0.2">
      <c r="A18" s="4" t="s">
        <v>12</v>
      </c>
      <c r="B18" s="23">
        <v>0.14149999999999999</v>
      </c>
      <c r="C18" s="22"/>
      <c r="D18" s="21">
        <v>6.4500000000000002E-2</v>
      </c>
      <c r="E18" s="20"/>
      <c r="F18" s="19">
        <v>0.75</v>
      </c>
      <c r="G18" s="19">
        <v>0.25</v>
      </c>
      <c r="H18" s="16">
        <f t="shared" si="0"/>
        <v>91768.5</v>
      </c>
      <c r="I18" s="16">
        <f t="shared" si="1"/>
        <v>4729</v>
      </c>
      <c r="J18" s="16">
        <f t="shared" si="2"/>
        <v>275305.5</v>
      </c>
      <c r="K18" s="16">
        <f t="shared" si="3"/>
        <v>14187</v>
      </c>
      <c r="L18" s="18">
        <f t="shared" si="4"/>
        <v>4.9006450944324979E-2</v>
      </c>
      <c r="M18" s="17">
        <f t="shared" si="5"/>
        <v>6.2127044960480049E-2</v>
      </c>
      <c r="N18" s="17">
        <f t="shared" si="6"/>
        <v>-1.6519329907982327E-2</v>
      </c>
      <c r="O18" s="16">
        <f t="shared" si="8"/>
        <v>648540.63604240294</v>
      </c>
      <c r="P18" s="16">
        <f t="shared" si="9"/>
        <v>4268302.3255813951</v>
      </c>
      <c r="Q18" s="15"/>
      <c r="R18" s="14">
        <v>367074</v>
      </c>
      <c r="S18" s="14">
        <v>18916</v>
      </c>
      <c r="T18" s="14">
        <f t="shared" si="7"/>
        <v>385990</v>
      </c>
      <c r="U18" s="49"/>
      <c r="V18" s="25"/>
      <c r="W18" s="25"/>
      <c r="X18" s="25"/>
      <c r="Y18" s="42"/>
    </row>
    <row r="19" spans="1:25" ht="16" x14ac:dyDescent="0.2">
      <c r="A19" s="12" t="s">
        <v>11</v>
      </c>
      <c r="B19" s="23">
        <v>0.14149999999999999</v>
      </c>
      <c r="C19" s="22"/>
      <c r="D19" s="21">
        <v>6.4500000000000002E-2</v>
      </c>
      <c r="E19" s="20"/>
      <c r="F19" s="19">
        <v>0.74</v>
      </c>
      <c r="G19" s="19">
        <v>0.26</v>
      </c>
      <c r="H19" s="16">
        <f t="shared" si="0"/>
        <v>85611.5</v>
      </c>
      <c r="I19" s="16">
        <f t="shared" si="1"/>
        <v>9211.2799999999988</v>
      </c>
      <c r="J19" s="16">
        <f t="shared" si="2"/>
        <v>243663.5</v>
      </c>
      <c r="K19" s="16">
        <f t="shared" si="3"/>
        <v>26216.719999999972</v>
      </c>
      <c r="L19" s="18">
        <f t="shared" si="4"/>
        <v>9.7142058058200781E-2</v>
      </c>
      <c r="M19" s="17">
        <f t="shared" si="5"/>
        <v>-6.7092738793812723E-2</v>
      </c>
      <c r="N19" s="17">
        <f t="shared" si="6"/>
        <v>-0.11493413680438636</v>
      </c>
      <c r="O19" s="16">
        <f t="shared" si="8"/>
        <v>605028.26855123683</v>
      </c>
      <c r="P19" s="16">
        <f t="shared" si="9"/>
        <v>3777728.6821705424</v>
      </c>
      <c r="Q19" s="15"/>
      <c r="R19" s="14">
        <v>329275</v>
      </c>
      <c r="S19" s="14">
        <v>35428</v>
      </c>
      <c r="T19" s="14">
        <f t="shared" si="7"/>
        <v>364703</v>
      </c>
      <c r="U19" s="49"/>
      <c r="V19" s="43"/>
      <c r="W19" s="44"/>
      <c r="X19" s="25"/>
      <c r="Y19" s="42"/>
    </row>
    <row r="20" spans="1:25" ht="16" x14ac:dyDescent="0.2">
      <c r="A20" s="4" t="s">
        <v>10</v>
      </c>
      <c r="B20" s="23">
        <v>0.14149999999999999</v>
      </c>
      <c r="C20" s="22"/>
      <c r="D20" s="21">
        <v>6.4500000000000002E-2</v>
      </c>
      <c r="E20" s="20"/>
      <c r="F20" s="19">
        <v>0.74</v>
      </c>
      <c r="G20" s="19">
        <v>0.26</v>
      </c>
      <c r="H20" s="16">
        <f t="shared" si="0"/>
        <v>87098.96</v>
      </c>
      <c r="I20" s="16">
        <f t="shared" si="1"/>
        <v>10907</v>
      </c>
      <c r="J20" s="16">
        <f t="shared" si="2"/>
        <v>247897.04</v>
      </c>
      <c r="K20" s="16">
        <f t="shared" si="3"/>
        <v>31043.000000000029</v>
      </c>
      <c r="L20" s="18">
        <f t="shared" si="4"/>
        <v>0.11128915017005088</v>
      </c>
      <c r="M20" s="17">
        <f t="shared" si="5"/>
        <v>1.7374534963176869E-2</v>
      </c>
      <c r="N20" s="17">
        <f t="shared" si="6"/>
        <v>1.7374534963176869E-2</v>
      </c>
      <c r="O20" s="16">
        <f t="shared" si="8"/>
        <v>615540.35335689061</v>
      </c>
      <c r="P20" s="16">
        <f t="shared" si="9"/>
        <v>3843364.9612403102</v>
      </c>
      <c r="Q20" s="15"/>
      <c r="R20" s="14">
        <v>334996</v>
      </c>
      <c r="S20" s="14">
        <v>41950</v>
      </c>
      <c r="T20" s="14">
        <f t="shared" si="7"/>
        <v>376946</v>
      </c>
      <c r="U20" s="49"/>
      <c r="V20" s="42"/>
      <c r="W20" s="42"/>
      <c r="X20" s="25"/>
      <c r="Y20" s="42"/>
    </row>
    <row r="21" spans="1:25" ht="16" x14ac:dyDescent="0.2">
      <c r="A21" s="4" t="s">
        <v>9</v>
      </c>
      <c r="B21" s="23">
        <v>0.14149999999999999</v>
      </c>
      <c r="C21" s="22"/>
      <c r="D21" s="21">
        <v>6.4500000000000002E-2</v>
      </c>
      <c r="E21" s="20"/>
      <c r="F21" s="19">
        <v>0.74</v>
      </c>
      <c r="G21" s="19">
        <v>0.26</v>
      </c>
      <c r="H21" s="16">
        <f t="shared" si="0"/>
        <v>96249.14</v>
      </c>
      <c r="I21" s="16">
        <f t="shared" si="1"/>
        <v>4991.2200000000012</v>
      </c>
      <c r="J21" s="16">
        <f t="shared" si="2"/>
        <v>273939.86</v>
      </c>
      <c r="K21" s="16">
        <f t="shared" si="3"/>
        <v>14205.780000000028</v>
      </c>
      <c r="L21" s="18">
        <f t="shared" si="4"/>
        <v>4.9300693912980947E-2</v>
      </c>
      <c r="M21" s="17">
        <f t="shared" si="5"/>
        <v>0.10505498573117289</v>
      </c>
      <c r="N21" s="17">
        <f t="shared" si="6"/>
        <v>0.10505498573117267</v>
      </c>
      <c r="O21" s="16">
        <f t="shared" si="8"/>
        <v>680205.93639575981</v>
      </c>
      <c r="P21" s="16">
        <f t="shared" si="9"/>
        <v>4247129.6124031004</v>
      </c>
      <c r="Q21" s="15"/>
      <c r="R21" s="14">
        <v>370189</v>
      </c>
      <c r="S21" s="14">
        <v>19197</v>
      </c>
      <c r="T21" s="14">
        <f t="shared" si="7"/>
        <v>389386</v>
      </c>
      <c r="U21" s="49"/>
      <c r="V21" s="24"/>
      <c r="W21" s="43"/>
      <c r="X21" s="25"/>
      <c r="Y21" s="42"/>
    </row>
    <row r="22" spans="1:25" ht="16" x14ac:dyDescent="0.2">
      <c r="A22" s="4" t="s">
        <v>8</v>
      </c>
      <c r="B22" s="23">
        <v>0.14149999999999999</v>
      </c>
      <c r="C22" s="22"/>
      <c r="D22" s="21">
        <v>6.4500000000000002E-2</v>
      </c>
      <c r="E22" s="20"/>
      <c r="F22" s="19">
        <v>0.74</v>
      </c>
      <c r="G22" s="19">
        <v>0.26</v>
      </c>
      <c r="H22" s="16">
        <f t="shared" si="0"/>
        <v>107050.06</v>
      </c>
      <c r="I22" s="16">
        <f t="shared" si="1"/>
        <v>10186.800000000003</v>
      </c>
      <c r="J22" s="16">
        <f t="shared" si="2"/>
        <v>304680.94</v>
      </c>
      <c r="K22" s="16">
        <f t="shared" si="3"/>
        <v>28993.200000000012</v>
      </c>
      <c r="L22" s="18">
        <f t="shared" si="4"/>
        <v>8.6890761147987078E-2</v>
      </c>
      <c r="M22" s="17">
        <f t="shared" si="5"/>
        <v>0.11221835332762442</v>
      </c>
      <c r="N22" s="17">
        <f t="shared" si="6"/>
        <v>0.11221835332762464</v>
      </c>
      <c r="O22" s="16">
        <f t="shared" si="8"/>
        <v>756537.52650176687</v>
      </c>
      <c r="P22" s="16">
        <f t="shared" si="9"/>
        <v>4723735.503875969</v>
      </c>
      <c r="Q22" s="15"/>
      <c r="R22" s="14">
        <v>411731</v>
      </c>
      <c r="S22" s="14">
        <v>39180</v>
      </c>
      <c r="T22" s="14">
        <f t="shared" si="7"/>
        <v>450911</v>
      </c>
      <c r="U22" s="49"/>
      <c r="V22" s="42"/>
      <c r="W22" s="42"/>
      <c r="X22" s="25"/>
      <c r="Y22" s="42"/>
    </row>
    <row r="23" spans="1:25" x14ac:dyDescent="0.15">
      <c r="A23" s="12" t="s">
        <v>7</v>
      </c>
      <c r="B23" s="23">
        <v>0.14149999999999999</v>
      </c>
      <c r="C23" s="22"/>
      <c r="D23" s="21">
        <v>6.4299999999999996E-2</v>
      </c>
      <c r="E23" s="20"/>
      <c r="F23" s="19">
        <v>0.74</v>
      </c>
      <c r="G23" s="19">
        <v>0.26</v>
      </c>
      <c r="H23" s="16">
        <f t="shared" si="0"/>
        <v>109477.16</v>
      </c>
      <c r="I23" s="16">
        <f t="shared" si="1"/>
        <v>10553.140000000014</v>
      </c>
      <c r="J23" s="16">
        <f t="shared" si="2"/>
        <v>311588.83999999997</v>
      </c>
      <c r="K23" s="16">
        <f t="shared" si="3"/>
        <v>30035.860000000044</v>
      </c>
      <c r="L23" s="18">
        <f t="shared" si="4"/>
        <v>8.7920633373406554E-2</v>
      </c>
      <c r="M23" s="17">
        <f t="shared" si="5"/>
        <v>2.2672570197531883E-2</v>
      </c>
      <c r="N23" s="17">
        <f t="shared" si="6"/>
        <v>2.5853511317897482E-2</v>
      </c>
      <c r="O23" s="16">
        <f t="shared" si="8"/>
        <v>773690.17667844531</v>
      </c>
      <c r="P23" s="16">
        <f t="shared" si="9"/>
        <v>4845860.6531881802</v>
      </c>
      <c r="Q23" s="15"/>
      <c r="R23" s="14">
        <v>421066</v>
      </c>
      <c r="S23" s="14">
        <v>40589</v>
      </c>
      <c r="T23" s="14">
        <f t="shared" si="7"/>
        <v>461655</v>
      </c>
      <c r="U23" s="49"/>
      <c r="V23" s="24"/>
      <c r="W23" s="43"/>
      <c r="X23" s="42"/>
      <c r="Y23" s="42"/>
    </row>
    <row r="24" spans="1:25" x14ac:dyDescent="0.15">
      <c r="A24" s="12" t="s">
        <v>6</v>
      </c>
      <c r="B24" s="23">
        <v>0.14149999999999999</v>
      </c>
      <c r="C24" s="22"/>
      <c r="D24" s="21">
        <v>6.4100000000000004E-2</v>
      </c>
      <c r="E24" s="20"/>
      <c r="F24" s="19">
        <v>0.74</v>
      </c>
      <c r="G24" s="19">
        <v>0.26</v>
      </c>
      <c r="H24" s="16">
        <f t="shared" si="0"/>
        <v>104551.46</v>
      </c>
      <c r="I24" s="16">
        <f t="shared" si="1"/>
        <v>9389.64</v>
      </c>
      <c r="J24" s="16">
        <f t="shared" si="2"/>
        <v>297569.53999999998</v>
      </c>
      <c r="K24" s="16">
        <f t="shared" si="3"/>
        <v>26724.359999999986</v>
      </c>
      <c r="L24" s="18">
        <f t="shared" si="4"/>
        <v>8.2407840542174857E-2</v>
      </c>
      <c r="M24" s="17">
        <f t="shared" si="5"/>
        <v>-4.4992946473949358E-2</v>
      </c>
      <c r="N24" s="17">
        <f t="shared" si="6"/>
        <v>-4.2013205277300347E-2</v>
      </c>
      <c r="O24" s="16">
        <f t="shared" si="8"/>
        <v>738879.57597173157</v>
      </c>
      <c r="P24" s="16">
        <f t="shared" si="9"/>
        <v>4642270.5148205925</v>
      </c>
      <c r="Q24" s="15"/>
      <c r="R24" s="14">
        <v>402121</v>
      </c>
      <c r="S24" s="14">
        <v>36114</v>
      </c>
      <c r="T24" s="14">
        <f t="shared" si="7"/>
        <v>438235</v>
      </c>
      <c r="U24" s="49"/>
      <c r="V24" s="42"/>
      <c r="W24" s="42"/>
      <c r="X24" s="42"/>
      <c r="Y24" s="42"/>
    </row>
    <row r="25" spans="1:25" x14ac:dyDescent="0.15">
      <c r="A25" s="12" t="s">
        <v>5</v>
      </c>
      <c r="B25" s="23">
        <v>0.14149999999999999</v>
      </c>
      <c r="C25" s="22"/>
      <c r="D25" s="21">
        <v>6.3899999999999998E-2</v>
      </c>
      <c r="E25" s="20"/>
      <c r="F25" s="19">
        <v>0.74</v>
      </c>
      <c r="G25" s="19">
        <v>0.26</v>
      </c>
      <c r="H25" s="16">
        <f t="shared" si="0"/>
        <v>111054.84000000001</v>
      </c>
      <c r="I25" s="16">
        <f t="shared" si="1"/>
        <v>12229.62000000001</v>
      </c>
      <c r="J25" s="16">
        <f t="shared" si="2"/>
        <v>316079.15999999997</v>
      </c>
      <c r="K25" s="16">
        <f t="shared" si="3"/>
        <v>34807.380000000005</v>
      </c>
      <c r="L25" s="18">
        <f t="shared" si="4"/>
        <v>9.919839045407669E-2</v>
      </c>
      <c r="M25" s="17">
        <f t="shared" si="5"/>
        <v>6.2202670340519406E-2</v>
      </c>
      <c r="N25" s="17">
        <f t="shared" si="6"/>
        <v>6.5527248338455246E-2</v>
      </c>
      <c r="O25" s="16">
        <f t="shared" si="8"/>
        <v>784839.85865724401</v>
      </c>
      <c r="P25" s="16">
        <f t="shared" si="9"/>
        <v>4946465.7276995303</v>
      </c>
      <c r="Q25" s="15"/>
      <c r="R25" s="14">
        <v>427134</v>
      </c>
      <c r="S25" s="14">
        <v>47037</v>
      </c>
      <c r="T25" s="14">
        <f t="shared" si="7"/>
        <v>474171</v>
      </c>
      <c r="U25" s="49"/>
      <c r="V25" s="24"/>
      <c r="W25" s="43"/>
      <c r="X25" s="42"/>
      <c r="Y25" s="42"/>
    </row>
    <row r="26" spans="1:25" x14ac:dyDescent="0.15">
      <c r="A26" s="12" t="s">
        <v>4</v>
      </c>
      <c r="B26" s="23">
        <v>0.14149999999999999</v>
      </c>
      <c r="C26" s="22"/>
      <c r="D26" s="21">
        <v>6.3500000000000001E-2</v>
      </c>
      <c r="E26" s="20"/>
      <c r="F26" s="19">
        <v>0.73</v>
      </c>
      <c r="G26" s="19">
        <v>0.27</v>
      </c>
      <c r="H26" s="16">
        <f t="shared" si="0"/>
        <v>107091.45000000001</v>
      </c>
      <c r="I26" s="16">
        <f t="shared" si="1"/>
        <v>5640.5699999999924</v>
      </c>
      <c r="J26" s="16">
        <f t="shared" si="2"/>
        <v>289543.55</v>
      </c>
      <c r="K26" s="16">
        <f t="shared" si="3"/>
        <v>15250.429999999993</v>
      </c>
      <c r="L26" s="18">
        <f t="shared" si="4"/>
        <v>5.0035207388282404E-2</v>
      </c>
      <c r="M26" s="17">
        <f t="shared" si="5"/>
        <v>-3.5688584126545075E-2</v>
      </c>
      <c r="N26" s="17">
        <f t="shared" si="6"/>
        <v>-7.8182040290309618E-2</v>
      </c>
      <c r="O26" s="16">
        <f t="shared" si="8"/>
        <v>756830.0353356892</v>
      </c>
      <c r="P26" s="16">
        <f t="shared" si="9"/>
        <v>4559740.94488189</v>
      </c>
      <c r="Q26" s="15"/>
      <c r="R26" s="14">
        <v>396635</v>
      </c>
      <c r="S26" s="14">
        <v>20891</v>
      </c>
      <c r="T26" s="14">
        <f t="shared" si="7"/>
        <v>417526</v>
      </c>
      <c r="U26" s="49"/>
      <c r="V26" s="24"/>
      <c r="W26" s="43"/>
      <c r="X26" s="42"/>
      <c r="Y26" s="42"/>
    </row>
    <row r="27" spans="1:25" x14ac:dyDescent="0.15">
      <c r="A27" s="12" t="s">
        <v>3</v>
      </c>
      <c r="B27" s="23">
        <v>0.14149999999999999</v>
      </c>
      <c r="C27" s="22"/>
      <c r="D27" s="21">
        <v>6.3E-2</v>
      </c>
      <c r="E27" s="20"/>
      <c r="F27" s="19">
        <v>0.73</v>
      </c>
      <c r="G27" s="19">
        <v>0.27</v>
      </c>
      <c r="H27" s="16">
        <f t="shared" si="0"/>
        <v>115792.47</v>
      </c>
      <c r="I27" s="16">
        <f t="shared" si="1"/>
        <v>4646.6999999999971</v>
      </c>
      <c r="J27" s="16">
        <f t="shared" si="2"/>
        <v>313068.52999999997</v>
      </c>
      <c r="K27" s="16">
        <f t="shared" si="3"/>
        <v>12563.299999999988</v>
      </c>
      <c r="L27" s="18">
        <f t="shared" si="4"/>
        <v>3.8581302079713768E-2</v>
      </c>
      <c r="M27" s="17">
        <f t="shared" si="5"/>
        <v>8.124850303175446E-2</v>
      </c>
      <c r="N27" s="17">
        <f t="shared" si="6"/>
        <v>8.9829840357403379E-2</v>
      </c>
      <c r="O27" s="16">
        <f t="shared" si="8"/>
        <v>818321.34275618382</v>
      </c>
      <c r="P27" s="16">
        <f t="shared" si="9"/>
        <v>4969341.7460317453</v>
      </c>
      <c r="Q27" s="15"/>
      <c r="R27" s="14">
        <v>428861</v>
      </c>
      <c r="S27" s="14">
        <v>17210</v>
      </c>
      <c r="T27" s="14">
        <f t="shared" si="7"/>
        <v>446071</v>
      </c>
      <c r="U27" s="49"/>
      <c r="V27" s="24"/>
      <c r="W27" s="43"/>
      <c r="X27" s="42"/>
      <c r="Y27" s="42"/>
    </row>
    <row r="28" spans="1:25" x14ac:dyDescent="0.15">
      <c r="A28" s="12" t="s">
        <v>2</v>
      </c>
      <c r="B28" s="23">
        <v>0.14149999999999999</v>
      </c>
      <c r="C28" s="22"/>
      <c r="D28" s="21">
        <v>6.25E-2</v>
      </c>
      <c r="E28" s="20"/>
      <c r="F28" s="19">
        <v>0.73</v>
      </c>
      <c r="G28" s="19">
        <v>0.27</v>
      </c>
      <c r="H28" s="16">
        <f t="shared" si="0"/>
        <v>136796.58000000002</v>
      </c>
      <c r="I28" s="16">
        <f t="shared" si="1"/>
        <v>9239.3999999999942</v>
      </c>
      <c r="J28" s="16">
        <f t="shared" si="2"/>
        <v>369857.42</v>
      </c>
      <c r="K28" s="16">
        <f t="shared" si="3"/>
        <v>24980.600000000035</v>
      </c>
      <c r="L28" s="18">
        <f t="shared" si="4"/>
        <v>6.3267969989313597E-2</v>
      </c>
      <c r="M28" s="17">
        <f t="shared" si="5"/>
        <v>0.1813944378248431</v>
      </c>
      <c r="N28" s="17">
        <f t="shared" si="6"/>
        <v>0.19084559332744178</v>
      </c>
      <c r="O28" s="16">
        <f t="shared" si="8"/>
        <v>966760.28268551256</v>
      </c>
      <c r="P28" s="16">
        <f t="shared" si="9"/>
        <v>5917718.7199999997</v>
      </c>
      <c r="Q28" s="15"/>
      <c r="R28" s="40">
        <v>506654</v>
      </c>
      <c r="S28" s="40">
        <v>34220</v>
      </c>
      <c r="T28" s="14">
        <f t="shared" si="7"/>
        <v>540874</v>
      </c>
      <c r="U28" s="49"/>
      <c r="V28" s="24"/>
      <c r="W28" s="43"/>
      <c r="X28" s="42"/>
      <c r="Y28" s="42"/>
    </row>
    <row r="29" spans="1:25" x14ac:dyDescent="0.15">
      <c r="A29" s="12" t="s">
        <v>1</v>
      </c>
      <c r="B29" s="23">
        <v>0.14149999999999999</v>
      </c>
      <c r="C29" s="22"/>
      <c r="D29" s="21">
        <v>6.2E-2</v>
      </c>
      <c r="E29" s="20"/>
      <c r="F29" s="19">
        <v>0.73</v>
      </c>
      <c r="G29" s="19">
        <v>0.27</v>
      </c>
      <c r="H29" s="16">
        <f t="shared" si="0"/>
        <v>133619.76</v>
      </c>
      <c r="I29" s="16">
        <f t="shared" si="1"/>
        <v>10624.76999999999</v>
      </c>
      <c r="J29" s="16">
        <f t="shared" si="2"/>
        <v>361268.24</v>
      </c>
      <c r="K29" s="16">
        <f t="shared" si="3"/>
        <v>28726.229999999981</v>
      </c>
      <c r="L29" s="18">
        <f t="shared" si="4"/>
        <v>7.365804443329671E-2</v>
      </c>
      <c r="M29" s="17">
        <f t="shared" si="5"/>
        <v>-2.3222948994777615E-2</v>
      </c>
      <c r="N29" s="17">
        <f t="shared" si="6"/>
        <v>-1.5345714712477254E-2</v>
      </c>
      <c r="O29" s="16">
        <f t="shared" si="8"/>
        <v>944309.25795053015</v>
      </c>
      <c r="P29" s="16">
        <f t="shared" si="9"/>
        <v>5826907.0967741935</v>
      </c>
      <c r="Q29" s="15"/>
      <c r="R29" s="45">
        <f>225683+269205</f>
        <v>494888</v>
      </c>
      <c r="S29" s="45">
        <v>39351</v>
      </c>
      <c r="T29" s="14">
        <f t="shared" si="7"/>
        <v>534239</v>
      </c>
      <c r="U29" s="49"/>
      <c r="V29" s="24"/>
      <c r="W29" s="43"/>
      <c r="X29" s="42"/>
      <c r="Y29" s="42"/>
    </row>
    <row r="30" spans="1:25" x14ac:dyDescent="0.15">
      <c r="A30" s="51" t="s">
        <v>0</v>
      </c>
      <c r="B30" s="52">
        <v>0.14149999999999999</v>
      </c>
      <c r="C30" s="53"/>
      <c r="D30" s="54">
        <v>6.2E-2</v>
      </c>
      <c r="E30" s="54"/>
      <c r="F30" s="55">
        <v>0.73</v>
      </c>
      <c r="G30" s="55">
        <v>0.27</v>
      </c>
      <c r="H30" s="56">
        <v>131613.39000000001</v>
      </c>
      <c r="I30" s="57">
        <v>14618.339999999997</v>
      </c>
      <c r="J30" s="57">
        <v>355843.61</v>
      </c>
      <c r="K30" s="57">
        <v>39523.659999999974</v>
      </c>
      <c r="L30" s="58">
        <v>9.9966949717410852E-2</v>
      </c>
      <c r="M30" s="59">
        <v>-1.501551866280848E-2</v>
      </c>
      <c r="N30" s="59">
        <v>-1.5015518662808591E-2</v>
      </c>
      <c r="O30" s="57">
        <v>930129.96466431115</v>
      </c>
      <c r="P30" s="57">
        <v>5739413.064516129</v>
      </c>
      <c r="Q30" s="60"/>
      <c r="R30" s="45">
        <v>487457</v>
      </c>
      <c r="S30" s="45">
        <v>54142</v>
      </c>
      <c r="T30" s="61">
        <v>541599</v>
      </c>
      <c r="U30" s="46"/>
      <c r="V30" s="42"/>
      <c r="W30" s="42"/>
      <c r="X30" s="42"/>
      <c r="Y30" s="42"/>
    </row>
    <row r="31" spans="1:25" x14ac:dyDescent="0.15">
      <c r="A31" s="12"/>
      <c r="B31" s="5"/>
      <c r="D31" s="6"/>
      <c r="F31" s="10"/>
      <c r="G31" s="10"/>
      <c r="H31" s="9"/>
      <c r="I31" s="3"/>
      <c r="J31" s="3"/>
      <c r="K31" s="3"/>
      <c r="L31" s="3"/>
      <c r="M31" s="4"/>
      <c r="N31" s="4"/>
      <c r="O31" s="13"/>
      <c r="P31" s="13"/>
      <c r="T31" s="3"/>
      <c r="U31" s="50"/>
      <c r="V31" s="42"/>
      <c r="W31" s="42"/>
      <c r="X31" s="42"/>
      <c r="Y31" s="42"/>
    </row>
    <row r="32" spans="1:25" x14ac:dyDescent="0.15">
      <c r="A32" s="4"/>
      <c r="B32" s="5"/>
      <c r="C32" s="3"/>
      <c r="D32" s="6"/>
      <c r="E32" s="3"/>
      <c r="F32" s="4"/>
      <c r="G32" s="7"/>
      <c r="H32" s="6"/>
      <c r="I32" s="3"/>
      <c r="J32" s="3"/>
      <c r="K32" s="3"/>
      <c r="L32" s="3"/>
      <c r="M32" s="4"/>
      <c r="N32" s="4"/>
      <c r="O32" s="3"/>
      <c r="P32" s="3"/>
      <c r="Q32" s="3"/>
      <c r="R32" s="3"/>
      <c r="S32" s="3"/>
      <c r="T32" s="3"/>
      <c r="U32" s="42"/>
      <c r="V32" s="42"/>
      <c r="W32" s="42"/>
      <c r="X32" s="42"/>
      <c r="Y32" s="42"/>
    </row>
    <row r="33" spans="1:25" x14ac:dyDescent="0.15">
      <c r="A33" s="4"/>
      <c r="B33" s="5"/>
      <c r="C33" s="3"/>
      <c r="D33" s="6"/>
      <c r="E33" s="3"/>
      <c r="F33" s="4"/>
      <c r="G33" s="7"/>
      <c r="H33" s="6"/>
      <c r="I33" s="3"/>
      <c r="J33" s="3"/>
      <c r="K33" s="3"/>
      <c r="L33" s="3"/>
      <c r="M33" s="4"/>
      <c r="N33" s="4"/>
      <c r="O33" s="3"/>
      <c r="P33" s="3"/>
      <c r="Q33" s="3"/>
      <c r="R33" s="3"/>
      <c r="S33" s="3"/>
      <c r="T33" s="3"/>
      <c r="U33" s="43"/>
      <c r="V33" s="42"/>
      <c r="W33" s="42"/>
      <c r="X33" s="42"/>
      <c r="Y33" s="42"/>
    </row>
    <row r="34" spans="1:25" x14ac:dyDescent="0.15">
      <c r="A34" s="3"/>
      <c r="B34" s="5"/>
      <c r="C34" s="3"/>
      <c r="D34" s="3"/>
      <c r="E34" s="3"/>
      <c r="F34" s="4"/>
      <c r="I34" s="3"/>
      <c r="J34" s="3"/>
      <c r="K34" s="3"/>
      <c r="L34" s="3"/>
      <c r="M34" s="4"/>
      <c r="N34" s="4"/>
      <c r="O34" s="3"/>
      <c r="P34" s="3"/>
      <c r="Q34" s="3"/>
      <c r="R34" s="3"/>
      <c r="S34" s="3"/>
      <c r="T34" s="3"/>
      <c r="U34" s="43"/>
      <c r="V34" s="42"/>
      <c r="W34" s="42"/>
      <c r="X34" s="42"/>
      <c r="Y34" s="42"/>
    </row>
    <row r="35" spans="1:25" x14ac:dyDescent="0.15">
      <c r="A35" s="3"/>
      <c r="B35" s="3"/>
      <c r="C35" s="3"/>
      <c r="D35" s="3"/>
      <c r="E35" s="3"/>
      <c r="F35" s="4"/>
      <c r="G35" s="4"/>
      <c r="H35" s="3"/>
      <c r="I35" s="3"/>
      <c r="J35" s="3"/>
      <c r="K35" s="3"/>
      <c r="L35" s="3"/>
      <c r="M35" s="4"/>
      <c r="N35" s="4"/>
      <c r="O35" s="3"/>
      <c r="P35" s="3"/>
      <c r="Q35" s="3"/>
      <c r="R35" s="3"/>
      <c r="S35" s="3"/>
      <c r="T35" s="3"/>
      <c r="U35" s="43"/>
      <c r="V35" s="42"/>
      <c r="W35" s="42"/>
      <c r="X35" s="42"/>
      <c r="Y35" s="42"/>
    </row>
    <row r="36" spans="1:25" x14ac:dyDescent="0.15">
      <c r="A36" s="3"/>
      <c r="B36" s="3"/>
      <c r="C36" s="3"/>
      <c r="D36" s="3"/>
      <c r="E36" s="3"/>
      <c r="F36" s="4"/>
      <c r="G36" s="4"/>
      <c r="H36" s="3"/>
      <c r="I36" s="3"/>
      <c r="J36" s="3"/>
      <c r="K36" s="3"/>
      <c r="L36" s="3"/>
      <c r="M36" s="4"/>
      <c r="N36" s="4"/>
      <c r="O36" s="3"/>
      <c r="P36" s="3"/>
      <c r="Q36" s="3"/>
      <c r="R36" s="3"/>
      <c r="S36" s="3"/>
      <c r="T36" s="3"/>
      <c r="U36" s="43"/>
      <c r="V36" s="42"/>
      <c r="W36" s="42"/>
      <c r="X36" s="42"/>
      <c r="Y36" s="42"/>
    </row>
    <row r="37" spans="1:25" x14ac:dyDescent="0.15">
      <c r="A37" s="3"/>
      <c r="B37" s="3"/>
      <c r="C37" s="3"/>
      <c r="D37" s="3"/>
      <c r="E37" s="3"/>
      <c r="F37" s="4"/>
      <c r="G37" s="4"/>
      <c r="H37" s="3"/>
      <c r="I37" s="3"/>
      <c r="J37" s="3"/>
      <c r="K37" s="3"/>
      <c r="L37" s="3"/>
      <c r="M37" s="4"/>
      <c r="N37" s="4"/>
      <c r="O37" s="3"/>
      <c r="P37" s="3"/>
      <c r="Q37" s="3"/>
      <c r="R37" s="3"/>
      <c r="S37" s="3"/>
      <c r="T37" s="3"/>
      <c r="U37" s="43"/>
      <c r="V37" s="42"/>
      <c r="W37" s="42"/>
      <c r="X37" s="42"/>
      <c r="Y37" s="42"/>
    </row>
    <row r="38" spans="1:25" x14ac:dyDescent="0.15">
      <c r="A38" s="3"/>
      <c r="B38" s="3"/>
      <c r="C38" s="3"/>
      <c r="D38" s="3"/>
      <c r="E38" s="3"/>
      <c r="F38" s="4"/>
      <c r="G38" s="4"/>
      <c r="H38" s="3"/>
      <c r="I38" s="3"/>
      <c r="J38" s="3"/>
      <c r="K38" s="3"/>
      <c r="L38" s="3"/>
      <c r="M38" s="4"/>
      <c r="N38" s="4"/>
      <c r="O38" s="3"/>
      <c r="P38" s="3"/>
      <c r="Q38" s="3"/>
      <c r="R38" s="3"/>
      <c r="S38" s="3"/>
      <c r="T38" s="3"/>
      <c r="U38" s="43"/>
      <c r="V38" s="42"/>
      <c r="W38" s="42"/>
      <c r="X38" s="42"/>
      <c r="Y38" s="42"/>
    </row>
    <row r="39" spans="1:25" x14ac:dyDescent="0.15">
      <c r="A39" s="3"/>
      <c r="B39" s="3"/>
      <c r="C39" s="3"/>
      <c r="D39" s="3"/>
      <c r="E39" s="3"/>
      <c r="F39" s="4"/>
      <c r="G39" s="4"/>
      <c r="H39" s="3"/>
      <c r="I39" s="3"/>
      <c r="J39" s="3"/>
      <c r="K39" s="3"/>
      <c r="L39" s="3"/>
      <c r="M39" s="4"/>
      <c r="N39" s="4"/>
      <c r="O39" s="3"/>
      <c r="P39" s="3"/>
      <c r="Q39" s="3"/>
      <c r="R39" s="3"/>
      <c r="S39" s="3"/>
      <c r="T39" s="3"/>
      <c r="U39" s="43"/>
      <c r="V39" s="42"/>
      <c r="W39" s="42"/>
      <c r="X39" s="42"/>
      <c r="Y39" s="42"/>
    </row>
    <row r="40" spans="1:25" x14ac:dyDescent="0.15">
      <c r="A40" s="3"/>
      <c r="B40" s="3"/>
      <c r="C40" s="3"/>
      <c r="D40" s="3"/>
      <c r="E40" s="3"/>
      <c r="F40" s="4"/>
      <c r="G40" s="4"/>
      <c r="H40" s="3"/>
      <c r="I40" s="3"/>
      <c r="J40" s="3"/>
      <c r="K40" s="3"/>
      <c r="L40" s="3"/>
      <c r="M40" s="4"/>
      <c r="N40" s="4"/>
      <c r="O40" s="3"/>
      <c r="P40" s="3"/>
      <c r="Q40" s="3"/>
      <c r="R40" s="3"/>
      <c r="S40" s="3"/>
      <c r="T40" s="3"/>
      <c r="U40" s="43"/>
      <c r="V40" s="42"/>
      <c r="W40" s="42"/>
      <c r="X40" s="42"/>
      <c r="Y40" s="42"/>
    </row>
    <row r="41" spans="1:25" x14ac:dyDescent="0.15">
      <c r="A41" s="3"/>
      <c r="B41" s="3"/>
      <c r="C41" s="3"/>
      <c r="D41" s="3"/>
      <c r="E41" s="3"/>
      <c r="F41" s="4"/>
      <c r="G41" s="4"/>
      <c r="H41" s="3"/>
      <c r="I41" s="3"/>
      <c r="J41" s="3"/>
      <c r="K41" s="3"/>
      <c r="L41" s="3"/>
      <c r="M41" s="4"/>
      <c r="N41" s="4"/>
      <c r="O41" s="3"/>
      <c r="P41" s="3"/>
      <c r="Q41" s="3"/>
      <c r="R41" s="3"/>
      <c r="S41" s="3"/>
      <c r="T41" s="3"/>
      <c r="U41" s="43"/>
      <c r="V41" s="42"/>
      <c r="W41" s="42"/>
      <c r="X41" s="42"/>
      <c r="Y41" s="42"/>
    </row>
    <row r="42" spans="1:25" x14ac:dyDescent="0.15">
      <c r="A42" s="3"/>
      <c r="B42" s="3"/>
      <c r="C42" s="3"/>
      <c r="D42" s="3"/>
      <c r="E42" s="3"/>
      <c r="F42" s="4"/>
      <c r="G42" s="4"/>
      <c r="H42" s="3"/>
      <c r="I42" s="3"/>
      <c r="J42" s="3"/>
      <c r="K42" s="3"/>
      <c r="L42" s="3"/>
      <c r="M42" s="4"/>
      <c r="N42" s="4"/>
      <c r="O42" s="3"/>
      <c r="P42" s="3"/>
      <c r="Q42" s="3"/>
      <c r="R42" s="3"/>
      <c r="S42" s="3"/>
      <c r="T42" s="3"/>
      <c r="U42" s="43"/>
      <c r="V42" s="42"/>
      <c r="W42" s="42"/>
      <c r="X42" s="42"/>
      <c r="Y42" s="42"/>
    </row>
    <row r="43" spans="1:25" x14ac:dyDescent="0.15">
      <c r="A43" s="3"/>
      <c r="B43" s="3"/>
      <c r="C43" s="3"/>
      <c r="D43" s="3"/>
      <c r="E43" s="3"/>
      <c r="F43" s="4"/>
      <c r="G43" s="4"/>
      <c r="H43" s="3"/>
      <c r="I43" s="3"/>
      <c r="J43" s="3"/>
      <c r="K43" s="3"/>
      <c r="L43" s="3"/>
      <c r="M43" s="4"/>
      <c r="N43" s="4"/>
      <c r="O43" s="3"/>
      <c r="P43" s="3"/>
      <c r="Q43" s="3"/>
      <c r="R43" s="3"/>
      <c r="S43" s="3"/>
      <c r="T43" s="3"/>
      <c r="U43" s="43"/>
      <c r="V43" s="42"/>
      <c r="W43" s="42"/>
      <c r="X43" s="42"/>
      <c r="Y43" s="42"/>
    </row>
    <row r="44" spans="1:25" x14ac:dyDescent="0.15">
      <c r="A44" s="3"/>
      <c r="B44" s="3"/>
      <c r="C44" s="3"/>
      <c r="D44" s="3"/>
      <c r="E44" s="3"/>
      <c r="F44" s="4"/>
      <c r="G44" s="4"/>
      <c r="H44" s="3"/>
      <c r="I44" s="3"/>
      <c r="J44" s="3"/>
      <c r="K44" s="3"/>
      <c r="L44" s="3"/>
      <c r="M44" s="4"/>
      <c r="N44" s="4"/>
      <c r="O44" s="3"/>
      <c r="P44" s="3"/>
      <c r="Q44" s="3"/>
      <c r="R44" s="3"/>
      <c r="S44" s="3"/>
      <c r="T44" s="3"/>
      <c r="U44" s="43"/>
      <c r="V44" s="42"/>
      <c r="W44" s="42"/>
      <c r="X44" s="42"/>
      <c r="Y44" s="42"/>
    </row>
    <row r="45" spans="1:25" x14ac:dyDescent="0.15">
      <c r="A45" s="3"/>
      <c r="B45" s="3"/>
      <c r="C45" s="3"/>
      <c r="D45" s="3"/>
      <c r="E45" s="3"/>
      <c r="F45" s="4"/>
      <c r="G45" s="4"/>
      <c r="H45" s="3"/>
      <c r="I45" s="3"/>
      <c r="J45" s="3"/>
      <c r="K45" s="3"/>
      <c r="L45" s="3"/>
      <c r="M45" s="4"/>
      <c r="N45" s="4"/>
      <c r="O45" s="3"/>
      <c r="P45" s="3"/>
      <c r="Q45" s="3"/>
      <c r="R45" s="3"/>
      <c r="S45" s="3"/>
      <c r="T45" s="3"/>
      <c r="U45" s="43"/>
      <c r="V45" s="42"/>
      <c r="W45" s="42"/>
      <c r="X45" s="42"/>
      <c r="Y45" s="42"/>
    </row>
    <row r="46" spans="1:25" x14ac:dyDescent="0.15">
      <c r="A46" s="3"/>
      <c r="B46" s="3"/>
      <c r="C46" s="3"/>
      <c r="D46" s="3"/>
      <c r="E46" s="3"/>
      <c r="F46" s="4"/>
      <c r="G46" s="4"/>
      <c r="H46" s="3"/>
      <c r="I46" s="3"/>
      <c r="J46" s="3"/>
      <c r="K46" s="3"/>
      <c r="L46" s="3"/>
      <c r="M46" s="4"/>
      <c r="N46" s="4"/>
      <c r="O46" s="3"/>
      <c r="P46" s="3"/>
      <c r="Q46" s="3"/>
      <c r="R46" s="3"/>
      <c r="S46" s="3"/>
      <c r="T46" s="3"/>
      <c r="U46" s="43"/>
      <c r="V46" s="42"/>
      <c r="W46" s="42"/>
      <c r="X46" s="42"/>
      <c r="Y46" s="42"/>
    </row>
    <row r="47" spans="1:25" x14ac:dyDescent="0.15">
      <c r="A47" s="3"/>
      <c r="B47" s="3"/>
      <c r="C47" s="3"/>
      <c r="D47" s="3"/>
      <c r="E47" s="3"/>
      <c r="F47" s="4"/>
      <c r="G47" s="4"/>
      <c r="H47" s="3"/>
      <c r="I47" s="3"/>
      <c r="J47" s="3"/>
      <c r="K47" s="3"/>
      <c r="L47" s="3"/>
      <c r="M47" s="4"/>
      <c r="N47" s="4"/>
      <c r="O47" s="3"/>
      <c r="P47" s="3"/>
      <c r="Q47" s="3"/>
      <c r="R47" s="3"/>
      <c r="S47" s="3"/>
      <c r="T47" s="3"/>
      <c r="U47" s="43"/>
    </row>
    <row r="48" spans="1:25" x14ac:dyDescent="0.15">
      <c r="A48" s="3"/>
      <c r="B48" s="3"/>
      <c r="C48" s="3"/>
      <c r="D48" s="3"/>
      <c r="E48" s="3"/>
      <c r="F48" s="4"/>
      <c r="G48" s="4"/>
      <c r="H48" s="3"/>
      <c r="I48" s="3"/>
      <c r="J48" s="3"/>
      <c r="K48" s="3"/>
      <c r="L48" s="3"/>
      <c r="M48" s="4"/>
      <c r="N48" s="4"/>
      <c r="O48" s="3"/>
      <c r="P48" s="3"/>
      <c r="Q48" s="3"/>
      <c r="R48" s="3"/>
      <c r="S48" s="3"/>
      <c r="T48" s="3"/>
      <c r="U48" s="3"/>
    </row>
    <row r="49" spans="1:21" x14ac:dyDescent="0.15">
      <c r="A49" s="3"/>
      <c r="B49" s="3"/>
      <c r="C49" s="3"/>
      <c r="D49" s="3"/>
      <c r="E49" s="3"/>
      <c r="F49" s="4"/>
      <c r="G49" s="4"/>
      <c r="H49" s="3"/>
      <c r="I49" s="3"/>
      <c r="J49" s="3"/>
      <c r="K49" s="3"/>
      <c r="L49" s="3"/>
      <c r="M49" s="4"/>
      <c r="N49" s="4"/>
      <c r="O49" s="3"/>
      <c r="P49" s="3"/>
      <c r="Q49" s="3"/>
      <c r="R49" s="3"/>
      <c r="S49" s="3"/>
      <c r="T49" s="3"/>
      <c r="U49" s="3"/>
    </row>
    <row r="50" spans="1:21" x14ac:dyDescent="0.15">
      <c r="A50" s="3"/>
      <c r="B50" s="3"/>
      <c r="C50" s="3"/>
      <c r="D50" s="3"/>
      <c r="E50" s="3"/>
      <c r="F50" s="4"/>
      <c r="G50" s="4"/>
      <c r="H50" s="3"/>
      <c r="I50" s="3"/>
      <c r="J50" s="3"/>
      <c r="K50" s="3"/>
      <c r="L50" s="3"/>
      <c r="M50" s="4"/>
      <c r="N50" s="4"/>
      <c r="O50" s="3"/>
      <c r="P50" s="3"/>
      <c r="Q50" s="3"/>
      <c r="R50" s="3"/>
      <c r="S50" s="3"/>
      <c r="T50" s="3"/>
      <c r="U50" s="3"/>
    </row>
    <row r="51" spans="1:21" x14ac:dyDescent="0.15">
      <c r="A51" s="3"/>
      <c r="B51" s="3"/>
      <c r="C51" s="3"/>
      <c r="D51" s="3"/>
      <c r="E51" s="3"/>
      <c r="F51" s="4"/>
      <c r="G51" s="4"/>
      <c r="H51" s="3"/>
      <c r="I51" s="3"/>
      <c r="J51" s="3"/>
      <c r="K51" s="3"/>
      <c r="L51" s="3"/>
      <c r="M51" s="4"/>
      <c r="N51" s="4"/>
      <c r="O51" s="3"/>
      <c r="P51" s="3"/>
      <c r="Q51" s="3"/>
      <c r="R51" s="3"/>
      <c r="S51" s="3"/>
      <c r="T51" s="3"/>
      <c r="U51" s="3"/>
    </row>
    <row r="52" spans="1:21" x14ac:dyDescent="0.15">
      <c r="A52" s="3"/>
      <c r="B52" s="3"/>
      <c r="C52" s="3"/>
      <c r="D52" s="3"/>
      <c r="E52" s="3"/>
      <c r="F52" s="4"/>
      <c r="G52" s="4"/>
      <c r="H52" s="3"/>
      <c r="I52" s="3"/>
      <c r="J52" s="3"/>
      <c r="K52" s="3"/>
      <c r="L52" s="3"/>
      <c r="M52" s="4"/>
      <c r="N52" s="4"/>
      <c r="O52" s="3"/>
      <c r="P52" s="3"/>
      <c r="Q52" s="3"/>
      <c r="R52" s="3"/>
      <c r="S52" s="3"/>
      <c r="T52" s="3"/>
      <c r="U52" s="3"/>
    </row>
    <row r="53" spans="1:21" x14ac:dyDescent="0.15">
      <c r="A53" s="3"/>
      <c r="B53" s="3"/>
      <c r="C53" s="3"/>
      <c r="D53" s="3"/>
      <c r="E53" s="3"/>
      <c r="F53" s="4"/>
      <c r="G53" s="4"/>
      <c r="H53" s="3"/>
      <c r="I53" s="3"/>
      <c r="J53" s="3"/>
      <c r="K53" s="3"/>
      <c r="L53" s="3"/>
      <c r="M53" s="4"/>
      <c r="N53" s="4"/>
      <c r="O53" s="3"/>
      <c r="P53" s="3"/>
      <c r="Q53" s="3"/>
      <c r="R53" s="3"/>
      <c r="S53" s="3"/>
      <c r="T53" s="3"/>
      <c r="U53" s="3"/>
    </row>
    <row r="54" spans="1:21" x14ac:dyDescent="0.15">
      <c r="A54" s="3"/>
      <c r="B54" s="3"/>
      <c r="C54" s="3"/>
      <c r="D54" s="3"/>
      <c r="E54" s="3"/>
      <c r="F54" s="4"/>
      <c r="G54" s="4"/>
      <c r="H54" s="3"/>
      <c r="I54" s="3"/>
      <c r="J54" s="3"/>
      <c r="K54" s="3"/>
      <c r="L54" s="3"/>
      <c r="M54" s="4"/>
      <c r="N54" s="4"/>
      <c r="O54" s="3"/>
      <c r="P54" s="3"/>
      <c r="Q54" s="3"/>
      <c r="R54" s="3"/>
      <c r="S54" s="3"/>
      <c r="T54" s="3"/>
      <c r="U54" s="3"/>
    </row>
    <row r="55" spans="1:21" x14ac:dyDescent="0.15">
      <c r="A55" s="3"/>
      <c r="B55" s="3"/>
      <c r="C55" s="3"/>
      <c r="D55" s="3"/>
      <c r="E55" s="3"/>
      <c r="F55" s="4"/>
      <c r="G55" s="4"/>
      <c r="H55" s="3"/>
      <c r="I55" s="3"/>
      <c r="J55" s="3"/>
      <c r="K55" s="3"/>
      <c r="L55" s="3"/>
      <c r="M55" s="4"/>
      <c r="N55" s="4"/>
      <c r="O55" s="3"/>
      <c r="P55" s="3"/>
      <c r="Q55" s="3"/>
      <c r="R55" s="3"/>
      <c r="S55" s="3"/>
      <c r="T55" s="3"/>
      <c r="U55" s="3"/>
    </row>
    <row r="56" spans="1:21" x14ac:dyDescent="0.15">
      <c r="A56" s="3"/>
      <c r="B56" s="3"/>
      <c r="C56" s="3"/>
      <c r="D56" s="3"/>
      <c r="E56" s="3"/>
      <c r="F56" s="4"/>
      <c r="G56" s="4"/>
      <c r="H56" s="3"/>
      <c r="I56" s="3"/>
      <c r="J56" s="3"/>
      <c r="K56" s="3"/>
      <c r="L56" s="3"/>
      <c r="M56" s="4"/>
      <c r="N56" s="4"/>
      <c r="O56" s="3"/>
      <c r="P56" s="3"/>
      <c r="Q56" s="3"/>
      <c r="R56" s="3"/>
      <c r="S56" s="3"/>
      <c r="T56" s="3"/>
      <c r="U56" s="3"/>
    </row>
    <row r="57" spans="1:21" x14ac:dyDescent="0.15">
      <c r="A57" s="3"/>
      <c r="B57" s="3"/>
      <c r="C57" s="3"/>
      <c r="D57" s="3"/>
      <c r="E57" s="3"/>
      <c r="F57" s="4"/>
      <c r="G57" s="4"/>
      <c r="H57" s="3"/>
      <c r="I57" s="3"/>
      <c r="J57" s="3"/>
      <c r="K57" s="3"/>
      <c r="L57" s="3"/>
      <c r="M57" s="4"/>
      <c r="N57" s="4"/>
      <c r="O57" s="3"/>
      <c r="P57" s="3"/>
      <c r="Q57" s="3"/>
      <c r="R57" s="3"/>
      <c r="S57" s="3"/>
      <c r="T57" s="3"/>
      <c r="U57" s="3"/>
    </row>
    <row r="58" spans="1:21" x14ac:dyDescent="0.15">
      <c r="A58" s="3"/>
      <c r="B58" s="3"/>
      <c r="C58" s="3"/>
      <c r="D58" s="3"/>
      <c r="E58" s="3"/>
      <c r="F58" s="4"/>
      <c r="G58" s="4"/>
      <c r="H58" s="3"/>
      <c r="I58" s="3"/>
      <c r="J58" s="3"/>
      <c r="K58" s="3"/>
      <c r="L58" s="3"/>
      <c r="M58" s="4"/>
      <c r="N58" s="4"/>
      <c r="O58" s="3"/>
      <c r="P58" s="3"/>
      <c r="Q58" s="3"/>
      <c r="R58" s="3"/>
      <c r="S58" s="3"/>
      <c r="T58" s="3"/>
      <c r="U58" s="3"/>
    </row>
    <row r="59" spans="1:21" x14ac:dyDescent="0.15">
      <c r="A59" s="3"/>
      <c r="B59" s="3"/>
      <c r="C59" s="3"/>
      <c r="D59" s="3"/>
      <c r="E59" s="3"/>
      <c r="F59" s="4"/>
      <c r="G59" s="4"/>
      <c r="H59" s="3"/>
      <c r="I59" s="3"/>
      <c r="J59" s="3"/>
      <c r="K59" s="3"/>
      <c r="L59" s="3"/>
      <c r="M59" s="4"/>
      <c r="N59" s="4"/>
      <c r="O59" s="3"/>
      <c r="P59" s="3"/>
      <c r="Q59" s="3"/>
      <c r="R59" s="3"/>
      <c r="S59" s="3"/>
      <c r="T59" s="3"/>
      <c r="U59" s="3"/>
    </row>
    <row r="60" spans="1:21" x14ac:dyDescent="0.15">
      <c r="A60" s="3"/>
      <c r="B60" s="3"/>
      <c r="C60" s="3"/>
      <c r="D60" s="3"/>
      <c r="E60" s="3"/>
      <c r="F60" s="4"/>
      <c r="G60" s="4"/>
      <c r="H60" s="3"/>
      <c r="I60" s="3"/>
      <c r="J60" s="3"/>
      <c r="K60" s="3"/>
      <c r="L60" s="3"/>
      <c r="M60" s="4"/>
      <c r="N60" s="4"/>
      <c r="O60" s="3"/>
      <c r="P60" s="3"/>
      <c r="Q60" s="3"/>
      <c r="R60" s="3"/>
      <c r="S60" s="3"/>
      <c r="T60" s="3"/>
      <c r="U60" s="3"/>
    </row>
    <row r="61" spans="1:21" x14ac:dyDescent="0.15">
      <c r="A61" s="3"/>
      <c r="B61" s="3"/>
      <c r="C61" s="3"/>
      <c r="D61" s="3"/>
      <c r="E61" s="3"/>
      <c r="F61" s="4"/>
      <c r="G61" s="4"/>
      <c r="H61" s="3"/>
      <c r="I61" s="3"/>
      <c r="J61" s="3"/>
      <c r="K61" s="3"/>
      <c r="L61" s="3"/>
      <c r="M61" s="4"/>
      <c r="N61" s="4"/>
      <c r="O61" s="3"/>
      <c r="P61" s="3"/>
      <c r="Q61" s="3"/>
      <c r="R61" s="3"/>
      <c r="S61" s="3"/>
      <c r="T61" s="3"/>
      <c r="U61" s="3"/>
    </row>
    <row r="62" spans="1:21" x14ac:dyDescent="0.15">
      <c r="A62" s="3"/>
      <c r="B62" s="3"/>
      <c r="C62" s="3"/>
      <c r="D62" s="3"/>
      <c r="E62" s="3"/>
      <c r="F62" s="4"/>
      <c r="G62" s="4"/>
      <c r="H62" s="3"/>
      <c r="I62" s="3"/>
      <c r="J62" s="3"/>
      <c r="K62" s="3"/>
      <c r="L62" s="3"/>
      <c r="M62" s="4"/>
      <c r="N62" s="4"/>
      <c r="O62" s="3"/>
      <c r="P62" s="3"/>
      <c r="Q62" s="3"/>
      <c r="R62" s="3"/>
      <c r="S62" s="3"/>
      <c r="T62" s="3"/>
      <c r="U62" s="3"/>
    </row>
    <row r="63" spans="1:21" x14ac:dyDescent="0.15">
      <c r="A63" s="3"/>
      <c r="B63" s="3"/>
      <c r="C63" s="3"/>
      <c r="D63" s="3"/>
      <c r="E63" s="3"/>
      <c r="F63" s="4"/>
      <c r="G63" s="4"/>
      <c r="H63" s="3"/>
      <c r="I63" s="3"/>
      <c r="J63" s="3"/>
      <c r="K63" s="3"/>
      <c r="L63" s="3"/>
      <c r="M63" s="4"/>
      <c r="N63" s="4"/>
      <c r="O63" s="3"/>
      <c r="P63" s="3"/>
      <c r="Q63" s="3"/>
      <c r="R63" s="3"/>
      <c r="S63" s="3"/>
      <c r="T63" s="3"/>
      <c r="U63" s="3"/>
    </row>
    <row r="64" spans="1:21" x14ac:dyDescent="0.15">
      <c r="A64" s="3"/>
      <c r="B64" s="3"/>
      <c r="C64" s="3"/>
      <c r="D64" s="3"/>
      <c r="E64" s="3"/>
      <c r="F64" s="4"/>
      <c r="G64" s="4"/>
      <c r="H64" s="3"/>
      <c r="I64" s="3"/>
      <c r="J64" s="3"/>
      <c r="K64" s="3"/>
      <c r="L64" s="3"/>
      <c r="M64" s="4"/>
      <c r="N64" s="4"/>
      <c r="O64" s="3"/>
      <c r="P64" s="3"/>
      <c r="Q64" s="3"/>
      <c r="R64" s="3"/>
      <c r="S64" s="3"/>
      <c r="T64" s="3"/>
      <c r="U64" s="3"/>
    </row>
    <row r="65" spans="1:21" x14ac:dyDescent="0.15">
      <c r="A65" s="3"/>
      <c r="B65" s="3"/>
      <c r="C65" s="3"/>
      <c r="D65" s="3"/>
      <c r="E65" s="3"/>
      <c r="F65" s="4"/>
      <c r="G65" s="4"/>
      <c r="H65" s="3"/>
      <c r="I65" s="3"/>
      <c r="J65" s="3"/>
      <c r="K65" s="3"/>
      <c r="L65" s="3"/>
      <c r="M65" s="4"/>
      <c r="N65" s="4"/>
      <c r="O65" s="3"/>
      <c r="P65" s="3"/>
      <c r="Q65" s="3"/>
      <c r="R65" s="3"/>
      <c r="S65" s="3"/>
      <c r="T65" s="3"/>
      <c r="U65" s="3"/>
    </row>
    <row r="66" spans="1:21" x14ac:dyDescent="0.15">
      <c r="A66" s="3"/>
      <c r="B66" s="3"/>
      <c r="C66" s="3"/>
      <c r="D66" s="3"/>
      <c r="E66" s="3"/>
      <c r="F66" s="4"/>
      <c r="G66" s="4"/>
      <c r="H66" s="3"/>
      <c r="I66" s="3"/>
      <c r="J66" s="3"/>
      <c r="K66" s="3"/>
      <c r="L66" s="3"/>
      <c r="M66" s="4"/>
      <c r="N66" s="4"/>
      <c r="O66" s="3"/>
      <c r="P66" s="3"/>
      <c r="Q66" s="3"/>
      <c r="R66" s="3"/>
      <c r="S66" s="3"/>
      <c r="T66" s="3"/>
      <c r="U66" s="3"/>
    </row>
    <row r="67" spans="1:21" x14ac:dyDescent="0.15">
      <c r="A67" s="3"/>
      <c r="B67" s="3"/>
      <c r="C67" s="3"/>
      <c r="D67" s="3"/>
      <c r="E67" s="3"/>
      <c r="F67" s="4"/>
      <c r="G67" s="4"/>
      <c r="H67" s="3"/>
      <c r="I67" s="3"/>
      <c r="J67" s="3"/>
      <c r="K67" s="3"/>
      <c r="L67" s="3"/>
      <c r="M67" s="4"/>
      <c r="N67" s="4"/>
      <c r="O67" s="3"/>
      <c r="P67" s="3"/>
      <c r="Q67" s="3"/>
      <c r="R67" s="3"/>
      <c r="S67" s="3"/>
      <c r="T67" s="3"/>
      <c r="U67" s="3"/>
    </row>
    <row r="68" spans="1:21" x14ac:dyDescent="0.15">
      <c r="A68" s="3"/>
      <c r="B68" s="3"/>
      <c r="C68" s="3"/>
      <c r="D68" s="3"/>
      <c r="E68" s="3"/>
      <c r="F68" s="4"/>
      <c r="G68" s="4"/>
      <c r="H68" s="3"/>
      <c r="I68" s="3"/>
      <c r="J68" s="3"/>
      <c r="K68" s="3"/>
      <c r="L68" s="3"/>
      <c r="M68" s="4"/>
      <c r="N68" s="4"/>
      <c r="O68" s="3"/>
      <c r="P68" s="3"/>
      <c r="Q68" s="3"/>
      <c r="R68" s="3"/>
      <c r="S68" s="3"/>
      <c r="T68" s="3"/>
      <c r="U68" s="3"/>
    </row>
    <row r="69" spans="1:21" x14ac:dyDescent="0.15">
      <c r="A69" s="3"/>
      <c r="B69" s="3"/>
      <c r="C69" s="3"/>
      <c r="D69" s="3"/>
      <c r="E69" s="3"/>
      <c r="F69" s="4"/>
      <c r="G69" s="4"/>
      <c r="H69" s="3"/>
      <c r="I69" s="3"/>
      <c r="J69" s="3"/>
      <c r="K69" s="3"/>
      <c r="L69" s="3"/>
      <c r="M69" s="4"/>
      <c r="N69" s="4"/>
      <c r="O69" s="3"/>
      <c r="P69" s="3"/>
      <c r="Q69" s="3"/>
      <c r="R69" s="3"/>
      <c r="S69" s="3"/>
      <c r="T69" s="3"/>
      <c r="U69" s="3"/>
    </row>
    <row r="70" spans="1:21" x14ac:dyDescent="0.15">
      <c r="A70" s="3"/>
      <c r="B70" s="3"/>
      <c r="C70" s="3"/>
      <c r="D70" s="3"/>
      <c r="E70" s="3"/>
      <c r="F70" s="4"/>
      <c r="G70" s="4"/>
      <c r="H70" s="3"/>
      <c r="I70" s="3"/>
      <c r="J70" s="3"/>
      <c r="K70" s="3"/>
      <c r="L70" s="3"/>
      <c r="M70" s="4"/>
      <c r="N70" s="4"/>
      <c r="O70" s="3"/>
      <c r="P70" s="3"/>
      <c r="Q70" s="3"/>
      <c r="R70" s="3"/>
      <c r="S70" s="3"/>
      <c r="T70" s="3"/>
      <c r="U70" s="3"/>
    </row>
    <row r="71" spans="1:21" x14ac:dyDescent="0.15">
      <c r="A71" s="3"/>
      <c r="B71" s="3"/>
      <c r="C71" s="3"/>
      <c r="D71" s="3"/>
      <c r="E71" s="3"/>
      <c r="F71" s="4"/>
      <c r="G71" s="4"/>
      <c r="H71" s="3"/>
      <c r="I71" s="3"/>
      <c r="J71" s="3"/>
      <c r="K71" s="3"/>
      <c r="L71" s="3"/>
      <c r="M71" s="4"/>
      <c r="N71" s="4"/>
      <c r="O71" s="3"/>
      <c r="P71" s="3"/>
      <c r="Q71" s="3"/>
      <c r="R71" s="3"/>
      <c r="S71" s="3"/>
      <c r="T71" s="3"/>
      <c r="U71" s="3"/>
    </row>
    <row r="72" spans="1:21" x14ac:dyDescent="0.15">
      <c r="A72" s="3"/>
      <c r="B72" s="3"/>
      <c r="C72" s="3"/>
      <c r="D72" s="3"/>
      <c r="E72" s="3"/>
      <c r="F72" s="4"/>
      <c r="G72" s="4"/>
      <c r="H72" s="3"/>
      <c r="I72" s="3"/>
      <c r="J72" s="3"/>
      <c r="K72" s="3"/>
      <c r="L72" s="3"/>
      <c r="M72" s="4"/>
      <c r="N72" s="4"/>
      <c r="O72" s="3"/>
      <c r="P72" s="3"/>
      <c r="Q72" s="3"/>
      <c r="R72" s="3"/>
      <c r="S72" s="3"/>
      <c r="T72" s="3"/>
      <c r="U72" s="3"/>
    </row>
    <row r="73" spans="1:21" x14ac:dyDescent="0.15">
      <c r="A73" s="3"/>
      <c r="B73" s="3"/>
      <c r="C73" s="3"/>
      <c r="D73" s="3"/>
      <c r="E73" s="3"/>
      <c r="F73" s="4"/>
      <c r="G73" s="4"/>
      <c r="H73" s="3"/>
      <c r="I73" s="3"/>
      <c r="J73" s="3"/>
      <c r="K73" s="3"/>
      <c r="L73" s="3"/>
      <c r="M73" s="4"/>
      <c r="N73" s="4"/>
      <c r="O73" s="3"/>
      <c r="P73" s="3"/>
      <c r="Q73" s="3"/>
      <c r="R73" s="3"/>
      <c r="S73" s="3"/>
      <c r="T73" s="3"/>
      <c r="U73" s="3"/>
    </row>
    <row r="74" spans="1:21" x14ac:dyDescent="0.15">
      <c r="A74" s="3"/>
      <c r="B74" s="3"/>
      <c r="C74" s="3"/>
      <c r="D74" s="3"/>
      <c r="E74" s="3"/>
      <c r="F74" s="4"/>
      <c r="G74" s="4"/>
      <c r="H74" s="3"/>
      <c r="I74" s="3"/>
      <c r="J74" s="3"/>
      <c r="K74" s="3"/>
      <c r="L74" s="3"/>
      <c r="M74" s="4"/>
      <c r="N74" s="4"/>
      <c r="O74" s="3"/>
      <c r="P74" s="3"/>
      <c r="Q74" s="3"/>
      <c r="R74" s="3"/>
      <c r="S74" s="3"/>
      <c r="T74" s="3"/>
      <c r="U74" s="3"/>
    </row>
    <row r="75" spans="1:21" x14ac:dyDescent="0.15">
      <c r="A75" s="3"/>
      <c r="B75" s="3"/>
      <c r="C75" s="3"/>
      <c r="D75" s="3"/>
      <c r="E75" s="3"/>
      <c r="F75" s="4"/>
      <c r="G75" s="4"/>
      <c r="H75" s="3"/>
      <c r="I75" s="3"/>
      <c r="J75" s="3"/>
      <c r="K75" s="3"/>
      <c r="L75" s="3"/>
      <c r="M75" s="4"/>
      <c r="N75" s="4"/>
      <c r="O75" s="3"/>
      <c r="P75" s="3"/>
      <c r="Q75" s="3"/>
      <c r="R75" s="3"/>
      <c r="S75" s="3"/>
      <c r="T75" s="3"/>
      <c r="U75" s="3"/>
    </row>
    <row r="76" spans="1:21" x14ac:dyDescent="0.15">
      <c r="A76" s="3"/>
      <c r="B76" s="3"/>
      <c r="C76" s="3"/>
      <c r="D76" s="3"/>
      <c r="E76" s="3"/>
      <c r="F76" s="4"/>
      <c r="G76" s="4"/>
      <c r="H76" s="3"/>
      <c r="I76" s="3"/>
      <c r="J76" s="3"/>
      <c r="K76" s="3"/>
      <c r="L76" s="3"/>
      <c r="M76" s="4"/>
      <c r="N76" s="4"/>
      <c r="O76" s="3"/>
      <c r="P76" s="3"/>
      <c r="Q76" s="3"/>
      <c r="R76" s="3"/>
      <c r="S76" s="3"/>
      <c r="T76" s="3"/>
      <c r="U76" s="3"/>
    </row>
    <row r="77" spans="1:21" x14ac:dyDescent="0.15">
      <c r="A77" s="3"/>
      <c r="B77" s="3"/>
      <c r="C77" s="3"/>
      <c r="D77" s="3"/>
      <c r="E77" s="3"/>
      <c r="F77" s="4"/>
      <c r="G77" s="4"/>
      <c r="H77" s="3"/>
      <c r="I77" s="3"/>
      <c r="J77" s="3"/>
      <c r="K77" s="3"/>
      <c r="L77" s="3"/>
      <c r="M77" s="4"/>
      <c r="N77" s="4"/>
      <c r="O77" s="3"/>
      <c r="P77" s="3"/>
      <c r="Q77" s="3"/>
      <c r="R77" s="3"/>
      <c r="S77" s="3"/>
      <c r="T77" s="3"/>
      <c r="U77" s="3"/>
    </row>
    <row r="78" spans="1:21" x14ac:dyDescent="0.15">
      <c r="A78" s="3"/>
      <c r="B78" s="3"/>
      <c r="C78" s="3"/>
      <c r="D78" s="3"/>
      <c r="E78" s="3"/>
      <c r="F78" s="4"/>
      <c r="G78" s="4"/>
      <c r="H78" s="3"/>
      <c r="I78" s="3"/>
      <c r="J78" s="3"/>
      <c r="K78" s="3"/>
      <c r="L78" s="3"/>
      <c r="M78" s="4"/>
      <c r="N78" s="4"/>
      <c r="O78" s="3"/>
      <c r="P78" s="3"/>
      <c r="Q78" s="3"/>
      <c r="R78" s="3"/>
      <c r="S78" s="3"/>
      <c r="T78" s="3"/>
      <c r="U78" s="3"/>
    </row>
    <row r="79" spans="1:21" x14ac:dyDescent="0.15">
      <c r="A79" s="3"/>
      <c r="B79" s="3"/>
      <c r="C79" s="3"/>
      <c r="D79" s="3"/>
      <c r="E79" s="3"/>
      <c r="F79" s="4"/>
      <c r="G79" s="4"/>
      <c r="H79" s="3"/>
      <c r="I79" s="3"/>
      <c r="J79" s="3"/>
      <c r="K79" s="3"/>
      <c r="L79" s="3"/>
      <c r="M79" s="4"/>
      <c r="N79" s="4"/>
      <c r="O79" s="3"/>
      <c r="P79" s="3"/>
      <c r="Q79" s="3"/>
      <c r="R79" s="3"/>
      <c r="S79" s="3"/>
      <c r="T79" s="3"/>
      <c r="U79" s="3"/>
    </row>
    <row r="80" spans="1:21" x14ac:dyDescent="0.15">
      <c r="A80" s="3"/>
      <c r="B80" s="3"/>
      <c r="C80" s="3"/>
      <c r="D80" s="3"/>
      <c r="E80" s="3"/>
      <c r="F80" s="4"/>
      <c r="G80" s="4"/>
      <c r="H80" s="3"/>
      <c r="I80" s="3"/>
      <c r="J80" s="3"/>
      <c r="K80" s="3"/>
      <c r="L80" s="3"/>
      <c r="M80" s="4"/>
      <c r="N80" s="4"/>
      <c r="O80" s="3"/>
      <c r="P80" s="3"/>
      <c r="Q80" s="3"/>
      <c r="R80" s="3"/>
      <c r="S80" s="3"/>
      <c r="T80" s="3"/>
      <c r="U80" s="3"/>
    </row>
    <row r="81" spans="1:21" x14ac:dyDescent="0.15">
      <c r="A81" s="3"/>
      <c r="B81" s="3"/>
      <c r="C81" s="3"/>
      <c r="D81" s="3"/>
      <c r="E81" s="3"/>
      <c r="F81" s="4"/>
      <c r="G81" s="4"/>
      <c r="H81" s="3"/>
      <c r="I81" s="3"/>
      <c r="J81" s="3"/>
      <c r="K81" s="3"/>
      <c r="L81" s="3"/>
      <c r="M81" s="4"/>
      <c r="N81" s="4"/>
      <c r="O81" s="3"/>
      <c r="P81" s="3"/>
      <c r="Q81" s="3"/>
      <c r="R81" s="3"/>
      <c r="S81" s="3"/>
      <c r="T81" s="3"/>
      <c r="U81" s="3"/>
    </row>
    <row r="82" spans="1:21" x14ac:dyDescent="0.15">
      <c r="A82" s="3"/>
      <c r="B82" s="3"/>
      <c r="C82" s="3"/>
      <c r="D82" s="3"/>
      <c r="E82" s="3"/>
      <c r="F82" s="4"/>
      <c r="G82" s="4"/>
      <c r="H82" s="3"/>
      <c r="I82" s="3"/>
      <c r="J82" s="3"/>
      <c r="K82" s="3"/>
      <c r="L82" s="3"/>
      <c r="M82" s="4"/>
      <c r="N82" s="4"/>
      <c r="O82" s="3"/>
      <c r="P82" s="3"/>
      <c r="Q82" s="3"/>
      <c r="R82" s="3"/>
      <c r="S82" s="3"/>
      <c r="T82" s="3"/>
      <c r="U82" s="3"/>
    </row>
    <row r="83" spans="1:21" x14ac:dyDescent="0.15">
      <c r="A83" s="3"/>
      <c r="B83" s="3"/>
      <c r="C83" s="3"/>
      <c r="D83" s="3"/>
      <c r="E83" s="3"/>
      <c r="F83" s="4"/>
      <c r="G83" s="4"/>
      <c r="H83" s="3"/>
      <c r="I83" s="3"/>
      <c r="J83" s="3"/>
      <c r="K83" s="3"/>
      <c r="L83" s="3"/>
      <c r="M83" s="4"/>
      <c r="N83" s="4"/>
      <c r="O83" s="3"/>
      <c r="P83" s="3"/>
      <c r="Q83" s="3"/>
      <c r="R83" s="3"/>
      <c r="S83" s="3"/>
      <c r="T83" s="3"/>
      <c r="U83" s="3"/>
    </row>
    <row r="84" spans="1:21" x14ac:dyDescent="0.15">
      <c r="A84" s="3"/>
      <c r="B84" s="3"/>
      <c r="C84" s="3"/>
      <c r="D84" s="3"/>
      <c r="E84" s="3"/>
      <c r="F84" s="4"/>
      <c r="G84" s="4"/>
      <c r="H84" s="3"/>
      <c r="I84" s="3"/>
      <c r="J84" s="3"/>
      <c r="K84" s="3"/>
      <c r="L84" s="3"/>
      <c r="M84" s="4"/>
      <c r="N84" s="4"/>
      <c r="O84" s="3"/>
      <c r="P84" s="3"/>
      <c r="Q84" s="3"/>
      <c r="R84" s="3"/>
      <c r="S84" s="3"/>
      <c r="T84" s="3"/>
      <c r="U84" s="3"/>
    </row>
    <row r="85" spans="1:21" x14ac:dyDescent="0.15">
      <c r="A85" s="3"/>
      <c r="B85" s="3"/>
      <c r="C85" s="3"/>
      <c r="D85" s="3"/>
      <c r="E85" s="3"/>
      <c r="F85" s="4"/>
      <c r="G85" s="4"/>
      <c r="H85" s="3"/>
      <c r="I85" s="3"/>
      <c r="J85" s="3"/>
      <c r="K85" s="3"/>
      <c r="L85" s="3"/>
      <c r="M85" s="4"/>
      <c r="N85" s="4"/>
      <c r="O85" s="3"/>
      <c r="P85" s="3"/>
      <c r="Q85" s="3"/>
      <c r="R85" s="3"/>
      <c r="S85" s="3"/>
      <c r="T85" s="3"/>
      <c r="U85" s="3"/>
    </row>
    <row r="86" spans="1:21" x14ac:dyDescent="0.15">
      <c r="A86" s="3"/>
      <c r="B86" s="3"/>
      <c r="C86" s="3"/>
      <c r="D86" s="3"/>
      <c r="E86" s="3"/>
      <c r="F86" s="4"/>
      <c r="G86" s="4"/>
      <c r="H86" s="3"/>
      <c r="I86" s="3"/>
      <c r="J86" s="3"/>
      <c r="K86" s="3"/>
      <c r="L86" s="3"/>
      <c r="M86" s="4"/>
      <c r="N86" s="4"/>
      <c r="O86" s="3"/>
      <c r="P86" s="3"/>
      <c r="Q86" s="3"/>
      <c r="R86" s="3"/>
      <c r="S86" s="3"/>
      <c r="T86" s="3"/>
      <c r="U86" s="3"/>
    </row>
    <row r="87" spans="1:21" x14ac:dyDescent="0.15">
      <c r="A87" s="3"/>
      <c r="B87" s="3"/>
      <c r="C87" s="3"/>
      <c r="D87" s="3"/>
      <c r="E87" s="3"/>
      <c r="F87" s="4"/>
      <c r="G87" s="4"/>
      <c r="H87" s="3"/>
      <c r="I87" s="3"/>
      <c r="J87" s="3"/>
      <c r="K87" s="3"/>
      <c r="L87" s="3"/>
      <c r="M87" s="4"/>
      <c r="N87" s="4"/>
      <c r="O87" s="3"/>
      <c r="P87" s="3"/>
      <c r="Q87" s="3"/>
      <c r="R87" s="3"/>
      <c r="S87" s="3"/>
      <c r="T87" s="3"/>
      <c r="U87" s="3"/>
    </row>
    <row r="88" spans="1:21" x14ac:dyDescent="0.15">
      <c r="A88" s="3"/>
      <c r="B88" s="3"/>
      <c r="C88" s="3"/>
      <c r="D88" s="3"/>
      <c r="E88" s="3"/>
      <c r="F88" s="4"/>
      <c r="G88" s="4"/>
      <c r="H88" s="3"/>
      <c r="I88" s="3"/>
      <c r="J88" s="3"/>
      <c r="K88" s="3"/>
      <c r="L88" s="3"/>
      <c r="M88" s="4"/>
      <c r="N88" s="4"/>
      <c r="O88" s="3"/>
      <c r="P88" s="3"/>
      <c r="Q88" s="3"/>
      <c r="R88" s="3"/>
      <c r="S88" s="3"/>
      <c r="T88" s="3"/>
      <c r="U88" s="3"/>
    </row>
    <row r="89" spans="1:21" x14ac:dyDescent="0.15">
      <c r="A89" s="3"/>
      <c r="B89" s="3"/>
      <c r="C89" s="3"/>
      <c r="D89" s="3"/>
      <c r="E89" s="3"/>
      <c r="F89" s="4"/>
      <c r="G89" s="4"/>
      <c r="H89" s="3"/>
      <c r="I89" s="3"/>
      <c r="J89" s="3"/>
      <c r="K89" s="3"/>
      <c r="L89" s="3"/>
      <c r="M89" s="4"/>
      <c r="N89" s="4"/>
      <c r="O89" s="3"/>
      <c r="P89" s="3"/>
      <c r="Q89" s="3"/>
      <c r="R89" s="3"/>
      <c r="S89" s="3"/>
      <c r="T89" s="3"/>
      <c r="U89" s="3"/>
    </row>
    <row r="90" spans="1:21" x14ac:dyDescent="0.15">
      <c r="A90" s="3"/>
      <c r="B90" s="3"/>
      <c r="C90" s="3"/>
      <c r="D90" s="3"/>
      <c r="E90" s="3"/>
      <c r="F90" s="4"/>
      <c r="G90" s="4"/>
      <c r="H90" s="3"/>
      <c r="I90" s="3"/>
      <c r="J90" s="3"/>
      <c r="K90" s="3"/>
      <c r="L90" s="3"/>
      <c r="M90" s="4"/>
      <c r="N90" s="4"/>
      <c r="O90" s="3"/>
      <c r="P90" s="3"/>
      <c r="Q90" s="3"/>
      <c r="R90" s="3"/>
      <c r="S90" s="3"/>
      <c r="T90" s="3"/>
      <c r="U90" s="3"/>
    </row>
    <row r="91" spans="1:21" x14ac:dyDescent="0.15">
      <c r="A91" s="3"/>
      <c r="B91" s="3"/>
      <c r="C91" s="3"/>
      <c r="D91" s="3"/>
      <c r="E91" s="3"/>
      <c r="F91" s="4"/>
      <c r="G91" s="4"/>
      <c r="H91" s="3"/>
      <c r="I91" s="3"/>
      <c r="J91" s="3"/>
      <c r="K91" s="3"/>
      <c r="L91" s="3"/>
      <c r="M91" s="4"/>
      <c r="N91" s="4"/>
      <c r="O91" s="3"/>
      <c r="P91" s="3"/>
      <c r="Q91" s="3"/>
      <c r="R91" s="3"/>
      <c r="S91" s="3"/>
      <c r="T91" s="3"/>
      <c r="U91" s="3"/>
    </row>
    <row r="92" spans="1:21" x14ac:dyDescent="0.15">
      <c r="A92" s="3"/>
      <c r="B92" s="3"/>
      <c r="C92" s="3"/>
      <c r="D92" s="3"/>
      <c r="E92" s="3"/>
      <c r="F92" s="4"/>
      <c r="G92" s="4"/>
      <c r="H92" s="3"/>
      <c r="I92" s="3"/>
      <c r="J92" s="3"/>
      <c r="K92" s="3"/>
      <c r="L92" s="3"/>
      <c r="M92" s="4"/>
      <c r="N92" s="4"/>
      <c r="O92" s="3"/>
      <c r="P92" s="3"/>
      <c r="Q92" s="3"/>
      <c r="R92" s="3"/>
      <c r="S92" s="3"/>
      <c r="T92" s="3"/>
      <c r="U92" s="3"/>
    </row>
    <row r="93" spans="1:21" x14ac:dyDescent="0.15">
      <c r="A93" s="3"/>
      <c r="B93" s="3"/>
      <c r="C93" s="3"/>
      <c r="D93" s="3"/>
      <c r="E93" s="3"/>
      <c r="F93" s="4"/>
      <c r="G93" s="4"/>
      <c r="H93" s="3"/>
      <c r="I93" s="3"/>
      <c r="J93" s="3"/>
      <c r="K93" s="3"/>
      <c r="L93" s="3"/>
      <c r="M93" s="4"/>
      <c r="N93" s="4"/>
      <c r="O93" s="3"/>
      <c r="P93" s="3"/>
      <c r="Q93" s="3"/>
      <c r="R93" s="3"/>
      <c r="S93" s="3"/>
      <c r="T93" s="3"/>
      <c r="U93" s="3"/>
    </row>
    <row r="94" spans="1:21" x14ac:dyDescent="0.15">
      <c r="A94" s="3"/>
      <c r="B94" s="3"/>
      <c r="C94" s="3"/>
      <c r="D94" s="3"/>
      <c r="E94" s="3"/>
      <c r="F94" s="4"/>
      <c r="G94" s="4"/>
      <c r="H94" s="3"/>
      <c r="I94" s="3"/>
      <c r="J94" s="3"/>
      <c r="K94" s="3"/>
      <c r="L94" s="3"/>
      <c r="M94" s="4"/>
      <c r="N94" s="4"/>
      <c r="O94" s="3"/>
      <c r="P94" s="3"/>
      <c r="Q94" s="3"/>
      <c r="R94" s="3"/>
      <c r="S94" s="3"/>
      <c r="T94" s="3"/>
      <c r="U94" s="3"/>
    </row>
    <row r="95" spans="1:21" x14ac:dyDescent="0.15">
      <c r="A95" s="3"/>
      <c r="B95" s="3"/>
      <c r="C95" s="3"/>
      <c r="D95" s="3"/>
      <c r="E95" s="3"/>
      <c r="F95" s="4"/>
      <c r="G95" s="4"/>
      <c r="H95" s="3"/>
      <c r="I95" s="3"/>
      <c r="J95" s="3"/>
      <c r="K95" s="3"/>
      <c r="L95" s="3"/>
      <c r="M95" s="4"/>
      <c r="N95" s="4"/>
      <c r="O95" s="3"/>
      <c r="P95" s="3"/>
      <c r="Q95" s="3"/>
      <c r="R95" s="3"/>
      <c r="S95" s="3"/>
      <c r="T95" s="3"/>
      <c r="U95" s="3"/>
    </row>
    <row r="96" spans="1:21" x14ac:dyDescent="0.15">
      <c r="A96" s="3"/>
      <c r="B96" s="3"/>
      <c r="C96" s="3"/>
      <c r="D96" s="3"/>
      <c r="E96" s="3"/>
      <c r="F96" s="4"/>
      <c r="G96" s="4"/>
      <c r="H96" s="3"/>
      <c r="I96" s="3"/>
      <c r="J96" s="3"/>
      <c r="K96" s="3"/>
      <c r="L96" s="3"/>
      <c r="M96" s="4"/>
      <c r="N96" s="4"/>
      <c r="O96" s="3"/>
      <c r="P96" s="3"/>
      <c r="Q96" s="3"/>
      <c r="R96" s="3"/>
      <c r="S96" s="3"/>
      <c r="T96" s="3"/>
      <c r="U96" s="3"/>
    </row>
    <row r="97" spans="1:21" x14ac:dyDescent="0.15">
      <c r="A97" s="3"/>
      <c r="B97" s="3"/>
      <c r="C97" s="3"/>
      <c r="D97" s="3"/>
      <c r="E97" s="3"/>
      <c r="F97" s="4"/>
      <c r="G97" s="4"/>
      <c r="H97" s="3"/>
      <c r="I97" s="3"/>
      <c r="J97" s="3"/>
      <c r="K97" s="3"/>
      <c r="L97" s="3"/>
      <c r="M97" s="4"/>
      <c r="N97" s="4"/>
      <c r="O97" s="3"/>
      <c r="P97" s="3"/>
      <c r="Q97" s="3"/>
      <c r="R97" s="3"/>
      <c r="S97" s="3"/>
      <c r="T97" s="3"/>
      <c r="U97" s="3"/>
    </row>
    <row r="98" spans="1:21" x14ac:dyDescent="0.15">
      <c r="A98" s="3"/>
      <c r="B98" s="3"/>
      <c r="C98" s="3"/>
      <c r="D98" s="3"/>
      <c r="E98" s="3"/>
      <c r="F98" s="4"/>
      <c r="G98" s="4"/>
      <c r="H98" s="3"/>
      <c r="I98" s="3"/>
      <c r="J98" s="3"/>
      <c r="K98" s="3"/>
      <c r="L98" s="3"/>
      <c r="M98" s="4"/>
      <c r="N98" s="4"/>
      <c r="O98" s="3"/>
      <c r="P98" s="3"/>
      <c r="Q98" s="3"/>
      <c r="R98" s="3"/>
      <c r="S98" s="3"/>
      <c r="T98" s="3"/>
      <c r="U98" s="3"/>
    </row>
    <row r="99" spans="1:21" x14ac:dyDescent="0.15">
      <c r="A99" s="3"/>
      <c r="B99" s="3"/>
      <c r="C99" s="3"/>
      <c r="D99" s="3"/>
      <c r="E99" s="3"/>
      <c r="F99" s="4"/>
      <c r="G99" s="4"/>
      <c r="H99" s="3"/>
      <c r="I99" s="3"/>
      <c r="J99" s="3"/>
      <c r="K99" s="3"/>
      <c r="L99" s="3"/>
      <c r="M99" s="4"/>
      <c r="N99" s="4"/>
      <c r="O99" s="3"/>
      <c r="P99" s="3"/>
      <c r="Q99" s="3"/>
      <c r="R99" s="3"/>
      <c r="S99" s="3"/>
      <c r="T99" s="3"/>
      <c r="U99" s="3"/>
    </row>
    <row r="100" spans="1:21" x14ac:dyDescent="0.15">
      <c r="A100" s="3"/>
      <c r="B100" s="3"/>
      <c r="C100" s="3"/>
      <c r="D100" s="3"/>
      <c r="E100" s="3"/>
      <c r="F100" s="4"/>
      <c r="G100" s="4"/>
      <c r="H100" s="3"/>
      <c r="I100" s="3"/>
      <c r="J100" s="3"/>
      <c r="K100" s="3"/>
      <c r="L100" s="3"/>
      <c r="M100" s="4"/>
      <c r="N100" s="4"/>
      <c r="O100" s="3"/>
      <c r="P100" s="3"/>
      <c r="Q100" s="3"/>
      <c r="R100" s="3"/>
      <c r="S100" s="3"/>
      <c r="T100" s="3"/>
      <c r="U100" s="3"/>
    </row>
    <row r="101" spans="1:21" x14ac:dyDescent="0.15">
      <c r="A101" s="3"/>
      <c r="B101" s="3"/>
      <c r="C101" s="3"/>
      <c r="D101" s="3"/>
      <c r="E101" s="3"/>
      <c r="F101" s="4"/>
      <c r="G101" s="4"/>
      <c r="H101" s="3"/>
      <c r="I101" s="3"/>
      <c r="J101" s="3"/>
      <c r="K101" s="3"/>
      <c r="L101" s="3"/>
      <c r="M101" s="4"/>
      <c r="N101" s="4"/>
      <c r="O101" s="3"/>
      <c r="P101" s="3"/>
      <c r="Q101" s="3"/>
      <c r="R101" s="3"/>
      <c r="S101" s="3"/>
      <c r="T101" s="3"/>
      <c r="U101" s="3"/>
    </row>
    <row r="102" spans="1:21" x14ac:dyDescent="0.15">
      <c r="A102" s="3"/>
      <c r="B102" s="3"/>
      <c r="C102" s="3"/>
      <c r="D102" s="3"/>
      <c r="E102" s="3"/>
      <c r="F102" s="4"/>
      <c r="G102" s="4"/>
      <c r="H102" s="3"/>
      <c r="I102" s="3"/>
      <c r="J102" s="3"/>
      <c r="K102" s="3"/>
      <c r="L102" s="3"/>
      <c r="M102" s="4"/>
      <c r="N102" s="4"/>
      <c r="O102" s="3"/>
      <c r="P102" s="3"/>
      <c r="Q102" s="3"/>
      <c r="R102" s="3"/>
      <c r="S102" s="3"/>
      <c r="T102" s="3"/>
      <c r="U102" s="3"/>
    </row>
    <row r="103" spans="1:21" x14ac:dyDescent="0.15">
      <c r="A103" s="3"/>
      <c r="B103" s="3"/>
      <c r="C103" s="3"/>
      <c r="D103" s="3"/>
      <c r="E103" s="3"/>
      <c r="F103" s="4"/>
      <c r="G103" s="4"/>
      <c r="H103" s="3"/>
      <c r="I103" s="3"/>
      <c r="J103" s="3"/>
      <c r="K103" s="3"/>
      <c r="L103" s="3"/>
      <c r="M103" s="4"/>
      <c r="N103" s="4"/>
      <c r="O103" s="3"/>
      <c r="P103" s="3"/>
      <c r="Q103" s="3"/>
      <c r="R103" s="3"/>
      <c r="S103" s="3"/>
      <c r="T103" s="3"/>
      <c r="U103" s="3"/>
    </row>
    <row r="104" spans="1:21" x14ac:dyDescent="0.15">
      <c r="A104" s="3"/>
      <c r="B104" s="3"/>
      <c r="C104" s="3"/>
      <c r="D104" s="3"/>
      <c r="E104" s="3"/>
      <c r="F104" s="4"/>
      <c r="G104" s="4"/>
      <c r="H104" s="3"/>
      <c r="I104" s="3"/>
      <c r="J104" s="3"/>
      <c r="K104" s="3"/>
      <c r="L104" s="3"/>
      <c r="M104" s="4"/>
      <c r="N104" s="4"/>
      <c r="O104" s="3"/>
      <c r="P104" s="3"/>
      <c r="Q104" s="3"/>
      <c r="R104" s="3"/>
      <c r="S104" s="3"/>
      <c r="T104" s="3"/>
      <c r="U104" s="3"/>
    </row>
    <row r="105" spans="1:21" x14ac:dyDescent="0.15">
      <c r="A105" s="3"/>
      <c r="B105" s="3"/>
      <c r="C105" s="3"/>
      <c r="D105" s="3"/>
      <c r="E105" s="3"/>
      <c r="F105" s="4"/>
      <c r="G105" s="4"/>
      <c r="H105" s="3"/>
      <c r="I105" s="3"/>
      <c r="J105" s="3"/>
      <c r="K105" s="3"/>
      <c r="L105" s="3"/>
      <c r="M105" s="4"/>
      <c r="N105" s="4"/>
      <c r="O105" s="3"/>
      <c r="P105" s="3"/>
      <c r="Q105" s="3"/>
      <c r="R105" s="3"/>
      <c r="S105" s="3"/>
      <c r="T105" s="3"/>
      <c r="U105" s="3"/>
    </row>
    <row r="106" spans="1:21" x14ac:dyDescent="0.15">
      <c r="A106" s="3"/>
      <c r="B106" s="3"/>
      <c r="C106" s="3"/>
      <c r="D106" s="3"/>
      <c r="E106" s="3"/>
      <c r="F106" s="4"/>
      <c r="G106" s="4"/>
      <c r="H106" s="3"/>
      <c r="I106" s="3"/>
      <c r="J106" s="3"/>
      <c r="K106" s="3"/>
      <c r="L106" s="3"/>
      <c r="M106" s="4"/>
      <c r="N106" s="4"/>
      <c r="O106" s="3"/>
      <c r="P106" s="3"/>
      <c r="Q106" s="3"/>
      <c r="R106" s="3"/>
      <c r="S106" s="3"/>
      <c r="T106" s="3"/>
      <c r="U106" s="3"/>
    </row>
    <row r="107" spans="1:21" x14ac:dyDescent="0.15">
      <c r="A107" s="3"/>
      <c r="B107" s="3"/>
      <c r="C107" s="3"/>
      <c r="D107" s="3"/>
      <c r="E107" s="3"/>
      <c r="F107" s="4"/>
      <c r="G107" s="4"/>
      <c r="H107" s="3"/>
      <c r="I107" s="3"/>
      <c r="J107" s="3"/>
      <c r="K107" s="3"/>
      <c r="L107" s="3"/>
      <c r="M107" s="4"/>
      <c r="N107" s="4"/>
      <c r="O107" s="3"/>
      <c r="P107" s="3"/>
      <c r="Q107" s="3"/>
      <c r="R107" s="3"/>
      <c r="S107" s="3"/>
      <c r="T107" s="3"/>
      <c r="U107" s="3"/>
    </row>
    <row r="108" spans="1:21" x14ac:dyDescent="0.15">
      <c r="A108" s="3"/>
      <c r="B108" s="3"/>
      <c r="C108" s="3"/>
      <c r="D108" s="3"/>
      <c r="E108" s="3"/>
      <c r="F108" s="4"/>
      <c r="G108" s="4"/>
      <c r="H108" s="3"/>
      <c r="I108" s="3"/>
      <c r="J108" s="3"/>
      <c r="K108" s="3"/>
      <c r="L108" s="3"/>
      <c r="M108" s="4"/>
      <c r="N108" s="4"/>
      <c r="O108" s="3"/>
      <c r="P108" s="3"/>
      <c r="Q108" s="3"/>
      <c r="R108" s="3"/>
      <c r="S108" s="3"/>
      <c r="T108" s="3"/>
      <c r="U108" s="3"/>
    </row>
    <row r="109" spans="1:21" x14ac:dyDescent="0.15">
      <c r="A109" s="3"/>
      <c r="B109" s="3"/>
      <c r="C109" s="3"/>
      <c r="D109" s="3"/>
      <c r="E109" s="3"/>
      <c r="F109" s="4"/>
      <c r="G109" s="4"/>
      <c r="H109" s="3"/>
      <c r="I109" s="3"/>
      <c r="J109" s="3"/>
      <c r="K109" s="3"/>
      <c r="L109" s="3"/>
      <c r="M109" s="4"/>
      <c r="N109" s="4"/>
      <c r="O109" s="3"/>
      <c r="P109" s="3"/>
      <c r="Q109" s="3"/>
      <c r="R109" s="3"/>
      <c r="S109" s="3"/>
      <c r="T109" s="3"/>
      <c r="U109" s="3"/>
    </row>
    <row r="110" spans="1:21" x14ac:dyDescent="0.15">
      <c r="A110" s="3"/>
      <c r="B110" s="3"/>
      <c r="C110" s="3"/>
      <c r="D110" s="3"/>
      <c r="E110" s="3"/>
      <c r="F110" s="4"/>
      <c r="G110" s="4"/>
      <c r="H110" s="3"/>
      <c r="I110" s="3"/>
      <c r="J110" s="3"/>
      <c r="K110" s="3"/>
      <c r="L110" s="3"/>
      <c r="M110" s="4"/>
      <c r="N110" s="4"/>
      <c r="O110" s="3"/>
      <c r="P110" s="3"/>
      <c r="Q110" s="3"/>
      <c r="R110" s="3"/>
      <c r="S110" s="3"/>
      <c r="T110" s="3"/>
      <c r="U110" s="3"/>
    </row>
    <row r="111" spans="1:21" x14ac:dyDescent="0.15">
      <c r="A111" s="3"/>
      <c r="B111" s="3"/>
      <c r="C111" s="3"/>
      <c r="D111" s="3"/>
      <c r="E111" s="3"/>
      <c r="F111" s="4"/>
      <c r="G111" s="4"/>
      <c r="H111" s="3"/>
      <c r="I111" s="3"/>
      <c r="J111" s="3"/>
      <c r="K111" s="3"/>
      <c r="L111" s="3"/>
      <c r="M111" s="4"/>
      <c r="N111" s="4"/>
      <c r="O111" s="3"/>
      <c r="P111" s="3"/>
      <c r="Q111" s="3"/>
      <c r="R111" s="3"/>
      <c r="S111" s="3"/>
      <c r="T111" s="3"/>
      <c r="U111" s="3"/>
    </row>
    <row r="112" spans="1:21" x14ac:dyDescent="0.15">
      <c r="A112" s="3"/>
      <c r="B112" s="3"/>
      <c r="C112" s="3"/>
      <c r="D112" s="3"/>
      <c r="E112" s="3"/>
      <c r="F112" s="4"/>
      <c r="G112" s="4"/>
      <c r="H112" s="3"/>
      <c r="I112" s="3"/>
      <c r="J112" s="3"/>
      <c r="K112" s="3"/>
      <c r="L112" s="3"/>
      <c r="M112" s="4"/>
      <c r="N112" s="4"/>
      <c r="O112" s="3"/>
      <c r="P112" s="3"/>
      <c r="Q112" s="3"/>
      <c r="R112" s="3"/>
      <c r="S112" s="3"/>
      <c r="T112" s="3"/>
      <c r="U112" s="3"/>
    </row>
    <row r="113" spans="1:21" x14ac:dyDescent="0.15">
      <c r="A113" s="3"/>
      <c r="B113" s="3"/>
      <c r="C113" s="3"/>
      <c r="D113" s="3"/>
      <c r="E113" s="3"/>
      <c r="F113" s="4"/>
      <c r="G113" s="4"/>
      <c r="H113" s="3"/>
      <c r="I113" s="3"/>
      <c r="J113" s="3"/>
      <c r="K113" s="3"/>
      <c r="L113" s="3"/>
      <c r="M113" s="4"/>
      <c r="N113" s="4"/>
      <c r="O113" s="3"/>
      <c r="P113" s="3"/>
      <c r="Q113" s="3"/>
      <c r="R113" s="3"/>
      <c r="S113" s="3"/>
      <c r="T113" s="3"/>
      <c r="U113" s="3"/>
    </row>
    <row r="114" spans="1:21" x14ac:dyDescent="0.15">
      <c r="A114" s="3"/>
      <c r="B114" s="3"/>
      <c r="C114" s="3"/>
      <c r="D114" s="3"/>
      <c r="E114" s="3"/>
      <c r="F114" s="4"/>
      <c r="G114" s="4"/>
      <c r="H114" s="3"/>
      <c r="I114" s="3"/>
      <c r="J114" s="3"/>
      <c r="K114" s="3"/>
      <c r="L114" s="3"/>
      <c r="M114" s="4"/>
      <c r="N114" s="4"/>
      <c r="O114" s="3"/>
      <c r="P114" s="3"/>
      <c r="Q114" s="3"/>
      <c r="R114" s="3"/>
      <c r="S114" s="3"/>
      <c r="T114" s="3"/>
      <c r="U114" s="3"/>
    </row>
    <row r="115" spans="1:21" x14ac:dyDescent="0.15">
      <c r="A115" s="3"/>
      <c r="B115" s="3"/>
      <c r="C115" s="3"/>
      <c r="D115" s="3"/>
      <c r="E115" s="3"/>
      <c r="F115" s="4"/>
      <c r="G115" s="4"/>
      <c r="H115" s="3"/>
      <c r="I115" s="3"/>
      <c r="J115" s="3"/>
      <c r="K115" s="3"/>
      <c r="L115" s="3"/>
      <c r="M115" s="4"/>
      <c r="N115" s="4"/>
      <c r="O115" s="3"/>
      <c r="P115" s="3"/>
      <c r="Q115" s="3"/>
      <c r="R115" s="3"/>
      <c r="S115" s="3"/>
      <c r="T115" s="3"/>
      <c r="U115" s="3"/>
    </row>
    <row r="116" spans="1:21" x14ac:dyDescent="0.15">
      <c r="A116" s="3"/>
      <c r="B116" s="3"/>
      <c r="C116" s="3"/>
      <c r="D116" s="3"/>
      <c r="E116" s="3"/>
      <c r="F116" s="4"/>
      <c r="G116" s="4"/>
      <c r="H116" s="3"/>
      <c r="I116" s="3"/>
      <c r="J116" s="3"/>
      <c r="K116" s="3"/>
      <c r="L116" s="3"/>
      <c r="M116" s="4"/>
      <c r="N116" s="4"/>
      <c r="O116" s="3"/>
      <c r="P116" s="3"/>
      <c r="Q116" s="3"/>
      <c r="R116" s="3"/>
      <c r="S116" s="3"/>
      <c r="T116" s="3"/>
      <c r="U116" s="3"/>
    </row>
    <row r="117" spans="1:21" x14ac:dyDescent="0.15">
      <c r="A117" s="3"/>
      <c r="B117" s="3"/>
      <c r="C117" s="3"/>
      <c r="D117" s="3"/>
      <c r="E117" s="3"/>
      <c r="F117" s="4"/>
      <c r="G117" s="4"/>
      <c r="H117" s="3"/>
      <c r="I117" s="3"/>
      <c r="J117" s="3"/>
      <c r="K117" s="3"/>
      <c r="L117" s="3"/>
      <c r="M117" s="4"/>
      <c r="N117" s="4"/>
      <c r="O117" s="3"/>
      <c r="P117" s="3"/>
      <c r="Q117" s="3"/>
      <c r="R117" s="3"/>
      <c r="S117" s="3"/>
      <c r="T117" s="3"/>
      <c r="U117" s="3"/>
    </row>
    <row r="118" spans="1:21" x14ac:dyDescent="0.15">
      <c r="A118" s="3"/>
      <c r="B118" s="3"/>
      <c r="C118" s="3"/>
      <c r="D118" s="3"/>
      <c r="E118" s="3"/>
      <c r="F118" s="4"/>
      <c r="G118" s="4"/>
      <c r="H118" s="3"/>
      <c r="I118" s="3"/>
      <c r="J118" s="3"/>
      <c r="K118" s="3"/>
      <c r="L118" s="3"/>
      <c r="M118" s="4"/>
      <c r="N118" s="4"/>
      <c r="O118" s="3"/>
      <c r="P118" s="3"/>
      <c r="Q118" s="3"/>
      <c r="R118" s="3"/>
      <c r="S118" s="3"/>
      <c r="T118" s="3"/>
      <c r="U118" s="3"/>
    </row>
    <row r="119" spans="1:21" x14ac:dyDescent="0.15">
      <c r="A119" s="3"/>
      <c r="B119" s="3"/>
      <c r="C119" s="3"/>
      <c r="D119" s="3"/>
      <c r="E119" s="3"/>
      <c r="F119" s="4"/>
      <c r="G119" s="4"/>
      <c r="H119" s="3"/>
      <c r="I119" s="3"/>
      <c r="J119" s="3"/>
      <c r="K119" s="3"/>
      <c r="L119" s="3"/>
      <c r="M119" s="4"/>
      <c r="N119" s="4"/>
      <c r="O119" s="3"/>
      <c r="P119" s="3"/>
      <c r="Q119" s="3"/>
      <c r="R119" s="3"/>
      <c r="S119" s="3"/>
      <c r="T119" s="3"/>
      <c r="U119" s="3"/>
    </row>
    <row r="120" spans="1:21" x14ac:dyDescent="0.15">
      <c r="A120" s="3"/>
      <c r="B120" s="3"/>
      <c r="C120" s="3"/>
      <c r="D120" s="3"/>
      <c r="E120" s="3"/>
      <c r="F120" s="4"/>
      <c r="G120" s="4"/>
      <c r="H120" s="3"/>
      <c r="I120" s="3"/>
      <c r="J120" s="3"/>
      <c r="K120" s="3"/>
      <c r="L120" s="3"/>
      <c r="M120" s="4"/>
      <c r="N120" s="4"/>
      <c r="O120" s="3"/>
      <c r="P120" s="3"/>
      <c r="Q120" s="3"/>
      <c r="R120" s="3"/>
      <c r="S120" s="3"/>
      <c r="T120" s="3"/>
      <c r="U120" s="3"/>
    </row>
    <row r="121" spans="1:21" x14ac:dyDescent="0.15">
      <c r="A121" s="3"/>
      <c r="B121" s="3"/>
      <c r="C121" s="3"/>
      <c r="D121" s="3"/>
      <c r="E121" s="3"/>
      <c r="F121" s="4"/>
      <c r="G121" s="4"/>
      <c r="H121" s="3"/>
      <c r="I121" s="3"/>
      <c r="J121" s="3"/>
      <c r="K121" s="3"/>
      <c r="L121" s="3"/>
      <c r="M121" s="4"/>
      <c r="N121" s="4"/>
      <c r="O121" s="3"/>
      <c r="P121" s="3"/>
      <c r="Q121" s="3"/>
      <c r="R121" s="3"/>
      <c r="S121" s="3"/>
      <c r="T121" s="3"/>
      <c r="U121" s="3"/>
    </row>
    <row r="122" spans="1:21" x14ac:dyDescent="0.15">
      <c r="U122" s="3"/>
    </row>
  </sheetData>
  <mergeCells count="2">
    <mergeCell ref="U3:W3"/>
    <mergeCell ref="U4:U29"/>
  </mergeCells>
  <pageMargins left="0.25" right="0.25" top="0.5" bottom="0.25" header="0.25" footer="0.25"/>
  <pageSetup scale="55" orientation="landscape" r:id="rId1"/>
  <headerFooter alignWithMargins="0">
    <oddFooter xml:space="preserve">&amp;RFY21-25 FYP (Preliminary)
</oddFooter>
  </headerFooter>
  <colBreaks count="1" manualBreakCount="1">
    <brk id="21" max="5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BIRT History</vt:lpstr>
      <vt:lpstr>'BIRT History'!Print_Area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Hand</dc:creator>
  <cp:lastModifiedBy>Nick Hand</cp:lastModifiedBy>
  <dcterms:created xsi:type="dcterms:W3CDTF">2021-06-10T17:23:13Z</dcterms:created>
  <dcterms:modified xsi:type="dcterms:W3CDTF">2022-05-31T20:57:40Z</dcterms:modified>
</cp:coreProperties>
</file>