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ne Kockelkoren\Documents\Radboud\Third year\Thesis\"/>
    </mc:Choice>
  </mc:AlternateContent>
  <xr:revisionPtr revIDLastSave="0" documentId="13_ncr:1_{576BD9C5-743A-47CA-B3F3-B68825069FFA}" xr6:coauthVersionLast="47" xr6:coauthVersionMax="47" xr10:uidLastSave="{00000000-0000-0000-0000-000000000000}"/>
  <bookViews>
    <workbookView xWindow="-19320" yWindow="-120" windowWidth="19440" windowHeight="15000" xr2:uid="{FBC0D94B-42A8-4C30-AFAF-C58BAD347DA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Q42" i="1"/>
  <c r="R42" i="1"/>
  <c r="S42" i="1"/>
  <c r="T42" i="1"/>
  <c r="U42" i="1"/>
  <c r="V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V2" i="1"/>
  <c r="V3" i="1"/>
  <c r="V4" i="1"/>
  <c r="U2" i="1"/>
  <c r="U3" i="1"/>
  <c r="U4" i="1"/>
  <c r="T2" i="1"/>
  <c r="T3" i="1"/>
  <c r="T4" i="1"/>
  <c r="S2" i="1"/>
  <c r="S3" i="1"/>
  <c r="S4" i="1"/>
  <c r="R2" i="1"/>
  <c r="R3" i="1"/>
  <c r="R4" i="1"/>
  <c r="Q2" i="1"/>
  <c r="Q3" i="1"/>
  <c r="Q4" i="1"/>
  <c r="P4" i="1"/>
  <c r="P3" i="1"/>
  <c r="P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<sst xmlns="http://schemas.openxmlformats.org/spreadsheetml/2006/main" count="64" uniqueCount="64">
  <si>
    <t>id</t>
  </si>
  <si>
    <t>age</t>
  </si>
  <si>
    <t>Total_words</t>
  </si>
  <si>
    <t>Correct_words</t>
  </si>
  <si>
    <t>sub_001</t>
  </si>
  <si>
    <t>sub_002</t>
  </si>
  <si>
    <t>sub_003</t>
  </si>
  <si>
    <t>sub_004</t>
  </si>
  <si>
    <t>sub_005</t>
  </si>
  <si>
    <t>sub_006</t>
  </si>
  <si>
    <t>sub_007</t>
  </si>
  <si>
    <t>sub_008</t>
  </si>
  <si>
    <t>sub_009</t>
  </si>
  <si>
    <t>sub_010</t>
  </si>
  <si>
    <t>sub_011</t>
  </si>
  <si>
    <t>sub_012</t>
  </si>
  <si>
    <t>sub_013</t>
  </si>
  <si>
    <t>sub_014</t>
  </si>
  <si>
    <t>sub_015</t>
  </si>
  <si>
    <t>sub_016</t>
  </si>
  <si>
    <t>sub_017</t>
  </si>
  <si>
    <t>sub_018</t>
  </si>
  <si>
    <t>sub_019</t>
  </si>
  <si>
    <t>sub_020</t>
  </si>
  <si>
    <t>sub_021</t>
  </si>
  <si>
    <t>sub_022</t>
  </si>
  <si>
    <t>sub_023</t>
  </si>
  <si>
    <t>sub_024</t>
  </si>
  <si>
    <t>sub_025</t>
  </si>
  <si>
    <t>sub_026</t>
  </si>
  <si>
    <t>sub_027</t>
  </si>
  <si>
    <t>sub_028</t>
  </si>
  <si>
    <t>sub_029</t>
  </si>
  <si>
    <t>sub_030</t>
  </si>
  <si>
    <t>sub_031</t>
  </si>
  <si>
    <t>sub_032</t>
  </si>
  <si>
    <t>sub_033</t>
  </si>
  <si>
    <t>sub_034</t>
  </si>
  <si>
    <t>sub_035</t>
  </si>
  <si>
    <t>sub_036</t>
  </si>
  <si>
    <t>sub_037</t>
  </si>
  <si>
    <t>sub_038</t>
  </si>
  <si>
    <t>sub_039</t>
  </si>
  <si>
    <t>sub_040</t>
  </si>
  <si>
    <t>sub_041</t>
  </si>
  <si>
    <t>maximum_cluster_length</t>
  </si>
  <si>
    <t>Clusters1</t>
  </si>
  <si>
    <t>Mean_cluster_size1</t>
  </si>
  <si>
    <t>Clusters2</t>
  </si>
  <si>
    <t>size1</t>
  </si>
  <si>
    <t>size2</t>
  </si>
  <si>
    <t>size3</t>
  </si>
  <si>
    <t>size4</t>
  </si>
  <si>
    <t>size5</t>
  </si>
  <si>
    <t>size6</t>
  </si>
  <si>
    <t>size7</t>
  </si>
  <si>
    <t>Percentage_words1</t>
  </si>
  <si>
    <t>Percentage_words2</t>
  </si>
  <si>
    <t>Percentage_words3</t>
  </si>
  <si>
    <t>Percentage_words4</t>
  </si>
  <si>
    <t>Percentage_words5</t>
  </si>
  <si>
    <t>Percentage_words6</t>
  </si>
  <si>
    <t>Percentage_words7</t>
  </si>
  <si>
    <t>Total_words_in_clusters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</si>
</sst>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2" fontId="0" fillId="0" borderId="0" xfId="0" applyNumberFormat="1"/>
    <xf numFmtId="10" fontId="0" fillId="3" borderId="0" xfId="0" applyNumberFormat="1" applyFill="1"/>
    <xf numFmtId="2" fontId="0" fillId="3" borderId="0" xfId="0" applyNumberFormat="1" applyFill="1"/>
    <xf numFmtId="10" fontId="0" fillId="2" borderId="0" xfId="0" applyNumberFormat="1" applyFill="1"/>
    <xf numFmtId="2" fontId="0" fillId="2" borderId="0" xfId="0" applyNumberFormat="1" applyFill="1"/>
    <xf numFmtId="12" fontId="2" fillId="4" borderId="0" xfId="0" applyNumberFormat="1" applyFont="1" applyFill="1"/>
    <xf numFmtId="0" fontId="3" fillId="2" borderId="0" xfId="0" applyFont="1" applyFill="1"/>
    <xf numFmtId="0" fontId="3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2E7D-07D8-499F-A39D-684C0DE727BA}">
  <dimension ref="A1:X42"/>
  <sheetViews>
    <sheetView tabSelected="1" workbookViewId="0">
      <selection activeCell="W22" sqref="W22:W42"/>
    </sheetView>
  </sheetViews>
  <sheetFormatPr defaultRowHeight="14.4" x14ac:dyDescent="0.3"/>
  <cols>
    <col min="7" max="7" width="16.21875" bestFit="1" customWidth="1"/>
    <col min="8" max="8" width="9.21875" bestFit="1" customWidth="1"/>
    <col min="10" max="10" width="16.21875" bestFit="1" customWidth="1"/>
    <col min="11" max="11" width="11.88671875" bestFit="1" customWidth="1"/>
    <col min="12" max="13" width="9" bestFit="1" customWidth="1"/>
    <col min="14" max="14" width="16.21875" bestFit="1" customWidth="1"/>
    <col min="22" max="22" width="9.6640625" customWidth="1"/>
    <col min="30" max="30" width="11.88671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46</v>
      </c>
      <c r="G1" s="9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/>
    </row>
    <row r="2" spans="1:24" x14ac:dyDescent="0.3">
      <c r="A2" s="2" t="s">
        <v>4</v>
      </c>
      <c r="B2" s="2">
        <v>26</v>
      </c>
      <c r="C2" s="2">
        <v>18</v>
      </c>
      <c r="D2" s="2">
        <v>17</v>
      </c>
      <c r="E2" s="2">
        <v>4</v>
      </c>
      <c r="F2" s="2">
        <f>I2+J2+K2+L2+M2+N2+O2</f>
        <v>11</v>
      </c>
      <c r="G2" s="10">
        <f>(I2+J2*2+K2*3+L2*4+M2*5+N2*6+O2*7) / F2</f>
        <v>1.7272727272727273</v>
      </c>
      <c r="H2" s="2">
        <f>J2+K2+L2+M2+N2+O2</f>
        <v>6</v>
      </c>
      <c r="I2" s="2">
        <v>5</v>
      </c>
      <c r="J2" s="2">
        <v>5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7">
        <f>(1*I2 / W2)</f>
        <v>0.26315789473684209</v>
      </c>
      <c r="Q2" s="7">
        <f t="shared" ref="Q2:Q4" si="0">(2*J2 / W2)</f>
        <v>0.52631578947368418</v>
      </c>
      <c r="R2" s="7">
        <f t="shared" ref="R2:R4" si="1">(3*K2 / W2)</f>
        <v>0</v>
      </c>
      <c r="S2" s="7">
        <f t="shared" ref="S2:S4" si="2">(4*L2 / W2)</f>
        <v>0.21052631578947367</v>
      </c>
      <c r="T2" s="7">
        <f t="shared" ref="T2:T4" si="3">(5*M2 / W2)</f>
        <v>0</v>
      </c>
      <c r="U2" s="7">
        <f t="shared" ref="U2:U4" si="4">(6*N2 / W2)</f>
        <v>0</v>
      </c>
      <c r="V2" s="7">
        <f t="shared" ref="V2:V4" si="5">(7*O2 / W2)</f>
        <v>0</v>
      </c>
      <c r="W2" s="8">
        <v>19</v>
      </c>
      <c r="X2" s="4"/>
    </row>
    <row r="3" spans="1:24" x14ac:dyDescent="0.3">
      <c r="A3" s="2" t="s">
        <v>5</v>
      </c>
      <c r="B3" s="2">
        <v>23</v>
      </c>
      <c r="C3" s="2">
        <v>18</v>
      </c>
      <c r="D3" s="2">
        <v>18</v>
      </c>
      <c r="E3" s="2">
        <v>3</v>
      </c>
      <c r="F3" s="2">
        <f t="shared" ref="F3:F42" si="6">I3+J3+K3+L3+M3+N3+O3</f>
        <v>11</v>
      </c>
      <c r="G3" s="10">
        <f>(I3+J3*2+K3*3+L3*4+M3*5+N3*6+O3*7) / F3</f>
        <v>1.6363636363636365</v>
      </c>
      <c r="H3" s="2">
        <f t="shared" ref="H3:H42" si="7">J3+K3+L3+M3+N3+O3</f>
        <v>6</v>
      </c>
      <c r="I3" s="2">
        <v>5</v>
      </c>
      <c r="J3" s="2">
        <v>5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7">
        <f>(1*I3 / W3)</f>
        <v>0.27777777777777779</v>
      </c>
      <c r="Q3" s="7">
        <f t="shared" si="0"/>
        <v>0.55555555555555558</v>
      </c>
      <c r="R3" s="7">
        <f t="shared" si="1"/>
        <v>0.16666666666666666</v>
      </c>
      <c r="S3" s="7">
        <f t="shared" si="2"/>
        <v>0</v>
      </c>
      <c r="T3" s="7">
        <f t="shared" si="3"/>
        <v>0</v>
      </c>
      <c r="U3" s="7">
        <f t="shared" si="4"/>
        <v>0</v>
      </c>
      <c r="V3" s="7">
        <f t="shared" si="5"/>
        <v>0</v>
      </c>
      <c r="W3" s="8">
        <v>18</v>
      </c>
      <c r="X3" s="4"/>
    </row>
    <row r="4" spans="1:24" x14ac:dyDescent="0.3">
      <c r="A4" s="2" t="s">
        <v>6</v>
      </c>
      <c r="B4" s="2">
        <v>26</v>
      </c>
      <c r="C4" s="2">
        <v>36</v>
      </c>
      <c r="D4" s="2">
        <v>36</v>
      </c>
      <c r="E4" s="2">
        <v>5</v>
      </c>
      <c r="F4" s="2">
        <f t="shared" si="6"/>
        <v>20</v>
      </c>
      <c r="G4" s="10">
        <f>(I4+J4*2+K4*3+L4*4+M4*5+N4*6+O4*7) / F4</f>
        <v>2.6</v>
      </c>
      <c r="H4" s="2">
        <f t="shared" si="7"/>
        <v>14</v>
      </c>
      <c r="I4" s="2">
        <v>6</v>
      </c>
      <c r="J4" s="2">
        <v>3</v>
      </c>
      <c r="K4" s="2">
        <v>5</v>
      </c>
      <c r="L4" s="2">
        <v>5</v>
      </c>
      <c r="M4" s="2">
        <v>1</v>
      </c>
      <c r="N4" s="2">
        <v>0</v>
      </c>
      <c r="O4" s="2">
        <v>0</v>
      </c>
      <c r="P4" s="7">
        <f>(1*I4 / W4)</f>
        <v>0.11538461538461539</v>
      </c>
      <c r="Q4" s="7">
        <f t="shared" si="0"/>
        <v>0.11538461538461539</v>
      </c>
      <c r="R4" s="7">
        <f t="shared" si="1"/>
        <v>0.28846153846153844</v>
      </c>
      <c r="S4" s="7">
        <f t="shared" si="2"/>
        <v>0.38461538461538464</v>
      </c>
      <c r="T4" s="7">
        <f t="shared" si="3"/>
        <v>9.6153846153846159E-2</v>
      </c>
      <c r="U4" s="7">
        <f t="shared" si="4"/>
        <v>0</v>
      </c>
      <c r="V4" s="7">
        <f t="shared" si="5"/>
        <v>0</v>
      </c>
      <c r="W4" s="8">
        <v>52</v>
      </c>
      <c r="X4" s="4"/>
    </row>
    <row r="5" spans="1:24" x14ac:dyDescent="0.3">
      <c r="A5" s="2" t="s">
        <v>7</v>
      </c>
      <c r="B5" s="2">
        <v>27</v>
      </c>
      <c r="C5" s="2">
        <v>21</v>
      </c>
      <c r="D5" s="2">
        <v>21</v>
      </c>
      <c r="E5" s="2">
        <v>3</v>
      </c>
      <c r="F5" s="2">
        <f t="shared" si="6"/>
        <v>15</v>
      </c>
      <c r="G5" s="10">
        <f>(I5+J5*2+K5*3+L5*4+M5*5+N5*6+O5*7) / F5</f>
        <v>1.4666666666666666</v>
      </c>
      <c r="H5" s="2">
        <f t="shared" si="7"/>
        <v>5</v>
      </c>
      <c r="I5" s="2">
        <v>10</v>
      </c>
      <c r="J5" s="2">
        <v>3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7">
        <f>(1*I5 / W5)</f>
        <v>0.45454545454545453</v>
      </c>
      <c r="Q5" s="7">
        <f>(2*J5 / W5)</f>
        <v>0.27272727272727271</v>
      </c>
      <c r="R5" s="7">
        <f>(3*K5 / W5)</f>
        <v>0.27272727272727271</v>
      </c>
      <c r="S5" s="7">
        <f>(4*L5 / W5)</f>
        <v>0</v>
      </c>
      <c r="T5" s="7">
        <f>(5*M5 / W5)</f>
        <v>0</v>
      </c>
      <c r="U5" s="7">
        <f>(6*N5 / W5)</f>
        <v>0</v>
      </c>
      <c r="V5" s="7">
        <f>(7*O5 / W5)</f>
        <v>0</v>
      </c>
      <c r="W5" s="8">
        <v>22</v>
      </c>
      <c r="X5" s="4"/>
    </row>
    <row r="6" spans="1:24" x14ac:dyDescent="0.3">
      <c r="A6" s="2" t="s">
        <v>8</v>
      </c>
      <c r="B6" s="2">
        <v>25</v>
      </c>
      <c r="C6" s="2">
        <v>16</v>
      </c>
      <c r="D6" s="2">
        <v>15</v>
      </c>
      <c r="E6" s="2">
        <v>2</v>
      </c>
      <c r="F6" s="2">
        <f t="shared" si="6"/>
        <v>13</v>
      </c>
      <c r="G6" s="10">
        <f>(I6+J6*2+K6*3+L6*4+M6*5+N6*6+O6*7) / F6</f>
        <v>1.3076923076923077</v>
      </c>
      <c r="H6" s="2">
        <f t="shared" si="7"/>
        <v>4</v>
      </c>
      <c r="I6" s="2">
        <v>9</v>
      </c>
      <c r="J6" s="2">
        <v>4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7">
        <f t="shared" ref="P6:P42" si="8">(1*I6 / W6)</f>
        <v>0.52941176470588236</v>
      </c>
      <c r="Q6" s="7">
        <f t="shared" ref="Q6:Q42" si="9">(2*J6 / W6)</f>
        <v>0.47058823529411764</v>
      </c>
      <c r="R6" s="7">
        <f t="shared" ref="R6:R42" si="10">(3*K6 / W6)</f>
        <v>0</v>
      </c>
      <c r="S6" s="7">
        <f t="shared" ref="S6:S42" si="11">(4*L6 / W6)</f>
        <v>0</v>
      </c>
      <c r="T6" s="7">
        <f t="shared" ref="T6:T42" si="12">(5*M6 / W6)</f>
        <v>0</v>
      </c>
      <c r="U6" s="7">
        <f t="shared" ref="U6:U42" si="13">(6*N6 / W6)</f>
        <v>0</v>
      </c>
      <c r="V6" s="7">
        <f t="shared" ref="V6:V42" si="14">(7*O6 / W6)</f>
        <v>0</v>
      </c>
      <c r="W6" s="8">
        <v>17</v>
      </c>
      <c r="X6" s="4"/>
    </row>
    <row r="7" spans="1:24" x14ac:dyDescent="0.3">
      <c r="A7" s="2" t="s">
        <v>9</v>
      </c>
      <c r="B7" s="2">
        <v>24</v>
      </c>
      <c r="C7" s="2">
        <v>23</v>
      </c>
      <c r="D7" s="2">
        <v>22</v>
      </c>
      <c r="E7" s="2">
        <v>3</v>
      </c>
      <c r="F7" s="2">
        <f t="shared" si="6"/>
        <v>15</v>
      </c>
      <c r="G7" s="10">
        <f>(I7+J7*2+K7*3+L7*4+M7*5+N7*6+O7*7) / F7</f>
        <v>1.6</v>
      </c>
      <c r="H7" s="2">
        <f t="shared" si="7"/>
        <v>8</v>
      </c>
      <c r="I7" s="2">
        <v>7</v>
      </c>
      <c r="J7" s="2">
        <v>7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7">
        <f t="shared" si="8"/>
        <v>0.29166666666666669</v>
      </c>
      <c r="Q7" s="7">
        <f t="shared" si="9"/>
        <v>0.58333333333333337</v>
      </c>
      <c r="R7" s="7">
        <f t="shared" si="10"/>
        <v>0.125</v>
      </c>
      <c r="S7" s="7">
        <f t="shared" si="11"/>
        <v>0</v>
      </c>
      <c r="T7" s="7">
        <f t="shared" si="12"/>
        <v>0</v>
      </c>
      <c r="U7" s="7">
        <f t="shared" si="13"/>
        <v>0</v>
      </c>
      <c r="V7" s="7">
        <f t="shared" si="14"/>
        <v>0</v>
      </c>
      <c r="W7" s="8">
        <v>24</v>
      </c>
      <c r="X7" s="4"/>
    </row>
    <row r="8" spans="1:24" x14ac:dyDescent="0.3">
      <c r="A8" s="2" t="s">
        <v>10</v>
      </c>
      <c r="B8" s="2">
        <v>26</v>
      </c>
      <c r="C8" s="2">
        <v>26</v>
      </c>
      <c r="D8" s="2">
        <v>26</v>
      </c>
      <c r="E8" s="2">
        <v>4</v>
      </c>
      <c r="F8" s="2">
        <f t="shared" si="6"/>
        <v>16</v>
      </c>
      <c r="G8" s="10">
        <f>(I8+J8*2+K8*3+L8*4+M8*5+N8*6+O8*7) / F8</f>
        <v>1.9375</v>
      </c>
      <c r="H8" s="2">
        <f t="shared" si="7"/>
        <v>9</v>
      </c>
      <c r="I8" s="2">
        <v>7</v>
      </c>
      <c r="J8" s="2">
        <v>4</v>
      </c>
      <c r="K8" s="2">
        <v>4</v>
      </c>
      <c r="L8" s="2">
        <v>1</v>
      </c>
      <c r="M8" s="2">
        <v>0</v>
      </c>
      <c r="N8" s="2">
        <v>0</v>
      </c>
      <c r="O8" s="2">
        <v>0</v>
      </c>
      <c r="P8" s="7">
        <f t="shared" si="8"/>
        <v>0.22580645161290322</v>
      </c>
      <c r="Q8" s="7">
        <f t="shared" si="9"/>
        <v>0.25806451612903225</v>
      </c>
      <c r="R8" s="7">
        <f t="shared" si="10"/>
        <v>0.38709677419354838</v>
      </c>
      <c r="S8" s="7">
        <f t="shared" si="11"/>
        <v>0.12903225806451613</v>
      </c>
      <c r="T8" s="7">
        <f t="shared" si="12"/>
        <v>0</v>
      </c>
      <c r="U8" s="7">
        <f t="shared" si="13"/>
        <v>0</v>
      </c>
      <c r="V8" s="7">
        <f t="shared" si="14"/>
        <v>0</v>
      </c>
      <c r="W8" s="8">
        <v>31</v>
      </c>
      <c r="X8" s="4"/>
    </row>
    <row r="9" spans="1:24" x14ac:dyDescent="0.3">
      <c r="A9" s="2" t="s">
        <v>11</v>
      </c>
      <c r="B9" s="2">
        <v>23</v>
      </c>
      <c r="C9" s="2">
        <v>21</v>
      </c>
      <c r="D9" s="2">
        <v>20</v>
      </c>
      <c r="E9" s="2">
        <v>3</v>
      </c>
      <c r="F9" s="2">
        <f t="shared" si="6"/>
        <v>14</v>
      </c>
      <c r="G9" s="10">
        <f>(I9+J9*2+K9*3+L9*4+M9*5+N9*6+O9*7) / F9</f>
        <v>1.6428571428571428</v>
      </c>
      <c r="H9" s="2">
        <f t="shared" si="7"/>
        <v>7</v>
      </c>
      <c r="I9" s="2">
        <v>7</v>
      </c>
      <c r="J9" s="2">
        <v>5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7">
        <f t="shared" si="8"/>
        <v>0.30434782608695654</v>
      </c>
      <c r="Q9" s="7">
        <f t="shared" si="9"/>
        <v>0.43478260869565216</v>
      </c>
      <c r="R9" s="7">
        <f t="shared" si="10"/>
        <v>0.2608695652173913</v>
      </c>
      <c r="S9" s="7">
        <f t="shared" si="11"/>
        <v>0</v>
      </c>
      <c r="T9" s="7">
        <f t="shared" si="12"/>
        <v>0</v>
      </c>
      <c r="U9" s="7">
        <f t="shared" si="13"/>
        <v>0</v>
      </c>
      <c r="V9" s="7">
        <f t="shared" si="14"/>
        <v>0</v>
      </c>
      <c r="W9" s="8">
        <v>23</v>
      </c>
      <c r="X9" s="4"/>
    </row>
    <row r="10" spans="1:24" x14ac:dyDescent="0.3">
      <c r="A10" s="2" t="s">
        <v>12</v>
      </c>
      <c r="B10" s="2">
        <v>23</v>
      </c>
      <c r="C10" s="2">
        <v>16</v>
      </c>
      <c r="D10" s="2">
        <v>16</v>
      </c>
      <c r="E10" s="2">
        <v>3</v>
      </c>
      <c r="F10" s="2">
        <f t="shared" si="6"/>
        <v>13</v>
      </c>
      <c r="G10" s="10">
        <f>(I10+J10*2+K10*3+L10*4+M10*5+N10*6+O10*7) / F10</f>
        <v>1.3076923076923077</v>
      </c>
      <c r="H10" s="2">
        <f t="shared" si="7"/>
        <v>3</v>
      </c>
      <c r="I10" s="2">
        <v>10</v>
      </c>
      <c r="J10" s="2">
        <v>2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7">
        <f t="shared" si="8"/>
        <v>0.58823529411764708</v>
      </c>
      <c r="Q10" s="7">
        <f t="shared" si="9"/>
        <v>0.23529411764705882</v>
      </c>
      <c r="R10" s="7">
        <f t="shared" si="10"/>
        <v>0.17647058823529413</v>
      </c>
      <c r="S10" s="7">
        <f t="shared" si="11"/>
        <v>0</v>
      </c>
      <c r="T10" s="7">
        <f t="shared" si="12"/>
        <v>0</v>
      </c>
      <c r="U10" s="7">
        <f t="shared" si="13"/>
        <v>0</v>
      </c>
      <c r="V10" s="7">
        <f t="shared" si="14"/>
        <v>0</v>
      </c>
      <c r="W10" s="8">
        <v>17</v>
      </c>
      <c r="X10" s="4"/>
    </row>
    <row r="11" spans="1:24" x14ac:dyDescent="0.3">
      <c r="A11" s="3" t="s">
        <v>13</v>
      </c>
      <c r="B11" s="3">
        <v>55</v>
      </c>
      <c r="C11" s="3">
        <v>14</v>
      </c>
      <c r="D11" s="3">
        <v>12</v>
      </c>
      <c r="E11" s="3">
        <v>2</v>
      </c>
      <c r="F11" s="3">
        <f t="shared" si="6"/>
        <v>11</v>
      </c>
      <c r="G11" s="11">
        <f>(I11+J11*2+K11*3+L11*4+M11*5+N11*6+O11*7) / F11</f>
        <v>1.2727272727272727</v>
      </c>
      <c r="H11" s="3">
        <f t="shared" si="7"/>
        <v>3</v>
      </c>
      <c r="I11" s="3">
        <v>8</v>
      </c>
      <c r="J11" s="3">
        <v>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>
        <f t="shared" si="8"/>
        <v>0.5714285714285714</v>
      </c>
      <c r="Q11" s="5">
        <f t="shared" si="9"/>
        <v>0.42857142857142855</v>
      </c>
      <c r="R11" s="5">
        <f t="shared" si="10"/>
        <v>0</v>
      </c>
      <c r="S11" s="5">
        <f t="shared" si="11"/>
        <v>0</v>
      </c>
      <c r="T11" s="5">
        <f t="shared" si="12"/>
        <v>0</v>
      </c>
      <c r="U11" s="5">
        <f t="shared" si="13"/>
        <v>0</v>
      </c>
      <c r="V11" s="5">
        <f t="shared" si="14"/>
        <v>0</v>
      </c>
      <c r="W11" s="6">
        <v>14</v>
      </c>
      <c r="X11" s="4"/>
    </row>
    <row r="12" spans="1:24" x14ac:dyDescent="0.3">
      <c r="A12" s="3" t="s">
        <v>14</v>
      </c>
      <c r="B12" s="3">
        <v>57</v>
      </c>
      <c r="C12" s="3">
        <v>18</v>
      </c>
      <c r="D12" s="3">
        <v>18</v>
      </c>
      <c r="E12" s="3">
        <v>3</v>
      </c>
      <c r="F12" s="3">
        <f t="shared" si="6"/>
        <v>10</v>
      </c>
      <c r="G12" s="11">
        <f>(I12+J12*2+K12*3+L12*4+M12*5+N12*6+O12*7) / F12</f>
        <v>2.1</v>
      </c>
      <c r="H12" s="3">
        <f t="shared" si="7"/>
        <v>6</v>
      </c>
      <c r="I12" s="3">
        <v>4</v>
      </c>
      <c r="J12" s="3">
        <v>4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  <c r="P12" s="5">
        <f t="shared" si="8"/>
        <v>0.19047619047619047</v>
      </c>
      <c r="Q12" s="5">
        <f t="shared" si="9"/>
        <v>0.38095238095238093</v>
      </c>
      <c r="R12" s="5">
        <f t="shared" si="10"/>
        <v>0.14285714285714285</v>
      </c>
      <c r="S12" s="5">
        <f t="shared" si="11"/>
        <v>0</v>
      </c>
      <c r="T12" s="5">
        <f t="shared" si="12"/>
        <v>0</v>
      </c>
      <c r="U12" s="5">
        <f t="shared" si="13"/>
        <v>0.2857142857142857</v>
      </c>
      <c r="V12" s="5">
        <f t="shared" si="14"/>
        <v>0</v>
      </c>
      <c r="W12" s="6">
        <v>21</v>
      </c>
      <c r="X12" s="4"/>
    </row>
    <row r="13" spans="1:24" x14ac:dyDescent="0.3">
      <c r="A13" s="2" t="s">
        <v>15</v>
      </c>
      <c r="B13" s="2">
        <v>23</v>
      </c>
      <c r="C13" s="2">
        <v>21</v>
      </c>
      <c r="D13" s="2">
        <v>20</v>
      </c>
      <c r="E13" s="2">
        <v>2</v>
      </c>
      <c r="F13" s="2">
        <f t="shared" si="6"/>
        <v>14</v>
      </c>
      <c r="G13" s="10">
        <f>(I13+J13*2+K13*3+L13*4+M13*5+N13*6+O13*7) / F13</f>
        <v>1.6428571428571428</v>
      </c>
      <c r="H13" s="2">
        <f t="shared" si="7"/>
        <v>9</v>
      </c>
      <c r="I13" s="2">
        <v>5</v>
      </c>
      <c r="J13" s="2">
        <v>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7">
        <f t="shared" si="8"/>
        <v>0.21739130434782608</v>
      </c>
      <c r="Q13" s="7">
        <f t="shared" si="9"/>
        <v>0.78260869565217395</v>
      </c>
      <c r="R13" s="7">
        <f t="shared" si="10"/>
        <v>0</v>
      </c>
      <c r="S13" s="7">
        <f t="shared" si="11"/>
        <v>0</v>
      </c>
      <c r="T13" s="7">
        <f t="shared" si="12"/>
        <v>0</v>
      </c>
      <c r="U13" s="7">
        <f t="shared" si="13"/>
        <v>0</v>
      </c>
      <c r="V13" s="7">
        <f t="shared" si="14"/>
        <v>0</v>
      </c>
      <c r="W13" s="8">
        <v>23</v>
      </c>
      <c r="X13" s="4"/>
    </row>
    <row r="14" spans="1:24" x14ac:dyDescent="0.3">
      <c r="A14" s="2" t="s">
        <v>16</v>
      </c>
      <c r="B14" s="2">
        <v>26</v>
      </c>
      <c r="C14" s="2">
        <v>19</v>
      </c>
      <c r="D14" s="2">
        <v>16</v>
      </c>
      <c r="E14" s="2">
        <v>5</v>
      </c>
      <c r="F14" s="2">
        <f t="shared" si="6"/>
        <v>12</v>
      </c>
      <c r="G14" s="10">
        <f>(I14+J14*2+K14*3+L14*4+M14*5+N14*6+O14*7) / F14</f>
        <v>1.9166666666666667</v>
      </c>
      <c r="H14" s="2">
        <f t="shared" si="7"/>
        <v>4</v>
      </c>
      <c r="I14" s="2">
        <v>8</v>
      </c>
      <c r="J14" s="2">
        <v>0</v>
      </c>
      <c r="K14" s="2">
        <v>2</v>
      </c>
      <c r="L14" s="2">
        <v>1</v>
      </c>
      <c r="M14" s="2">
        <v>1</v>
      </c>
      <c r="N14" s="2">
        <v>0</v>
      </c>
      <c r="O14" s="2">
        <v>0</v>
      </c>
      <c r="P14" s="7">
        <f t="shared" si="8"/>
        <v>0.34782608695652173</v>
      </c>
      <c r="Q14" s="7">
        <f t="shared" si="9"/>
        <v>0</v>
      </c>
      <c r="R14" s="7">
        <f t="shared" si="10"/>
        <v>0.2608695652173913</v>
      </c>
      <c r="S14" s="7">
        <f t="shared" si="11"/>
        <v>0.17391304347826086</v>
      </c>
      <c r="T14" s="7">
        <f t="shared" si="12"/>
        <v>0.21739130434782608</v>
      </c>
      <c r="U14" s="7">
        <f t="shared" si="13"/>
        <v>0</v>
      </c>
      <c r="V14" s="7">
        <f t="shared" si="14"/>
        <v>0</v>
      </c>
      <c r="W14" s="8">
        <v>23</v>
      </c>
      <c r="X14" s="4"/>
    </row>
    <row r="15" spans="1:24" x14ac:dyDescent="0.3">
      <c r="A15" s="2" t="s">
        <v>17</v>
      </c>
      <c r="B15" s="2">
        <v>26</v>
      </c>
      <c r="C15" s="2">
        <v>21</v>
      </c>
      <c r="D15" s="2">
        <v>20</v>
      </c>
      <c r="E15" s="2">
        <v>3</v>
      </c>
      <c r="F15" s="2">
        <f t="shared" si="6"/>
        <v>15</v>
      </c>
      <c r="G15" s="10">
        <f>(I15+J15*2+K15*3+L15*4+M15*5+N15*6+O15*7) / F15</f>
        <v>1.5333333333333334</v>
      </c>
      <c r="H15" s="2">
        <f t="shared" si="7"/>
        <v>6</v>
      </c>
      <c r="I15" s="2">
        <v>9</v>
      </c>
      <c r="J15" s="2">
        <v>4</v>
      </c>
      <c r="K15" s="2">
        <v>2</v>
      </c>
      <c r="L15" s="2">
        <v>0</v>
      </c>
      <c r="M15" s="2">
        <v>0</v>
      </c>
      <c r="N15" s="2">
        <v>0</v>
      </c>
      <c r="O15" s="2">
        <v>0</v>
      </c>
      <c r="P15" s="7">
        <f t="shared" si="8"/>
        <v>0.39130434782608697</v>
      </c>
      <c r="Q15" s="7">
        <f t="shared" si="9"/>
        <v>0.34782608695652173</v>
      </c>
      <c r="R15" s="7">
        <f t="shared" si="10"/>
        <v>0.2608695652173913</v>
      </c>
      <c r="S15" s="7">
        <f t="shared" si="11"/>
        <v>0</v>
      </c>
      <c r="T15" s="7">
        <f t="shared" si="12"/>
        <v>0</v>
      </c>
      <c r="U15" s="7">
        <f t="shared" si="13"/>
        <v>0</v>
      </c>
      <c r="V15" s="7">
        <f t="shared" si="14"/>
        <v>0</v>
      </c>
      <c r="W15" s="8">
        <v>23</v>
      </c>
      <c r="X15" s="4"/>
    </row>
    <row r="16" spans="1:24" x14ac:dyDescent="0.3">
      <c r="A16" s="2" t="s">
        <v>18</v>
      </c>
      <c r="B16" s="2">
        <v>27</v>
      </c>
      <c r="C16" s="2">
        <v>18</v>
      </c>
      <c r="D16" s="2">
        <v>18</v>
      </c>
      <c r="E16" s="2">
        <v>3</v>
      </c>
      <c r="F16" s="2">
        <f t="shared" si="6"/>
        <v>11</v>
      </c>
      <c r="G16" s="10">
        <f>(I16+J16*2+K16*3+L16*4+M16*5+N16*6+O16*7) / F16</f>
        <v>1.8181818181818181</v>
      </c>
      <c r="H16" s="2">
        <f t="shared" si="7"/>
        <v>8</v>
      </c>
      <c r="I16" s="2">
        <v>3</v>
      </c>
      <c r="J16" s="2">
        <v>7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7">
        <f t="shared" si="8"/>
        <v>0.15</v>
      </c>
      <c r="Q16" s="7">
        <f t="shared" si="9"/>
        <v>0.7</v>
      </c>
      <c r="R16" s="7">
        <f t="shared" si="10"/>
        <v>0.15</v>
      </c>
      <c r="S16" s="7">
        <f t="shared" si="11"/>
        <v>0</v>
      </c>
      <c r="T16" s="7">
        <f t="shared" si="12"/>
        <v>0</v>
      </c>
      <c r="U16" s="7">
        <f t="shared" si="13"/>
        <v>0</v>
      </c>
      <c r="V16" s="7">
        <f t="shared" si="14"/>
        <v>0</v>
      </c>
      <c r="W16" s="8">
        <v>20</v>
      </c>
      <c r="X16" s="4"/>
    </row>
    <row r="17" spans="1:24" x14ac:dyDescent="0.3">
      <c r="A17" s="2" t="s">
        <v>19</v>
      </c>
      <c r="B17" s="2">
        <v>25</v>
      </c>
      <c r="C17" s="2">
        <v>28</v>
      </c>
      <c r="D17" s="2">
        <v>28</v>
      </c>
      <c r="E17" s="2">
        <v>4</v>
      </c>
      <c r="F17" s="2">
        <f t="shared" si="6"/>
        <v>17</v>
      </c>
      <c r="G17" s="10">
        <f>(I17+J17*2+K17*3+L17*4+M17*5+N17*6+O17*7) / F17</f>
        <v>1.7647058823529411</v>
      </c>
      <c r="H17" s="2">
        <f t="shared" si="7"/>
        <v>10</v>
      </c>
      <c r="I17" s="2">
        <v>7</v>
      </c>
      <c r="J17" s="2">
        <v>8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7">
        <f t="shared" si="8"/>
        <v>0.23333333333333334</v>
      </c>
      <c r="Q17" s="7">
        <f t="shared" si="9"/>
        <v>0.53333333333333333</v>
      </c>
      <c r="R17" s="7">
        <f t="shared" si="10"/>
        <v>0.1</v>
      </c>
      <c r="S17" s="7">
        <f t="shared" si="11"/>
        <v>0.13333333333333333</v>
      </c>
      <c r="T17" s="7">
        <f t="shared" si="12"/>
        <v>0</v>
      </c>
      <c r="U17" s="7">
        <f t="shared" si="13"/>
        <v>0</v>
      </c>
      <c r="V17" s="7">
        <f t="shared" si="14"/>
        <v>0</v>
      </c>
      <c r="W17" s="8">
        <v>30</v>
      </c>
      <c r="X17" s="4"/>
    </row>
    <row r="18" spans="1:24" x14ac:dyDescent="0.3">
      <c r="A18" s="2" t="s">
        <v>20</v>
      </c>
      <c r="B18" s="2">
        <v>25</v>
      </c>
      <c r="C18" s="2">
        <v>24</v>
      </c>
      <c r="D18" s="2">
        <v>24</v>
      </c>
      <c r="E18" s="2">
        <v>2</v>
      </c>
      <c r="F18" s="2">
        <f t="shared" si="6"/>
        <v>20</v>
      </c>
      <c r="G18" s="10">
        <f>(I18+J18*2+K18*3+L18*4+M18*5+N18*6+O18*7) / F18</f>
        <v>1.25</v>
      </c>
      <c r="H18" s="2">
        <f t="shared" si="7"/>
        <v>5</v>
      </c>
      <c r="I18" s="2">
        <v>15</v>
      </c>
      <c r="J18" s="2">
        <v>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7">
        <f t="shared" si="8"/>
        <v>0.6</v>
      </c>
      <c r="Q18" s="7">
        <f t="shared" si="9"/>
        <v>0.4</v>
      </c>
      <c r="R18" s="7">
        <f t="shared" si="10"/>
        <v>0</v>
      </c>
      <c r="S18" s="7">
        <f t="shared" si="11"/>
        <v>0</v>
      </c>
      <c r="T18" s="7">
        <f t="shared" si="12"/>
        <v>0</v>
      </c>
      <c r="U18" s="7">
        <f t="shared" si="13"/>
        <v>0</v>
      </c>
      <c r="V18" s="7">
        <f t="shared" si="14"/>
        <v>0</v>
      </c>
      <c r="W18" s="8">
        <v>25</v>
      </c>
      <c r="X18" s="4"/>
    </row>
    <row r="19" spans="1:24" x14ac:dyDescent="0.3">
      <c r="A19" s="2" t="s">
        <v>21</v>
      </c>
      <c r="B19" s="2">
        <v>23</v>
      </c>
      <c r="C19" s="2">
        <v>18</v>
      </c>
      <c r="D19" s="2">
        <v>18</v>
      </c>
      <c r="E19" s="2">
        <v>4</v>
      </c>
      <c r="F19" s="2">
        <f t="shared" si="6"/>
        <v>12</v>
      </c>
      <c r="G19" s="10">
        <f>(I19+J19*2+K19*3+L19*4+M19*5+N19*6+O19*7) / F19</f>
        <v>1.5</v>
      </c>
      <c r="H19" s="2">
        <f t="shared" si="7"/>
        <v>3</v>
      </c>
      <c r="I19" s="2">
        <v>9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7">
        <f t="shared" si="8"/>
        <v>0.5</v>
      </c>
      <c r="Q19" s="7">
        <f t="shared" si="9"/>
        <v>0.1111111111111111</v>
      </c>
      <c r="R19" s="7">
        <f t="shared" si="10"/>
        <v>0.16666666666666666</v>
      </c>
      <c r="S19" s="7">
        <f t="shared" si="11"/>
        <v>0.22222222222222221</v>
      </c>
      <c r="T19" s="7">
        <f t="shared" si="12"/>
        <v>0</v>
      </c>
      <c r="U19" s="7">
        <f t="shared" si="13"/>
        <v>0</v>
      </c>
      <c r="V19" s="7">
        <f t="shared" si="14"/>
        <v>0</v>
      </c>
      <c r="W19" s="8">
        <v>18</v>
      </c>
      <c r="X19" s="4"/>
    </row>
    <row r="20" spans="1:24" x14ac:dyDescent="0.3">
      <c r="A20" s="2" t="s">
        <v>22</v>
      </c>
      <c r="B20" s="2">
        <v>27</v>
      </c>
      <c r="C20" s="2">
        <v>26</v>
      </c>
      <c r="D20" s="2">
        <v>26</v>
      </c>
      <c r="E20" s="2">
        <v>3</v>
      </c>
      <c r="F20" s="2">
        <f t="shared" si="6"/>
        <v>18</v>
      </c>
      <c r="G20" s="10">
        <f>(I20+J20*2+K20*3+L20*4+M20*5+N20*6+O20*7) / F20</f>
        <v>1.4444444444444444</v>
      </c>
      <c r="H20" s="2">
        <f t="shared" si="7"/>
        <v>7</v>
      </c>
      <c r="I20" s="2">
        <v>11</v>
      </c>
      <c r="J20" s="2">
        <v>6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7">
        <f t="shared" si="8"/>
        <v>0.42307692307692307</v>
      </c>
      <c r="Q20" s="7">
        <f t="shared" si="9"/>
        <v>0.46153846153846156</v>
      </c>
      <c r="R20" s="7">
        <f t="shared" si="10"/>
        <v>0.11538461538461539</v>
      </c>
      <c r="S20" s="7">
        <f t="shared" si="11"/>
        <v>0</v>
      </c>
      <c r="T20" s="7">
        <f t="shared" si="12"/>
        <v>0</v>
      </c>
      <c r="U20" s="7">
        <f t="shared" si="13"/>
        <v>0</v>
      </c>
      <c r="V20" s="7">
        <f t="shared" si="14"/>
        <v>0</v>
      </c>
      <c r="W20" s="8">
        <v>26</v>
      </c>
      <c r="X20" s="4"/>
    </row>
    <row r="21" spans="1:24" x14ac:dyDescent="0.3">
      <c r="A21" s="2" t="s">
        <v>23</v>
      </c>
      <c r="B21" s="2">
        <v>24</v>
      </c>
      <c r="C21" s="2">
        <v>17</v>
      </c>
      <c r="D21" s="2">
        <v>17</v>
      </c>
      <c r="E21" s="2">
        <v>3</v>
      </c>
      <c r="F21" s="2">
        <f t="shared" si="6"/>
        <v>11</v>
      </c>
      <c r="G21" s="10">
        <f>(I21+J21*2+K21*3+L21*4+M21*5+N21*6+O21*7) / F21</f>
        <v>1.8181818181818181</v>
      </c>
      <c r="H21" s="2">
        <f t="shared" si="7"/>
        <v>7</v>
      </c>
      <c r="I21" s="2">
        <v>4</v>
      </c>
      <c r="J21" s="2">
        <v>5</v>
      </c>
      <c r="K21" s="2">
        <v>2</v>
      </c>
      <c r="L21" s="2">
        <v>0</v>
      </c>
      <c r="M21" s="2">
        <v>0</v>
      </c>
      <c r="N21" s="2">
        <v>0</v>
      </c>
      <c r="O21" s="2">
        <v>0</v>
      </c>
      <c r="P21" s="7">
        <f t="shared" si="8"/>
        <v>0.2</v>
      </c>
      <c r="Q21" s="7">
        <f t="shared" si="9"/>
        <v>0.5</v>
      </c>
      <c r="R21" s="7">
        <f t="shared" si="10"/>
        <v>0.3</v>
      </c>
      <c r="S21" s="7">
        <f t="shared" si="11"/>
        <v>0</v>
      </c>
      <c r="T21" s="7">
        <f t="shared" si="12"/>
        <v>0</v>
      </c>
      <c r="U21" s="7">
        <f t="shared" si="13"/>
        <v>0</v>
      </c>
      <c r="V21" s="7">
        <f t="shared" si="14"/>
        <v>0</v>
      </c>
      <c r="W21" s="8">
        <v>20</v>
      </c>
      <c r="X21" s="4"/>
    </row>
    <row r="22" spans="1:24" x14ac:dyDescent="0.3">
      <c r="A22" s="3" t="s">
        <v>24</v>
      </c>
      <c r="B22" s="3">
        <v>52</v>
      </c>
      <c r="C22" s="3">
        <v>10</v>
      </c>
      <c r="D22" s="3">
        <v>10</v>
      </c>
      <c r="E22" s="3">
        <v>2</v>
      </c>
      <c r="F22" s="3">
        <f t="shared" si="6"/>
        <v>7</v>
      </c>
      <c r="G22" s="11">
        <f>(I22+J22*2+K22*3+L22*4+M22*5+N22*6+O22*7) / F22</f>
        <v>1.7142857142857142</v>
      </c>
      <c r="H22" s="3">
        <f t="shared" si="7"/>
        <v>5</v>
      </c>
      <c r="I22" s="3">
        <v>2</v>
      </c>
      <c r="J22" s="3">
        <v>5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>
        <f t="shared" si="8"/>
        <v>0.16666666666666666</v>
      </c>
      <c r="Q22" s="5">
        <f t="shared" si="9"/>
        <v>0.83333333333333337</v>
      </c>
      <c r="R22" s="5">
        <f t="shared" si="10"/>
        <v>0</v>
      </c>
      <c r="S22" s="5">
        <f t="shared" si="11"/>
        <v>0</v>
      </c>
      <c r="T22" s="5">
        <f t="shared" si="12"/>
        <v>0</v>
      </c>
      <c r="U22" s="5">
        <f t="shared" si="13"/>
        <v>0</v>
      </c>
      <c r="V22" s="5">
        <f t="shared" si="14"/>
        <v>0</v>
      </c>
      <c r="W22" s="6">
        <v>12</v>
      </c>
      <c r="X22" s="4"/>
    </row>
    <row r="23" spans="1:24" x14ac:dyDescent="0.3">
      <c r="A23" s="3" t="s">
        <v>25</v>
      </c>
      <c r="B23" s="3">
        <v>55</v>
      </c>
      <c r="C23" s="3">
        <v>10</v>
      </c>
      <c r="D23" s="3">
        <v>10</v>
      </c>
      <c r="E23" s="3">
        <v>2</v>
      </c>
      <c r="F23" s="3">
        <f t="shared" si="6"/>
        <v>6</v>
      </c>
      <c r="G23" s="11">
        <f>(I23+J23*2+K23*3+L23*4+M23*5+N23*6+O23*7) / F23</f>
        <v>1.8333333333333333</v>
      </c>
      <c r="H23" s="3">
        <f t="shared" si="7"/>
        <v>5</v>
      </c>
      <c r="I23" s="3">
        <v>1</v>
      </c>
      <c r="J23" s="3">
        <v>5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>
        <f t="shared" si="8"/>
        <v>9.0909090909090912E-2</v>
      </c>
      <c r="Q23" s="5">
        <f t="shared" si="9"/>
        <v>0.90909090909090906</v>
      </c>
      <c r="R23" s="5">
        <f t="shared" si="10"/>
        <v>0</v>
      </c>
      <c r="S23" s="5">
        <f t="shared" si="11"/>
        <v>0</v>
      </c>
      <c r="T23" s="5">
        <f t="shared" si="12"/>
        <v>0</v>
      </c>
      <c r="U23" s="5">
        <f t="shared" si="13"/>
        <v>0</v>
      </c>
      <c r="V23" s="5">
        <f t="shared" si="14"/>
        <v>0</v>
      </c>
      <c r="W23" s="6">
        <v>11</v>
      </c>
      <c r="X23" s="4"/>
    </row>
    <row r="24" spans="1:24" x14ac:dyDescent="0.3">
      <c r="A24" s="3" t="s">
        <v>26</v>
      </c>
      <c r="B24" s="3">
        <v>72</v>
      </c>
      <c r="C24" s="3">
        <v>21</v>
      </c>
      <c r="D24" s="3">
        <v>21</v>
      </c>
      <c r="E24" s="3">
        <v>3</v>
      </c>
      <c r="F24" s="3">
        <f t="shared" si="6"/>
        <v>15</v>
      </c>
      <c r="G24" s="11">
        <f>(I24+J24*2+K24*3+L24*4+M24*5+N24*6+O24*7) / F24</f>
        <v>1.6</v>
      </c>
      <c r="H24" s="3">
        <f t="shared" si="7"/>
        <v>8</v>
      </c>
      <c r="I24" s="3">
        <v>7</v>
      </c>
      <c r="J24" s="3">
        <v>7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5">
        <f t="shared" si="8"/>
        <v>0.29166666666666669</v>
      </c>
      <c r="Q24" s="5">
        <f t="shared" si="9"/>
        <v>0.58333333333333337</v>
      </c>
      <c r="R24" s="5">
        <f t="shared" si="10"/>
        <v>0.125</v>
      </c>
      <c r="S24" s="5">
        <f t="shared" si="11"/>
        <v>0</v>
      </c>
      <c r="T24" s="5">
        <f t="shared" si="12"/>
        <v>0</v>
      </c>
      <c r="U24" s="5">
        <f t="shared" si="13"/>
        <v>0</v>
      </c>
      <c r="V24" s="5">
        <f t="shared" si="14"/>
        <v>0</v>
      </c>
      <c r="W24" s="6">
        <v>24</v>
      </c>
      <c r="X24" s="4"/>
    </row>
    <row r="25" spans="1:24" x14ac:dyDescent="0.3">
      <c r="A25" s="3" t="s">
        <v>27</v>
      </c>
      <c r="B25" s="3">
        <v>62</v>
      </c>
      <c r="C25" s="3">
        <v>5</v>
      </c>
      <c r="D25" s="3">
        <v>5</v>
      </c>
      <c r="E25" s="3">
        <v>2</v>
      </c>
      <c r="F25" s="3">
        <f t="shared" si="6"/>
        <v>4</v>
      </c>
      <c r="G25" s="11">
        <f>(I25+J25*2+K25*3+L25*4+M25*5+N25*6+O25*7) / F25</f>
        <v>1.25</v>
      </c>
      <c r="H25" s="3">
        <f t="shared" si="7"/>
        <v>1</v>
      </c>
      <c r="I25" s="3">
        <v>3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>
        <f t="shared" si="8"/>
        <v>0.6</v>
      </c>
      <c r="Q25" s="5">
        <f t="shared" si="9"/>
        <v>0.4</v>
      </c>
      <c r="R25" s="5">
        <f t="shared" si="10"/>
        <v>0</v>
      </c>
      <c r="S25" s="5">
        <f t="shared" si="11"/>
        <v>0</v>
      </c>
      <c r="T25" s="5">
        <f t="shared" si="12"/>
        <v>0</v>
      </c>
      <c r="U25" s="5">
        <f t="shared" si="13"/>
        <v>0</v>
      </c>
      <c r="V25" s="5">
        <f t="shared" si="14"/>
        <v>0</v>
      </c>
      <c r="W25" s="6">
        <v>5</v>
      </c>
      <c r="X25" s="4"/>
    </row>
    <row r="26" spans="1:24" x14ac:dyDescent="0.3">
      <c r="A26" s="3" t="s">
        <v>28</v>
      </c>
      <c r="B26" s="3">
        <v>66</v>
      </c>
      <c r="C26" s="3">
        <v>25</v>
      </c>
      <c r="D26" s="3">
        <v>25</v>
      </c>
      <c r="E26" s="3">
        <v>3</v>
      </c>
      <c r="F26" s="3">
        <f t="shared" si="6"/>
        <v>18</v>
      </c>
      <c r="G26" s="11">
        <f>(I26+J26*2+K26*3+L26*4+M26*5+N26*6+O26*7) / F26</f>
        <v>1.5</v>
      </c>
      <c r="H26" s="3">
        <f t="shared" si="7"/>
        <v>8</v>
      </c>
      <c r="I26" s="3">
        <v>10</v>
      </c>
      <c r="J26" s="3">
        <v>7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5">
        <f t="shared" si="8"/>
        <v>0.37037037037037035</v>
      </c>
      <c r="Q26" s="5">
        <f t="shared" si="9"/>
        <v>0.51851851851851849</v>
      </c>
      <c r="R26" s="5">
        <f t="shared" si="10"/>
        <v>0.1111111111111111</v>
      </c>
      <c r="S26" s="5">
        <f t="shared" si="11"/>
        <v>0</v>
      </c>
      <c r="T26" s="5">
        <f t="shared" si="12"/>
        <v>0</v>
      </c>
      <c r="U26" s="5">
        <f t="shared" si="13"/>
        <v>0</v>
      </c>
      <c r="V26" s="5">
        <f t="shared" si="14"/>
        <v>0</v>
      </c>
      <c r="W26" s="6">
        <v>27</v>
      </c>
      <c r="X26" s="4"/>
    </row>
    <row r="27" spans="1:24" x14ac:dyDescent="0.3">
      <c r="A27" s="3" t="s">
        <v>29</v>
      </c>
      <c r="B27" s="3">
        <v>58</v>
      </c>
      <c r="C27" s="3">
        <v>16</v>
      </c>
      <c r="D27" s="3">
        <v>14</v>
      </c>
      <c r="E27" s="3">
        <v>3</v>
      </c>
      <c r="F27" s="3">
        <f t="shared" si="6"/>
        <v>12</v>
      </c>
      <c r="G27" s="11">
        <f>(I27+J27*2+K27*3+L27*4+M27*5+N27*6+O27*7) / F27</f>
        <v>1.5</v>
      </c>
      <c r="H27" s="3">
        <f t="shared" si="7"/>
        <v>5</v>
      </c>
      <c r="I27" s="3">
        <v>7</v>
      </c>
      <c r="J27" s="3">
        <v>4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5">
        <f t="shared" si="8"/>
        <v>0.3888888888888889</v>
      </c>
      <c r="Q27" s="5">
        <f t="shared" si="9"/>
        <v>0.44444444444444442</v>
      </c>
      <c r="R27" s="5">
        <f t="shared" si="10"/>
        <v>0.16666666666666666</v>
      </c>
      <c r="S27" s="5">
        <f t="shared" si="11"/>
        <v>0</v>
      </c>
      <c r="T27" s="5">
        <f t="shared" si="12"/>
        <v>0</v>
      </c>
      <c r="U27" s="5">
        <f t="shared" si="13"/>
        <v>0</v>
      </c>
      <c r="V27" s="5">
        <f t="shared" si="14"/>
        <v>0</v>
      </c>
      <c r="W27" s="6">
        <v>18</v>
      </c>
      <c r="X27" s="4"/>
    </row>
    <row r="28" spans="1:24" x14ac:dyDescent="0.3">
      <c r="A28" s="3" t="s">
        <v>30</v>
      </c>
      <c r="B28" s="3">
        <v>59</v>
      </c>
      <c r="C28" s="3">
        <v>14</v>
      </c>
      <c r="D28" s="3">
        <v>14</v>
      </c>
      <c r="E28" s="3">
        <v>3</v>
      </c>
      <c r="F28" s="3">
        <f t="shared" si="6"/>
        <v>10</v>
      </c>
      <c r="G28" s="11">
        <f>(I28+J28*2+K28*3+L28*4+M28*5+N28*6+O28*7) / F28</f>
        <v>1.4</v>
      </c>
      <c r="H28" s="3">
        <f t="shared" si="7"/>
        <v>3</v>
      </c>
      <c r="I28" s="3">
        <v>7</v>
      </c>
      <c r="J28" s="3">
        <v>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5">
        <f t="shared" si="8"/>
        <v>0.5</v>
      </c>
      <c r="Q28" s="5">
        <f t="shared" si="9"/>
        <v>0.2857142857142857</v>
      </c>
      <c r="R28" s="5">
        <f t="shared" si="10"/>
        <v>0.21428571428571427</v>
      </c>
      <c r="S28" s="5">
        <f t="shared" si="11"/>
        <v>0</v>
      </c>
      <c r="T28" s="5">
        <f t="shared" si="12"/>
        <v>0</v>
      </c>
      <c r="U28" s="5">
        <f t="shared" si="13"/>
        <v>0</v>
      </c>
      <c r="V28" s="5">
        <f t="shared" si="14"/>
        <v>0</v>
      </c>
      <c r="W28" s="6">
        <v>14</v>
      </c>
      <c r="X28" s="4"/>
    </row>
    <row r="29" spans="1:24" x14ac:dyDescent="0.3">
      <c r="A29" s="3" t="s">
        <v>31</v>
      </c>
      <c r="B29" s="3">
        <v>65</v>
      </c>
      <c r="C29" s="3">
        <v>20</v>
      </c>
      <c r="D29" s="3">
        <v>20</v>
      </c>
      <c r="E29" s="3">
        <v>3</v>
      </c>
      <c r="F29" s="3">
        <f t="shared" si="6"/>
        <v>14</v>
      </c>
      <c r="G29" s="11">
        <f>(I29+J29*2+K29*3+L29*4+M29*5+N29*6+O29*7) / F29</f>
        <v>1.6428571428571428</v>
      </c>
      <c r="H29" s="3">
        <f t="shared" si="7"/>
        <v>8</v>
      </c>
      <c r="I29" s="3">
        <v>6</v>
      </c>
      <c r="J29" s="3">
        <v>7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5">
        <f t="shared" si="8"/>
        <v>0.2608695652173913</v>
      </c>
      <c r="Q29" s="5">
        <f t="shared" si="9"/>
        <v>0.60869565217391308</v>
      </c>
      <c r="R29" s="5">
        <f t="shared" si="10"/>
        <v>0.13043478260869565</v>
      </c>
      <c r="S29" s="5">
        <f t="shared" si="11"/>
        <v>0</v>
      </c>
      <c r="T29" s="5">
        <f t="shared" si="12"/>
        <v>0</v>
      </c>
      <c r="U29" s="5">
        <f t="shared" si="13"/>
        <v>0</v>
      </c>
      <c r="V29" s="5">
        <f t="shared" si="14"/>
        <v>0</v>
      </c>
      <c r="W29" s="6">
        <v>23</v>
      </c>
      <c r="X29" s="4"/>
    </row>
    <row r="30" spans="1:24" x14ac:dyDescent="0.3">
      <c r="A30" s="3" t="s">
        <v>32</v>
      </c>
      <c r="B30" s="3">
        <v>51</v>
      </c>
      <c r="C30" s="3">
        <v>15</v>
      </c>
      <c r="D30" s="3">
        <v>14</v>
      </c>
      <c r="E30" s="3">
        <v>3</v>
      </c>
      <c r="F30" s="3">
        <f t="shared" si="6"/>
        <v>11</v>
      </c>
      <c r="G30" s="11">
        <f>(I30+J30*2+K30*3+L30*4+M30*5+N30*6+O30*7) / F30</f>
        <v>1.2727272727272727</v>
      </c>
      <c r="H30" s="3">
        <f t="shared" si="7"/>
        <v>2</v>
      </c>
      <c r="I30" s="3">
        <v>9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5">
        <f t="shared" si="8"/>
        <v>0.6428571428571429</v>
      </c>
      <c r="Q30" s="5">
        <f t="shared" si="9"/>
        <v>0.14285714285714285</v>
      </c>
      <c r="R30" s="5">
        <f t="shared" si="10"/>
        <v>0.21428571428571427</v>
      </c>
      <c r="S30" s="5">
        <f t="shared" si="11"/>
        <v>0</v>
      </c>
      <c r="T30" s="5">
        <f t="shared" si="12"/>
        <v>0</v>
      </c>
      <c r="U30" s="5">
        <f t="shared" si="13"/>
        <v>0</v>
      </c>
      <c r="V30" s="5">
        <f t="shared" si="14"/>
        <v>0</v>
      </c>
      <c r="W30" s="6">
        <v>14</v>
      </c>
      <c r="X30" s="4"/>
    </row>
    <row r="31" spans="1:24" x14ac:dyDescent="0.3">
      <c r="A31" s="3" t="s">
        <v>33</v>
      </c>
      <c r="B31" s="3">
        <v>51</v>
      </c>
      <c r="C31" s="3">
        <v>12</v>
      </c>
      <c r="D31" s="3">
        <v>12</v>
      </c>
      <c r="E31" s="3">
        <v>3</v>
      </c>
      <c r="F31" s="3">
        <f t="shared" si="6"/>
        <v>7</v>
      </c>
      <c r="G31" s="11">
        <f>(I31+J31*2+K31*3+L31*4+M31*5+N31*6+O31*7) / F31</f>
        <v>2</v>
      </c>
      <c r="H31" s="3">
        <f t="shared" si="7"/>
        <v>4</v>
      </c>
      <c r="I31" s="3">
        <v>3</v>
      </c>
      <c r="J31" s="3">
        <v>1</v>
      </c>
      <c r="K31" s="3">
        <v>3</v>
      </c>
      <c r="L31" s="3">
        <v>0</v>
      </c>
      <c r="M31" s="3">
        <v>0</v>
      </c>
      <c r="N31" s="3">
        <v>0</v>
      </c>
      <c r="O31" s="3">
        <v>0</v>
      </c>
      <c r="P31" s="5">
        <f t="shared" si="8"/>
        <v>0.21428571428571427</v>
      </c>
      <c r="Q31" s="5">
        <f t="shared" si="9"/>
        <v>0.14285714285714285</v>
      </c>
      <c r="R31" s="5">
        <f t="shared" si="10"/>
        <v>0.6428571428571429</v>
      </c>
      <c r="S31" s="5">
        <f t="shared" si="11"/>
        <v>0</v>
      </c>
      <c r="T31" s="5">
        <f t="shared" si="12"/>
        <v>0</v>
      </c>
      <c r="U31" s="5">
        <f t="shared" si="13"/>
        <v>0</v>
      </c>
      <c r="V31" s="5">
        <f t="shared" si="14"/>
        <v>0</v>
      </c>
      <c r="W31" s="6">
        <v>14</v>
      </c>
      <c r="X31" s="4"/>
    </row>
    <row r="32" spans="1:24" x14ac:dyDescent="0.3">
      <c r="A32" s="3" t="s">
        <v>34</v>
      </c>
      <c r="B32" s="3">
        <v>59</v>
      </c>
      <c r="C32" s="3">
        <v>12</v>
      </c>
      <c r="D32" s="3">
        <v>12</v>
      </c>
      <c r="E32" s="3">
        <v>2</v>
      </c>
      <c r="F32" s="3">
        <f t="shared" si="6"/>
        <v>9</v>
      </c>
      <c r="G32" s="11">
        <f>(I32+J32*2+K32*3+L32*4+M32*5+N32*6+O32*7) / F32</f>
        <v>1.5555555555555556</v>
      </c>
      <c r="H32" s="3">
        <f t="shared" si="7"/>
        <v>5</v>
      </c>
      <c r="I32" s="3">
        <v>4</v>
      </c>
      <c r="J32" s="3">
        <v>5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>
        <f t="shared" si="8"/>
        <v>0.2857142857142857</v>
      </c>
      <c r="Q32" s="5">
        <f t="shared" si="9"/>
        <v>0.7142857142857143</v>
      </c>
      <c r="R32" s="5">
        <f t="shared" si="10"/>
        <v>0</v>
      </c>
      <c r="S32" s="5">
        <f t="shared" si="11"/>
        <v>0</v>
      </c>
      <c r="T32" s="5">
        <f t="shared" si="12"/>
        <v>0</v>
      </c>
      <c r="U32" s="5">
        <f t="shared" si="13"/>
        <v>0</v>
      </c>
      <c r="V32" s="5">
        <f t="shared" si="14"/>
        <v>0</v>
      </c>
      <c r="W32" s="6">
        <v>14</v>
      </c>
      <c r="X32" s="4"/>
    </row>
    <row r="33" spans="1:24" x14ac:dyDescent="0.3">
      <c r="A33" s="3" t="s">
        <v>35</v>
      </c>
      <c r="B33" s="3">
        <v>56</v>
      </c>
      <c r="C33" s="3">
        <v>20</v>
      </c>
      <c r="D33" s="3">
        <v>18</v>
      </c>
      <c r="E33" s="3">
        <v>3</v>
      </c>
      <c r="F33" s="3">
        <f t="shared" si="6"/>
        <v>13</v>
      </c>
      <c r="G33" s="11">
        <f>(I33+J33*2+K33*3+L33*4+M33*5+N33*6+O33*7) / F33</f>
        <v>1.6923076923076923</v>
      </c>
      <c r="H33" s="3">
        <f t="shared" si="7"/>
        <v>8</v>
      </c>
      <c r="I33" s="3">
        <v>5</v>
      </c>
      <c r="J33" s="3">
        <v>7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5">
        <f t="shared" si="8"/>
        <v>0.22727272727272727</v>
      </c>
      <c r="Q33" s="5">
        <f t="shared" si="9"/>
        <v>0.63636363636363635</v>
      </c>
      <c r="R33" s="5">
        <f t="shared" si="10"/>
        <v>0.13636363636363635</v>
      </c>
      <c r="S33" s="5">
        <f t="shared" si="11"/>
        <v>0</v>
      </c>
      <c r="T33" s="5">
        <f t="shared" si="12"/>
        <v>0</v>
      </c>
      <c r="U33" s="5">
        <f t="shared" si="13"/>
        <v>0</v>
      </c>
      <c r="V33" s="5">
        <f t="shared" si="14"/>
        <v>0</v>
      </c>
      <c r="W33" s="6">
        <v>22</v>
      </c>
      <c r="X33" s="4"/>
    </row>
    <row r="34" spans="1:24" x14ac:dyDescent="0.3">
      <c r="A34" s="3" t="s">
        <v>36</v>
      </c>
      <c r="B34" s="3">
        <v>58</v>
      </c>
      <c r="C34" s="3">
        <v>14</v>
      </c>
      <c r="D34" s="3">
        <v>14</v>
      </c>
      <c r="E34" s="3">
        <v>3</v>
      </c>
      <c r="F34" s="3">
        <f t="shared" si="6"/>
        <v>10</v>
      </c>
      <c r="G34" s="11">
        <f>(I34+J34*2+K34*3+L34*4+M34*5+N34*6+O34*7) / F34</f>
        <v>1.4</v>
      </c>
      <c r="H34" s="3">
        <f t="shared" si="7"/>
        <v>3</v>
      </c>
      <c r="I34" s="3">
        <v>7</v>
      </c>
      <c r="J34" s="3">
        <v>2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5">
        <f t="shared" si="8"/>
        <v>0.5</v>
      </c>
      <c r="Q34" s="5">
        <f t="shared" si="9"/>
        <v>0.2857142857142857</v>
      </c>
      <c r="R34" s="5">
        <f t="shared" si="10"/>
        <v>0.21428571428571427</v>
      </c>
      <c r="S34" s="5">
        <f t="shared" si="11"/>
        <v>0</v>
      </c>
      <c r="T34" s="5">
        <f t="shared" si="12"/>
        <v>0</v>
      </c>
      <c r="U34" s="5">
        <f t="shared" si="13"/>
        <v>0</v>
      </c>
      <c r="V34" s="5">
        <f t="shared" si="14"/>
        <v>0</v>
      </c>
      <c r="W34" s="6">
        <v>14</v>
      </c>
      <c r="X34" s="4"/>
    </row>
    <row r="35" spans="1:24" x14ac:dyDescent="0.3">
      <c r="A35" s="3" t="s">
        <v>37</v>
      </c>
      <c r="B35" s="3">
        <v>67</v>
      </c>
      <c r="C35" s="3">
        <v>17</v>
      </c>
      <c r="D35" s="3">
        <v>14</v>
      </c>
      <c r="E35" s="3">
        <v>2</v>
      </c>
      <c r="F35" s="3">
        <f t="shared" si="6"/>
        <v>14</v>
      </c>
      <c r="G35" s="11">
        <f>(I35+J35*2+K35*3+L35*4+M35*5+N35*6+O35*7) / F35</f>
        <v>1.1428571428571428</v>
      </c>
      <c r="H35" s="3">
        <f t="shared" si="7"/>
        <v>2</v>
      </c>
      <c r="I35" s="3">
        <v>12</v>
      </c>
      <c r="J35" s="3">
        <v>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>
        <f t="shared" si="8"/>
        <v>0.75</v>
      </c>
      <c r="Q35" s="5">
        <f t="shared" si="9"/>
        <v>0.25</v>
      </c>
      <c r="R35" s="5">
        <f t="shared" si="10"/>
        <v>0</v>
      </c>
      <c r="S35" s="5">
        <f t="shared" si="11"/>
        <v>0</v>
      </c>
      <c r="T35" s="5">
        <f t="shared" si="12"/>
        <v>0</v>
      </c>
      <c r="U35" s="5">
        <f t="shared" si="13"/>
        <v>0</v>
      </c>
      <c r="V35" s="5">
        <f t="shared" si="14"/>
        <v>0</v>
      </c>
      <c r="W35" s="6">
        <v>16</v>
      </c>
      <c r="X35" s="4"/>
    </row>
    <row r="36" spans="1:24" x14ac:dyDescent="0.3">
      <c r="A36" s="3" t="s">
        <v>38</v>
      </c>
      <c r="B36" s="3">
        <v>70</v>
      </c>
      <c r="C36" s="3">
        <v>11</v>
      </c>
      <c r="D36" s="3">
        <v>9</v>
      </c>
      <c r="E36" s="3">
        <v>3</v>
      </c>
      <c r="F36" s="3">
        <f t="shared" si="6"/>
        <v>7</v>
      </c>
      <c r="G36" s="11">
        <f>(I36+J36*2+K36*3+L36*4+M36*5+N36*6+O36*7) / F36</f>
        <v>1.5714285714285714</v>
      </c>
      <c r="H36" s="3">
        <f t="shared" si="7"/>
        <v>3</v>
      </c>
      <c r="I36" s="3">
        <v>4</v>
      </c>
      <c r="J36" s="3">
        <v>2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5">
        <f t="shared" si="8"/>
        <v>0.36363636363636365</v>
      </c>
      <c r="Q36" s="5">
        <f t="shared" si="9"/>
        <v>0.36363636363636365</v>
      </c>
      <c r="R36" s="5">
        <f t="shared" si="10"/>
        <v>0.27272727272727271</v>
      </c>
      <c r="S36" s="5">
        <f t="shared" si="11"/>
        <v>0</v>
      </c>
      <c r="T36" s="5">
        <f t="shared" si="12"/>
        <v>0</v>
      </c>
      <c r="U36" s="5">
        <f t="shared" si="13"/>
        <v>0</v>
      </c>
      <c r="V36" s="5">
        <f t="shared" si="14"/>
        <v>0</v>
      </c>
      <c r="W36" s="6">
        <v>11</v>
      </c>
      <c r="X36" s="4"/>
    </row>
    <row r="37" spans="1:24" x14ac:dyDescent="0.3">
      <c r="A37" s="3" t="s">
        <v>39</v>
      </c>
      <c r="B37" s="3">
        <v>64</v>
      </c>
      <c r="C37" s="3">
        <v>21</v>
      </c>
      <c r="D37" s="3">
        <v>21</v>
      </c>
      <c r="E37" s="3">
        <v>3</v>
      </c>
      <c r="F37" s="3">
        <f t="shared" si="6"/>
        <v>15</v>
      </c>
      <c r="G37" s="11">
        <f>(I37+J37*2+K37*3+L37*4+M37*5+N37*6+O37*7) / F37</f>
        <v>1.6666666666666667</v>
      </c>
      <c r="H37" s="3">
        <f t="shared" si="7"/>
        <v>8</v>
      </c>
      <c r="I37" s="3">
        <v>7</v>
      </c>
      <c r="J37" s="3">
        <v>6</v>
      </c>
      <c r="K37" s="3">
        <v>2</v>
      </c>
      <c r="L37" s="3">
        <v>0</v>
      </c>
      <c r="M37" s="3">
        <v>0</v>
      </c>
      <c r="N37" s="3">
        <v>0</v>
      </c>
      <c r="O37" s="3">
        <v>0</v>
      </c>
      <c r="P37" s="5">
        <f t="shared" si="8"/>
        <v>0.28000000000000003</v>
      </c>
      <c r="Q37" s="5">
        <f t="shared" si="9"/>
        <v>0.48</v>
      </c>
      <c r="R37" s="5">
        <f t="shared" si="10"/>
        <v>0.24</v>
      </c>
      <c r="S37" s="5">
        <f t="shared" si="11"/>
        <v>0</v>
      </c>
      <c r="T37" s="5">
        <f t="shared" si="12"/>
        <v>0</v>
      </c>
      <c r="U37" s="5">
        <f t="shared" si="13"/>
        <v>0</v>
      </c>
      <c r="V37" s="5">
        <f t="shared" si="14"/>
        <v>0</v>
      </c>
      <c r="W37" s="6">
        <v>25</v>
      </c>
      <c r="X37" s="4"/>
    </row>
    <row r="38" spans="1:24" x14ac:dyDescent="0.3">
      <c r="A38" s="3" t="s">
        <v>40</v>
      </c>
      <c r="B38" s="3">
        <v>59</v>
      </c>
      <c r="C38" s="3">
        <v>22</v>
      </c>
      <c r="D38" s="3">
        <v>20</v>
      </c>
      <c r="E38" s="3">
        <v>3</v>
      </c>
      <c r="F38" s="3">
        <f t="shared" si="6"/>
        <v>14</v>
      </c>
      <c r="G38" s="11">
        <f>(I38+J38*2+K38*3+L38*4+M38*5+N38*6+O38*7) / F38</f>
        <v>1.5714285714285714</v>
      </c>
      <c r="H38" s="3">
        <f t="shared" si="7"/>
        <v>7</v>
      </c>
      <c r="I38" s="3">
        <v>7</v>
      </c>
      <c r="J38" s="3">
        <v>6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5">
        <f t="shared" si="8"/>
        <v>0.31818181818181818</v>
      </c>
      <c r="Q38" s="5">
        <f t="shared" si="9"/>
        <v>0.54545454545454541</v>
      </c>
      <c r="R38" s="5">
        <f t="shared" si="10"/>
        <v>0.13636363636363635</v>
      </c>
      <c r="S38" s="5">
        <f t="shared" si="11"/>
        <v>0</v>
      </c>
      <c r="T38" s="5">
        <f t="shared" si="12"/>
        <v>0</v>
      </c>
      <c r="U38" s="5">
        <f t="shared" si="13"/>
        <v>0</v>
      </c>
      <c r="V38" s="5">
        <f t="shared" si="14"/>
        <v>0</v>
      </c>
      <c r="W38" s="6">
        <v>22</v>
      </c>
      <c r="X38" s="4"/>
    </row>
    <row r="39" spans="1:24" x14ac:dyDescent="0.3">
      <c r="A39" s="3" t="s">
        <v>41</v>
      </c>
      <c r="B39" s="3">
        <v>58</v>
      </c>
      <c r="C39" s="3">
        <v>21</v>
      </c>
      <c r="D39" s="3">
        <v>21</v>
      </c>
      <c r="E39" s="3">
        <v>2</v>
      </c>
      <c r="F39" s="3">
        <f t="shared" si="6"/>
        <v>18</v>
      </c>
      <c r="G39" s="11">
        <f>(I39+J39*2+K39*3+L39*4+M39*5+N39*6+O39*7) / F39</f>
        <v>1.2222222222222223</v>
      </c>
      <c r="H39" s="3">
        <f t="shared" si="7"/>
        <v>4</v>
      </c>
      <c r="I39" s="3">
        <v>14</v>
      </c>
      <c r="J39" s="3">
        <v>4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5">
        <f t="shared" si="8"/>
        <v>0.63636363636363635</v>
      </c>
      <c r="Q39" s="5">
        <f t="shared" si="9"/>
        <v>0.36363636363636365</v>
      </c>
      <c r="R39" s="5">
        <f t="shared" si="10"/>
        <v>0</v>
      </c>
      <c r="S39" s="5">
        <f t="shared" si="11"/>
        <v>0</v>
      </c>
      <c r="T39" s="5">
        <f t="shared" si="12"/>
        <v>0</v>
      </c>
      <c r="U39" s="5">
        <f t="shared" si="13"/>
        <v>0</v>
      </c>
      <c r="V39" s="5">
        <f t="shared" si="14"/>
        <v>0</v>
      </c>
      <c r="W39" s="6">
        <v>22</v>
      </c>
      <c r="X39" s="4"/>
    </row>
    <row r="40" spans="1:24" x14ac:dyDescent="0.3">
      <c r="A40" s="3" t="s">
        <v>42</v>
      </c>
      <c r="B40" s="3">
        <v>59</v>
      </c>
      <c r="C40" s="3">
        <v>22</v>
      </c>
      <c r="D40" s="3">
        <v>21</v>
      </c>
      <c r="E40" s="3">
        <v>4</v>
      </c>
      <c r="F40" s="3">
        <f t="shared" si="6"/>
        <v>14</v>
      </c>
      <c r="G40" s="11">
        <f>(I40+J40*2+K40*3+L40*4+M40*5+N40*6+O40*7) / F40</f>
        <v>1.7857142857142858</v>
      </c>
      <c r="H40" s="3">
        <f t="shared" si="7"/>
        <v>7</v>
      </c>
      <c r="I40" s="3">
        <v>7</v>
      </c>
      <c r="J40" s="3">
        <v>4</v>
      </c>
      <c r="K40" s="3">
        <v>2</v>
      </c>
      <c r="L40" s="3">
        <v>1</v>
      </c>
      <c r="M40" s="3">
        <v>0</v>
      </c>
      <c r="N40" s="3">
        <v>0</v>
      </c>
      <c r="O40" s="3">
        <v>0</v>
      </c>
      <c r="P40" s="5">
        <f t="shared" si="8"/>
        <v>0.28000000000000003</v>
      </c>
      <c r="Q40" s="5">
        <f t="shared" si="9"/>
        <v>0.32</v>
      </c>
      <c r="R40" s="5">
        <f t="shared" si="10"/>
        <v>0.24</v>
      </c>
      <c r="S40" s="5">
        <f t="shared" si="11"/>
        <v>0.16</v>
      </c>
      <c r="T40" s="5">
        <f t="shared" si="12"/>
        <v>0</v>
      </c>
      <c r="U40" s="5">
        <f t="shared" si="13"/>
        <v>0</v>
      </c>
      <c r="V40" s="5">
        <f t="shared" si="14"/>
        <v>0</v>
      </c>
      <c r="W40" s="6">
        <v>25</v>
      </c>
      <c r="X40" s="4"/>
    </row>
    <row r="41" spans="1:24" x14ac:dyDescent="0.3">
      <c r="A41" s="3" t="s">
        <v>43</v>
      </c>
      <c r="B41" s="3">
        <v>68</v>
      </c>
      <c r="C41" s="3">
        <v>8</v>
      </c>
      <c r="D41" s="3">
        <v>8</v>
      </c>
      <c r="E41" s="3">
        <v>2</v>
      </c>
      <c r="F41" s="3">
        <f t="shared" si="6"/>
        <v>6</v>
      </c>
      <c r="G41" s="11">
        <f>(I41+J41*2+K41*3+L41*4+M41*5+N41*6+O41*7) / F41</f>
        <v>1.5</v>
      </c>
      <c r="H41" s="3">
        <f t="shared" si="7"/>
        <v>3</v>
      </c>
      <c r="I41" s="3">
        <v>3</v>
      </c>
      <c r="J41" s="3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>
        <f t="shared" si="8"/>
        <v>0.33333333333333331</v>
      </c>
      <c r="Q41" s="5">
        <f t="shared" si="9"/>
        <v>0.66666666666666663</v>
      </c>
      <c r="R41" s="5">
        <f t="shared" si="10"/>
        <v>0</v>
      </c>
      <c r="S41" s="5">
        <f t="shared" si="11"/>
        <v>0</v>
      </c>
      <c r="T41" s="5">
        <f t="shared" si="12"/>
        <v>0</v>
      </c>
      <c r="U41" s="5">
        <f t="shared" si="13"/>
        <v>0</v>
      </c>
      <c r="V41" s="5">
        <f t="shared" si="14"/>
        <v>0</v>
      </c>
      <c r="W41" s="6">
        <v>9</v>
      </c>
      <c r="X41" s="4"/>
    </row>
    <row r="42" spans="1:24" x14ac:dyDescent="0.3">
      <c r="A42" s="3" t="s">
        <v>44</v>
      </c>
      <c r="B42" s="3">
        <v>61</v>
      </c>
      <c r="C42" s="3">
        <v>18</v>
      </c>
      <c r="D42" s="3">
        <v>17</v>
      </c>
      <c r="E42" s="3">
        <v>2</v>
      </c>
      <c r="F42" s="3">
        <f t="shared" si="6"/>
        <v>14</v>
      </c>
      <c r="G42" s="11">
        <f>(I42+J42*2+K42*3+L42*4+M42*5+N42*6+O42*7) / F42</f>
        <v>1.3571428571428572</v>
      </c>
      <c r="H42" s="3">
        <f t="shared" si="7"/>
        <v>5</v>
      </c>
      <c r="I42" s="3">
        <v>9</v>
      </c>
      <c r="J42" s="3">
        <v>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>
        <f t="shared" si="8"/>
        <v>0.47368421052631576</v>
      </c>
      <c r="Q42" s="5">
        <f t="shared" si="9"/>
        <v>0.52631578947368418</v>
      </c>
      <c r="R42" s="5">
        <f t="shared" si="10"/>
        <v>0</v>
      </c>
      <c r="S42" s="5">
        <f t="shared" si="11"/>
        <v>0</v>
      </c>
      <c r="T42" s="5">
        <f t="shared" si="12"/>
        <v>0</v>
      </c>
      <c r="U42" s="5">
        <f t="shared" si="13"/>
        <v>0</v>
      </c>
      <c r="V42" s="5">
        <f t="shared" si="14"/>
        <v>0</v>
      </c>
      <c r="W42" s="6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118360-c850-43df-b0b3-6a14178011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E281AD54869468CE5B410012C7D0E" ma:contentTypeVersion="7" ma:contentTypeDescription="Een nieuw document maken." ma:contentTypeScope="" ma:versionID="877280085c72deccaf64341fe728082a">
  <xsd:schema xmlns:xsd="http://www.w3.org/2001/XMLSchema" xmlns:xs="http://www.w3.org/2001/XMLSchema" xmlns:p="http://schemas.microsoft.com/office/2006/metadata/properties" xmlns:ns3="26118360-c850-43df-b0b3-6a14178011cc" xmlns:ns4="1919e9c0-dcf7-446b-93b4-0264c1ceae18" targetNamespace="http://schemas.microsoft.com/office/2006/metadata/properties" ma:root="true" ma:fieldsID="bbaab9d0a373791b38e2afef3cb52e11" ns3:_="" ns4:_="">
    <xsd:import namespace="26118360-c850-43df-b0b3-6a14178011cc"/>
    <xsd:import namespace="1919e9c0-dcf7-446b-93b4-0264c1ceae1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18360-c850-43df-b0b3-6a14178011c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9e9c0-dcf7-446b-93b4-0264c1ceae1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29F2D6-50A7-4F0E-84C1-CD2D53F744A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919e9c0-dcf7-446b-93b4-0264c1ceae18"/>
    <ds:schemaRef ds:uri="http://purl.org/dc/terms/"/>
    <ds:schemaRef ds:uri="http://schemas.openxmlformats.org/package/2006/metadata/core-properties"/>
    <ds:schemaRef ds:uri="26118360-c850-43df-b0b3-6a14178011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7C5556-D0DC-4A6A-B4C7-9C7C915146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87EB2-9619-430B-99C5-25CD8C99B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18360-c850-43df-b0b3-6a14178011cc"/>
    <ds:schemaRef ds:uri="1919e9c0-dcf7-446b-93b4-0264c1cea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Philine Kockelkoren</dc:creator>
  <cp:lastModifiedBy>Philine Kockelkoren</cp:lastModifiedBy>
  <dcterms:created xsi:type="dcterms:W3CDTF">2023-11-21T21:04:06Z</dcterms:created>
  <dcterms:modified xsi:type="dcterms:W3CDTF">2024-01-18T21:58:19Z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0x0101001F6E281AD54869468CE5B410012C7D0E</vt:lpwstr>
  </property>
</Properties>
</file>