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00" windowHeight="10344"/>
  </bookViews>
  <sheets>
    <sheet name="Prob-2" sheetId="2" r:id="rId1"/>
    <sheet name="Prob-1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1" i="2" l="1"/>
  <c r="I38" i="2"/>
  <c r="D9" i="2"/>
  <c r="C9" i="2"/>
  <c r="I37" i="2"/>
  <c r="T29" i="2"/>
  <c r="S29" i="2"/>
  <c r="R29" i="2"/>
  <c r="R30" i="2" s="1"/>
  <c r="T28" i="2"/>
  <c r="T30" i="2" s="1"/>
  <c r="S28" i="2"/>
  <c r="S30" i="2" s="1"/>
  <c r="R28" i="2"/>
  <c r="Q29" i="2"/>
  <c r="Q28" i="2"/>
  <c r="Q30" i="2" s="1"/>
  <c r="J8" i="2"/>
  <c r="J7" i="2"/>
  <c r="J6" i="2"/>
  <c r="J5" i="2"/>
  <c r="I8" i="2"/>
  <c r="I7" i="2"/>
  <c r="I6" i="2"/>
  <c r="I5" i="2"/>
  <c r="P9" i="2"/>
  <c r="O9" i="2"/>
  <c r="K8" i="2"/>
  <c r="K7" i="2"/>
  <c r="I29" i="1"/>
  <c r="I26" i="1"/>
  <c r="I23" i="1"/>
  <c r="I21" i="1"/>
  <c r="I18" i="1"/>
  <c r="I16" i="1"/>
  <c r="I14" i="1"/>
  <c r="H8" i="1"/>
  <c r="G8" i="1"/>
  <c r="F8" i="1"/>
  <c r="E8" i="1"/>
  <c r="D8" i="1"/>
  <c r="C8" i="1"/>
  <c r="H7" i="1"/>
  <c r="H6" i="1"/>
  <c r="H5" i="1"/>
  <c r="H4" i="1"/>
  <c r="I40" i="2" l="1"/>
  <c r="M40" i="2" s="1"/>
  <c r="J9" i="2"/>
  <c r="I9" i="2"/>
  <c r="K6" i="2"/>
  <c r="K5" i="2"/>
  <c r="K9" i="2" l="1"/>
  <c r="D7" i="2" l="1"/>
  <c r="C7" i="2"/>
  <c r="D8" i="2"/>
  <c r="C6" i="2"/>
  <c r="E6" i="2" s="1"/>
  <c r="C5" i="2"/>
  <c r="D5" i="2"/>
  <c r="C8" i="2"/>
  <c r="D6" i="2"/>
  <c r="M37" i="2"/>
  <c r="E8" i="2" l="1"/>
  <c r="E5" i="2"/>
  <c r="E9" i="2" s="1"/>
  <c r="E7" i="2"/>
</calcChain>
</file>

<file path=xl/sharedStrings.xml><?xml version="1.0" encoding="utf-8"?>
<sst xmlns="http://schemas.openxmlformats.org/spreadsheetml/2006/main" count="120" uniqueCount="65">
  <si>
    <t>A</t>
  </si>
  <si>
    <t>B</t>
  </si>
  <si>
    <t>C</t>
  </si>
  <si>
    <t>D</t>
  </si>
  <si>
    <t>F</t>
  </si>
  <si>
    <t>Freshman</t>
  </si>
  <si>
    <t>Sophomore</t>
  </si>
  <si>
    <t>Junior</t>
  </si>
  <si>
    <t>Senior</t>
  </si>
  <si>
    <t>total</t>
  </si>
  <si>
    <r>
      <t>What </t>
    </r>
    <r>
      <rPr>
        <b/>
        <sz val="10"/>
        <color rgb="FF222222"/>
        <rFont val="Open Sans"/>
        <family val="2"/>
      </rPr>
      <t>proportion</t>
    </r>
    <r>
      <rPr>
        <sz val="10"/>
        <color rgb="FF222222"/>
        <rFont val="Open Sans"/>
        <family val="2"/>
      </rPr>
      <t> of students in the class received a grade of </t>
    </r>
    <r>
      <rPr>
        <b/>
        <sz val="10"/>
        <color rgb="FF222222"/>
        <rFont val="Open Sans"/>
        <family val="2"/>
      </rPr>
      <t>A</t>
    </r>
    <r>
      <rPr>
        <sz val="10"/>
        <color rgb="FF222222"/>
        <rFont val="Open Sans"/>
        <family val="2"/>
      </rPr>
      <t>?</t>
    </r>
  </si>
  <si>
    <r>
      <t>What </t>
    </r>
    <r>
      <rPr>
        <b/>
        <sz val="10"/>
        <color rgb="FF222222"/>
        <rFont val="Open Sans"/>
        <family val="2"/>
      </rPr>
      <t>proportion</t>
    </r>
    <r>
      <rPr>
        <sz val="10"/>
        <color rgb="FF222222"/>
        <rFont val="Open Sans"/>
        <family val="2"/>
      </rPr>
      <t> of the students were </t>
    </r>
    <r>
      <rPr>
        <b/>
        <sz val="10"/>
        <color rgb="FF222222"/>
        <rFont val="Open Sans"/>
        <family val="2"/>
      </rPr>
      <t>upperclassmen</t>
    </r>
    <r>
      <rPr>
        <sz val="10"/>
        <color rgb="FF222222"/>
        <rFont val="Open Sans"/>
        <family val="2"/>
      </rPr>
      <t> (juniors and seniors)?</t>
    </r>
  </si>
  <si>
    <r>
      <t>What is the probability that a freshman received a failing grade of </t>
    </r>
    <r>
      <rPr>
        <b/>
        <sz val="10"/>
        <color rgb="FF222222"/>
        <rFont val="Open Sans"/>
        <family val="2"/>
      </rPr>
      <t>F</t>
    </r>
    <r>
      <rPr>
        <sz val="10"/>
        <color rgb="FF222222"/>
        <rFont val="Open Sans"/>
        <family val="2"/>
      </rPr>
      <t>? </t>
    </r>
  </si>
  <si>
    <r>
      <t>What is the probability that a randomly selected student from the class would be a </t>
    </r>
    <r>
      <rPr>
        <b/>
        <sz val="10"/>
        <color rgb="FF222222"/>
        <rFont val="Open Sans"/>
        <family val="2"/>
      </rPr>
      <t>sophomore</t>
    </r>
    <r>
      <rPr>
        <sz val="10"/>
        <color rgb="FF222222"/>
        <rFont val="Open Sans"/>
        <family val="2"/>
      </rPr>
      <t> that received a grade of </t>
    </r>
    <r>
      <rPr>
        <b/>
        <sz val="10"/>
        <color rgb="FF222222"/>
        <rFont val="Open Sans"/>
        <family val="2"/>
      </rPr>
      <t>B</t>
    </r>
    <r>
      <rPr>
        <sz val="10"/>
        <color rgb="FF222222"/>
        <rFont val="Open Sans"/>
        <family val="2"/>
      </rPr>
      <t>?</t>
    </r>
  </si>
  <si>
    <r>
      <t>What </t>
    </r>
    <r>
      <rPr>
        <b/>
        <sz val="10"/>
        <color rgb="FF222222"/>
        <rFont val="Open Sans"/>
        <family val="2"/>
      </rPr>
      <t>proportion</t>
    </r>
    <r>
      <rPr>
        <sz val="10"/>
        <color rgb="FF222222"/>
        <rFont val="Open Sans"/>
        <family val="2"/>
      </rPr>
      <t> of juniors passed the course with a grade of </t>
    </r>
    <r>
      <rPr>
        <b/>
        <sz val="10"/>
        <color rgb="FF222222"/>
        <rFont val="Open Sans"/>
        <family val="2"/>
      </rPr>
      <t>D or better</t>
    </r>
    <r>
      <rPr>
        <sz val="10"/>
        <color rgb="FF222222"/>
        <rFont val="Open Sans"/>
        <family val="2"/>
      </rPr>
      <t>? </t>
    </r>
  </si>
  <si>
    <r>
      <t>What is the probability that a randomly selected student from this class would be a </t>
    </r>
    <r>
      <rPr>
        <b/>
        <sz val="10"/>
        <color rgb="FF222222"/>
        <rFont val="Open Sans"/>
        <family val="2"/>
      </rPr>
      <t>senior</t>
    </r>
    <r>
      <rPr>
        <sz val="10"/>
        <color rgb="FF222222"/>
        <rFont val="Open Sans"/>
        <family val="2"/>
      </rPr>
      <t>?</t>
    </r>
  </si>
  <si>
    <r>
      <t>If a student received a grade of </t>
    </r>
    <r>
      <rPr>
        <b/>
        <sz val="10"/>
        <color rgb="FF222222"/>
        <rFont val="Open Sans"/>
        <family val="2"/>
      </rPr>
      <t>D</t>
    </r>
    <r>
      <rPr>
        <sz val="10"/>
        <color rgb="FF222222"/>
        <rFont val="Open Sans"/>
        <family val="2"/>
      </rPr>
      <t> in the class, what is the probability that the student was a </t>
    </r>
    <r>
      <rPr>
        <b/>
        <sz val="10"/>
        <color rgb="FF222222"/>
        <rFont val="Open Sans"/>
        <family val="2"/>
      </rPr>
      <t>senior</t>
    </r>
    <r>
      <rPr>
        <sz val="10"/>
        <color rgb="FF222222"/>
        <rFont val="Open Sans"/>
        <family val="2"/>
      </rPr>
      <t>? </t>
    </r>
  </si>
  <si>
    <t>Women</t>
  </si>
  <si>
    <t>Men</t>
  </si>
  <si>
    <t>Action</t>
  </si>
  <si>
    <t>Comedy</t>
  </si>
  <si>
    <t>Horror</t>
  </si>
  <si>
    <t>Romance</t>
  </si>
  <si>
    <t>Total</t>
  </si>
  <si>
    <t>W</t>
  </si>
  <si>
    <t>M</t>
  </si>
  <si>
    <t>H</t>
  </si>
  <si>
    <t>R</t>
  </si>
  <si>
    <r>
      <t xml:space="preserve">P(A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W)</t>
    </r>
  </si>
  <si>
    <r>
      <t xml:space="preserve">P(C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W)</t>
    </r>
  </si>
  <si>
    <r>
      <t xml:space="preserve">P(H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W)</t>
    </r>
  </si>
  <si>
    <r>
      <t xml:space="preserve">P(R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W)</t>
    </r>
  </si>
  <si>
    <r>
      <t xml:space="preserve">P(A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M)</t>
    </r>
  </si>
  <si>
    <r>
      <t xml:space="preserve">P(C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M)</t>
    </r>
  </si>
  <si>
    <r>
      <t xml:space="preserve">P(H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M)</t>
    </r>
  </si>
  <si>
    <r>
      <t xml:space="preserve">P(R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M)</t>
    </r>
  </si>
  <si>
    <r>
      <t xml:space="preserve">P(W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A)</t>
    </r>
  </si>
  <si>
    <r>
      <t xml:space="preserve">P(W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C)</t>
    </r>
  </si>
  <si>
    <r>
      <t xml:space="preserve">P(W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H)</t>
    </r>
  </si>
  <si>
    <r>
      <t xml:space="preserve">P(W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R)</t>
    </r>
  </si>
  <si>
    <r>
      <t xml:space="preserve">P(M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A)</t>
    </r>
  </si>
  <si>
    <r>
      <t xml:space="preserve">P(M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C)</t>
    </r>
  </si>
  <si>
    <r>
      <t xml:space="preserve">P(M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H)</t>
    </r>
  </si>
  <si>
    <r>
      <t xml:space="preserve">P(M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R)</t>
    </r>
  </si>
  <si>
    <t>CONDITIONAL PROBABILITIES</t>
  </si>
  <si>
    <t>Transposed</t>
  </si>
  <si>
    <r>
      <t xml:space="preserve">P(A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W) =</t>
    </r>
  </si>
  <si>
    <t xml:space="preserve">P(W) = </t>
  </si>
  <si>
    <r>
      <t xml:space="preserve">P(W </t>
    </r>
    <r>
      <rPr>
        <sz val="14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A) =</t>
    </r>
  </si>
  <si>
    <t xml:space="preserve">P(A) = </t>
  </si>
  <si>
    <r>
      <t xml:space="preserve">[P(A </t>
    </r>
    <r>
      <rPr>
        <b/>
        <sz val="14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W) ]x [P(W)] =</t>
    </r>
  </si>
  <si>
    <r>
      <t xml:space="preserve">[P(W </t>
    </r>
    <r>
      <rPr>
        <b/>
        <sz val="14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A) ]x [P(A)] =</t>
    </r>
  </si>
  <si>
    <t>For Conditional Probability:</t>
  </si>
  <si>
    <r>
      <t>[P(A</t>
    </r>
    <r>
      <rPr>
        <b/>
        <sz val="14"/>
        <color theme="1"/>
        <rFont val="Calibri"/>
        <family val="2"/>
        <scheme val="minor"/>
      </rPr>
      <t xml:space="preserve"> I</t>
    </r>
    <r>
      <rPr>
        <b/>
        <sz val="11"/>
        <color theme="1"/>
        <rFont val="Calibri"/>
        <family val="2"/>
        <scheme val="minor"/>
      </rPr>
      <t xml:space="preserve"> W) ] x [P(W)] = [P(W </t>
    </r>
    <r>
      <rPr>
        <b/>
        <sz val="14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A) ] x [P(A)]</t>
    </r>
  </si>
  <si>
    <t>Example</t>
  </si>
  <si>
    <r>
      <t xml:space="preserve">P(A </t>
    </r>
    <r>
      <rPr>
        <sz val="11"/>
        <color theme="1"/>
        <rFont val="Calibri"/>
        <family val="2"/>
      </rPr>
      <t>∩</t>
    </r>
    <r>
      <rPr>
        <sz val="11"/>
        <color theme="1"/>
        <rFont val="Calibri"/>
        <family val="2"/>
        <scheme val="minor"/>
      </rPr>
      <t xml:space="preserve"> W)</t>
    </r>
  </si>
  <si>
    <r>
      <t xml:space="preserve">P(C </t>
    </r>
    <r>
      <rPr>
        <sz val="11"/>
        <color theme="1"/>
        <rFont val="Calibri"/>
        <family val="2"/>
      </rPr>
      <t>∩</t>
    </r>
    <r>
      <rPr>
        <sz val="11"/>
        <color theme="1"/>
        <rFont val="Calibri"/>
        <family val="2"/>
        <scheme val="minor"/>
      </rPr>
      <t xml:space="preserve"> W)</t>
    </r>
  </si>
  <si>
    <r>
      <t xml:space="preserve">P(H </t>
    </r>
    <r>
      <rPr>
        <sz val="11"/>
        <color theme="1"/>
        <rFont val="Calibri"/>
        <family val="2"/>
      </rPr>
      <t>∩</t>
    </r>
    <r>
      <rPr>
        <sz val="11"/>
        <color theme="1"/>
        <rFont val="Calibri"/>
        <family val="2"/>
        <scheme val="minor"/>
      </rPr>
      <t xml:space="preserve"> W)</t>
    </r>
  </si>
  <si>
    <r>
      <t xml:space="preserve">P(R </t>
    </r>
    <r>
      <rPr>
        <sz val="11"/>
        <color theme="1"/>
        <rFont val="Calibri"/>
        <family val="2"/>
      </rPr>
      <t>∩</t>
    </r>
    <r>
      <rPr>
        <sz val="11"/>
        <color theme="1"/>
        <rFont val="Calibri"/>
        <family val="2"/>
        <scheme val="minor"/>
      </rPr>
      <t xml:space="preserve"> W)</t>
    </r>
  </si>
  <si>
    <r>
      <t xml:space="preserve">P(A </t>
    </r>
    <r>
      <rPr>
        <sz val="11"/>
        <color theme="1"/>
        <rFont val="Calibri"/>
        <family val="2"/>
      </rPr>
      <t>∩</t>
    </r>
    <r>
      <rPr>
        <sz val="11"/>
        <color theme="1"/>
        <rFont val="Calibri"/>
        <family val="2"/>
        <scheme val="minor"/>
      </rPr>
      <t xml:space="preserve"> M)</t>
    </r>
  </si>
  <si>
    <r>
      <t xml:space="preserve">P(C </t>
    </r>
    <r>
      <rPr>
        <sz val="11"/>
        <color theme="1"/>
        <rFont val="Calibri"/>
        <family val="2"/>
      </rPr>
      <t>∩</t>
    </r>
    <r>
      <rPr>
        <sz val="11"/>
        <color theme="1"/>
        <rFont val="Calibri"/>
        <family val="2"/>
        <scheme val="minor"/>
      </rPr>
      <t xml:space="preserve"> M)</t>
    </r>
  </si>
  <si>
    <r>
      <t xml:space="preserve">P(H </t>
    </r>
    <r>
      <rPr>
        <sz val="11"/>
        <color theme="1"/>
        <rFont val="Calibri"/>
        <family val="2"/>
      </rPr>
      <t>∩</t>
    </r>
    <r>
      <rPr>
        <sz val="11"/>
        <color theme="1"/>
        <rFont val="Calibri"/>
        <family val="2"/>
        <scheme val="minor"/>
      </rPr>
      <t xml:space="preserve"> M)</t>
    </r>
  </si>
  <si>
    <r>
      <t xml:space="preserve">P(R </t>
    </r>
    <r>
      <rPr>
        <sz val="11"/>
        <color theme="1"/>
        <rFont val="Calibri"/>
        <family val="2"/>
      </rPr>
      <t>∩</t>
    </r>
    <r>
      <rPr>
        <sz val="11"/>
        <color theme="1"/>
        <rFont val="Calibri"/>
        <family val="2"/>
        <scheme val="minor"/>
      </rPr>
      <t xml:space="preserve"> M)</t>
    </r>
  </si>
  <si>
    <t>&lt;&lt;&lt;&lt; P(A ∩ W)</t>
  </si>
  <si>
    <t>&lt;&lt;&lt;&lt; P(W ∩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</si>
</sst>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Open Sans"/>
      <family val="2"/>
    </font>
    <font>
      <b/>
      <sz val="10"/>
      <color rgb="FF222222"/>
      <name val="Open Sans"/>
      <family val="2"/>
    </font>
    <font>
      <sz val="14"/>
      <color theme="1"/>
      <name val="Calibri"/>
      <family val="2"/>
      <scheme val="minor"/>
    </font>
    <font>
      <b/>
      <i/>
      <u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0" fontId="1" fillId="0" borderId="0" xfId="0" applyFont="1"/>
    <xf numFmtId="10" fontId="0" fillId="0" borderId="0" xfId="0" applyNumberFormat="1"/>
    <xf numFmtId="3" fontId="0" fillId="2" borderId="1" xfId="0" applyNumberFormat="1" applyFill="1" applyBorder="1" applyAlignment="1">
      <alignment horizontal="left"/>
    </xf>
    <xf numFmtId="0" fontId="0" fillId="0" borderId="2" xfId="0" applyBorder="1" applyAlignment="1">
      <alignment horizontal="center"/>
    </xf>
    <xf numFmtId="3" fontId="0" fillId="2" borderId="6" xfId="0" applyNumberFormat="1" applyFill="1" applyBorder="1" applyAlignment="1">
      <alignment horizontal="left"/>
    </xf>
    <xf numFmtId="3" fontId="0" fillId="2" borderId="8" xfId="0" applyNumberFormat="1" applyFill="1" applyBorder="1" applyAlignment="1">
      <alignment horizontal="center"/>
    </xf>
    <xf numFmtId="0" fontId="0" fillId="0" borderId="2" xfId="0" applyBorder="1"/>
    <xf numFmtId="0" fontId="1" fillId="0" borderId="7" xfId="0" applyFont="1" applyBorder="1" applyAlignment="1">
      <alignment horizontal="right"/>
    </xf>
    <xf numFmtId="9" fontId="0" fillId="2" borderId="8" xfId="0" applyNumberFormat="1" applyFill="1" applyBorder="1"/>
    <xf numFmtId="9" fontId="0" fillId="2" borderId="9" xfId="0" applyNumberForma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2" borderId="6" xfId="0" applyNumberFormat="1" applyFill="1" applyBorder="1" applyAlignment="1">
      <alignment horizontal="left"/>
    </xf>
    <xf numFmtId="10" fontId="0" fillId="2" borderId="8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left"/>
    </xf>
    <xf numFmtId="0" fontId="0" fillId="0" borderId="0" xfId="0" applyFill="1"/>
    <xf numFmtId="10" fontId="0" fillId="0" borderId="8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7" xfId="0" applyFont="1" applyFill="1" applyBorder="1" applyAlignment="1">
      <alignment horizontal="right"/>
    </xf>
    <xf numFmtId="0" fontId="1" fillId="0" borderId="0" xfId="0" applyFont="1" applyFill="1" applyBorder="1"/>
    <xf numFmtId="10" fontId="0" fillId="2" borderId="9" xfId="0" applyNumberFormat="1" applyFill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1" fillId="0" borderId="7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center"/>
    </xf>
    <xf numFmtId="0" fontId="0" fillId="0" borderId="2" xfId="0" applyBorder="1" applyAlignment="1">
      <alignment horizontal="right"/>
    </xf>
    <xf numFmtId="10" fontId="0" fillId="0" borderId="3" xfId="0" applyNumberFormat="1" applyBorder="1"/>
    <xf numFmtId="0" fontId="1" fillId="0" borderId="3" xfId="0" applyFont="1" applyBorder="1" applyAlignment="1">
      <alignment horizontal="right" vertical="center"/>
    </xf>
    <xf numFmtId="0" fontId="0" fillId="0" borderId="7" xfId="0" applyBorder="1" applyAlignment="1">
      <alignment horizontal="right"/>
    </xf>
    <xf numFmtId="10" fontId="0" fillId="0" borderId="8" xfId="0" applyNumberFormat="1" applyBorder="1"/>
    <xf numFmtId="0" fontId="1" fillId="0" borderId="8" xfId="0" applyFont="1" applyBorder="1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8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right"/>
    </xf>
    <xf numFmtId="3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3" fontId="0" fillId="2" borderId="1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0" fillId="0" borderId="0" xfId="0" applyNumberFormat="1" applyFill="1" applyBorder="1" applyAlignment="1">
      <alignment horizontal="left"/>
    </xf>
    <xf numFmtId="10" fontId="1" fillId="3" borderId="3" xfId="0" applyNumberFormat="1" applyFont="1" applyFill="1" applyBorder="1" applyAlignment="1">
      <alignment horizontal="left" vertical="center"/>
    </xf>
    <xf numFmtId="10" fontId="1" fillId="3" borderId="4" xfId="0" applyNumberFormat="1" applyFont="1" applyFill="1" applyBorder="1" applyAlignment="1">
      <alignment horizontal="left" vertical="center"/>
    </xf>
    <xf numFmtId="10" fontId="1" fillId="3" borderId="8" xfId="0" applyNumberFormat="1" applyFont="1" applyFill="1" applyBorder="1" applyAlignment="1">
      <alignment horizontal="left" vertical="center"/>
    </xf>
    <xf numFmtId="10" fontId="1" fillId="3" borderId="9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/>
    </xf>
    <xf numFmtId="10" fontId="1" fillId="3" borderId="10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5</xdr:row>
      <xdr:rowOff>0</xdr:rowOff>
    </xdr:from>
    <xdr:to>
      <xdr:col>12</xdr:col>
      <xdr:colOff>434340</xdr:colOff>
      <xdr:row>6</xdr:row>
      <xdr:rowOff>91440</xdr:rowOff>
    </xdr:to>
    <xdr:sp macro="" textlink="">
      <xdr:nvSpPr>
        <xdr:cNvPr id="2" name="Right Arrow 1"/>
        <xdr:cNvSpPr/>
      </xdr:nvSpPr>
      <xdr:spPr>
        <a:xfrm>
          <a:off x="3200400" y="739140"/>
          <a:ext cx="89154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182880</xdr:colOff>
      <xdr:row>4</xdr:row>
      <xdr:rowOff>144780</xdr:rowOff>
    </xdr:from>
    <xdr:to>
      <xdr:col>17</xdr:col>
      <xdr:colOff>464820</xdr:colOff>
      <xdr:row>6</xdr:row>
      <xdr:rowOff>53340</xdr:rowOff>
    </xdr:to>
    <xdr:sp macro="" textlink="">
      <xdr:nvSpPr>
        <xdr:cNvPr id="3" name="Right Arrow 2"/>
        <xdr:cNvSpPr/>
      </xdr:nvSpPr>
      <xdr:spPr>
        <a:xfrm>
          <a:off x="6278880" y="701040"/>
          <a:ext cx="89154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190500</xdr:colOff>
      <xdr:row>27</xdr:row>
      <xdr:rowOff>15240</xdr:rowOff>
    </xdr:from>
    <xdr:to>
      <xdr:col>14</xdr:col>
      <xdr:colOff>472440</xdr:colOff>
      <xdr:row>28</xdr:row>
      <xdr:rowOff>106680</xdr:rowOff>
    </xdr:to>
    <xdr:sp macro="" textlink="">
      <xdr:nvSpPr>
        <xdr:cNvPr id="4" name="Right Arrow 3"/>
        <xdr:cNvSpPr/>
      </xdr:nvSpPr>
      <xdr:spPr>
        <a:xfrm>
          <a:off x="4457700" y="2057400"/>
          <a:ext cx="89154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60960</xdr:colOff>
      <xdr:row>27</xdr:row>
      <xdr:rowOff>7620</xdr:rowOff>
    </xdr:from>
    <xdr:to>
      <xdr:col>21</xdr:col>
      <xdr:colOff>472440</xdr:colOff>
      <xdr:row>28</xdr:row>
      <xdr:rowOff>99060</xdr:rowOff>
    </xdr:to>
    <xdr:sp macro="" textlink="">
      <xdr:nvSpPr>
        <xdr:cNvPr id="5" name="Right Arrow 4"/>
        <xdr:cNvSpPr/>
      </xdr:nvSpPr>
      <xdr:spPr>
        <a:xfrm>
          <a:off x="7711440" y="2232660"/>
          <a:ext cx="89154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270510</xdr:colOff>
      <xdr:row>9</xdr:row>
      <xdr:rowOff>49530</xdr:rowOff>
    </xdr:from>
    <xdr:to>
      <xdr:col>9</xdr:col>
      <xdr:colOff>80010</xdr:colOff>
      <xdr:row>25</xdr:row>
      <xdr:rowOff>133350</xdr:rowOff>
    </xdr:to>
    <xdr:sp macro="" textlink="">
      <xdr:nvSpPr>
        <xdr:cNvPr id="6" name="Right Arrow 5"/>
        <xdr:cNvSpPr/>
      </xdr:nvSpPr>
      <xdr:spPr>
        <a:xfrm rot="5400000">
          <a:off x="1226820" y="2148840"/>
          <a:ext cx="815340" cy="3200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201930</xdr:colOff>
      <xdr:row>5</xdr:row>
      <xdr:rowOff>64770</xdr:rowOff>
    </xdr:from>
    <xdr:to>
      <xdr:col>6</xdr:col>
      <xdr:colOff>407670</xdr:colOff>
      <xdr:row>6</xdr:row>
      <xdr:rowOff>148590</xdr:rowOff>
    </xdr:to>
    <xdr:sp macro="" textlink="">
      <xdr:nvSpPr>
        <xdr:cNvPr id="7" name="Right Arrow 6"/>
        <xdr:cNvSpPr/>
      </xdr:nvSpPr>
      <xdr:spPr>
        <a:xfrm rot="10800000">
          <a:off x="3539490" y="1047750"/>
          <a:ext cx="815340" cy="3200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457200</xdr:colOff>
      <xdr:row>9</xdr:row>
      <xdr:rowOff>38100</xdr:rowOff>
    </xdr:from>
    <xdr:to>
      <xdr:col>3</xdr:col>
      <xdr:colOff>205740</xdr:colOff>
      <xdr:row>25</xdr:row>
      <xdr:rowOff>121920</xdr:rowOff>
    </xdr:to>
    <xdr:sp macro="" textlink="">
      <xdr:nvSpPr>
        <xdr:cNvPr id="8" name="Right Arrow 7"/>
        <xdr:cNvSpPr/>
      </xdr:nvSpPr>
      <xdr:spPr>
        <a:xfrm rot="5400000">
          <a:off x="1177290" y="2167890"/>
          <a:ext cx="815340" cy="3200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323914</xdr:colOff>
      <xdr:row>34</xdr:row>
      <xdr:rowOff>123692</xdr:rowOff>
    </xdr:from>
    <xdr:to>
      <xdr:col>7</xdr:col>
      <xdr:colOff>46353</xdr:colOff>
      <xdr:row>35</xdr:row>
      <xdr:rowOff>175526</xdr:rowOff>
    </xdr:to>
    <xdr:sp macro="" textlink="">
      <xdr:nvSpPr>
        <xdr:cNvPr id="9" name="Right Arrow 8"/>
        <xdr:cNvSpPr/>
      </xdr:nvSpPr>
      <xdr:spPr>
        <a:xfrm rot="2586682">
          <a:off x="1863154" y="4505192"/>
          <a:ext cx="2069399" cy="2804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tabSelected="1" workbookViewId="0">
      <selection activeCell="S36" sqref="S36:S37"/>
    </sheetView>
  </sheetViews>
  <sheetFormatPr defaultRowHeight="14.4" x14ac:dyDescent="0.3"/>
  <cols>
    <col min="2" max="2" width="5.21875" bestFit="1" customWidth="1"/>
    <col min="3" max="3" width="8.33203125" bestFit="1" customWidth="1"/>
    <col min="4" max="4" width="8.44140625" bestFit="1" customWidth="1"/>
    <col min="5" max="5" width="8" bestFit="1" customWidth="1"/>
    <col min="8" max="8" width="8.6640625" bestFit="1" customWidth="1"/>
    <col min="9" max="9" width="7.44140625" bestFit="1" customWidth="1"/>
    <col min="10" max="10" width="8" bestFit="1" customWidth="1"/>
    <col min="11" max="11" width="5.21875" bestFit="1" customWidth="1"/>
    <col min="13" max="13" width="5.21875" bestFit="1" customWidth="1"/>
    <col min="14" max="14" width="5.21875" customWidth="1"/>
    <col min="15" max="15" width="7.6640625" bestFit="1" customWidth="1"/>
    <col min="16" max="16" width="7" bestFit="1" customWidth="1"/>
    <col min="17" max="20" width="8" bestFit="1" customWidth="1"/>
    <col min="21" max="21" width="7.5546875" bestFit="1" customWidth="1"/>
    <col min="23" max="23" width="2.77734375" bestFit="1" customWidth="1"/>
  </cols>
  <sheetData>
    <row r="1" spans="2:27" x14ac:dyDescent="0.3">
      <c r="G1" s="39" t="s">
        <v>44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2:27" x14ac:dyDescent="0.3"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2:27" ht="15" thickBot="1" x14ac:dyDescent="0.35"/>
    <row r="4" spans="2:27" ht="15" thickBot="1" x14ac:dyDescent="0.35">
      <c r="B4" s="50"/>
      <c r="C4" s="51" t="s">
        <v>24</v>
      </c>
      <c r="D4" s="51" t="s">
        <v>25</v>
      </c>
      <c r="E4" s="31" t="s">
        <v>23</v>
      </c>
      <c r="F4" s="60"/>
      <c r="H4" s="54"/>
      <c r="I4" s="56" t="s">
        <v>24</v>
      </c>
      <c r="J4" s="56" t="s">
        <v>25</v>
      </c>
      <c r="K4" s="57" t="s">
        <v>23</v>
      </c>
      <c r="N4" s="13"/>
      <c r="O4" s="17" t="s">
        <v>24</v>
      </c>
      <c r="P4" s="18" t="s">
        <v>25</v>
      </c>
      <c r="S4" s="10"/>
      <c r="T4" s="17" t="s">
        <v>24</v>
      </c>
      <c r="U4" s="18" t="s">
        <v>25</v>
      </c>
    </row>
    <row r="5" spans="2:27" ht="18.600000000000001" thickBot="1" x14ac:dyDescent="0.4">
      <c r="B5" s="52" t="s">
        <v>0</v>
      </c>
      <c r="C5" s="26">
        <f>I5/$K$9</f>
        <v>4.6153846153846156E-2</v>
      </c>
      <c r="D5" s="26">
        <f>J5/$K$9</f>
        <v>0.2153846153846154</v>
      </c>
      <c r="E5" s="20">
        <f>SUM(C5:D5)</f>
        <v>0.26153846153846155</v>
      </c>
      <c r="F5" s="61"/>
      <c r="H5" s="55" t="s">
        <v>0</v>
      </c>
      <c r="I5" s="53">
        <f>O5*50</f>
        <v>6</v>
      </c>
      <c r="J5" s="53">
        <f>P5*80</f>
        <v>28</v>
      </c>
      <c r="K5" s="9">
        <f>SUM(I5:J5)</f>
        <v>34</v>
      </c>
      <c r="N5" s="28" t="s">
        <v>0</v>
      </c>
      <c r="O5" s="19">
        <v>0.12</v>
      </c>
      <c r="P5" s="30">
        <v>0.35</v>
      </c>
      <c r="S5" s="28" t="s">
        <v>0</v>
      </c>
      <c r="T5" s="19" t="s">
        <v>28</v>
      </c>
      <c r="U5" s="30" t="s">
        <v>32</v>
      </c>
    </row>
    <row r="6" spans="2:27" ht="18.600000000000001" thickBot="1" x14ac:dyDescent="0.4">
      <c r="B6" s="52" t="s">
        <v>2</v>
      </c>
      <c r="C6" s="26">
        <f t="shared" ref="C6:C8" si="0">I6/$K$9</f>
        <v>0.13076923076923078</v>
      </c>
      <c r="D6" s="26">
        <f t="shared" ref="D6:D8" si="1">J6/$K$9</f>
        <v>0.15384615384615385</v>
      </c>
      <c r="E6" s="20">
        <f t="shared" ref="E6:E8" si="2">SUM(C6:D6)</f>
        <v>0.2846153846153846</v>
      </c>
      <c r="F6" s="61"/>
      <c r="H6" s="55" t="s">
        <v>2</v>
      </c>
      <c r="I6" s="53">
        <f t="shared" ref="I6:I8" si="3">O6*50</f>
        <v>17</v>
      </c>
      <c r="J6" s="53">
        <f t="shared" ref="J6:J8" si="4">P6*80</f>
        <v>20</v>
      </c>
      <c r="K6" s="9">
        <f t="shared" ref="K6:K8" si="5">SUM(I6:J6)</f>
        <v>37</v>
      </c>
      <c r="N6" s="28" t="s">
        <v>2</v>
      </c>
      <c r="O6" s="19">
        <v>0.34</v>
      </c>
      <c r="P6" s="30">
        <v>0.25</v>
      </c>
      <c r="S6" s="28" t="s">
        <v>2</v>
      </c>
      <c r="T6" s="19" t="s">
        <v>29</v>
      </c>
      <c r="U6" s="30" t="s">
        <v>33</v>
      </c>
    </row>
    <row r="7" spans="2:27" ht="18.600000000000001" thickBot="1" x14ac:dyDescent="0.4">
      <c r="B7" s="52" t="s">
        <v>26</v>
      </c>
      <c r="C7" s="26">
        <f t="shared" si="0"/>
        <v>0.11538461538461539</v>
      </c>
      <c r="D7" s="26">
        <f t="shared" si="1"/>
        <v>0.2</v>
      </c>
      <c r="E7" s="20">
        <f t="shared" si="2"/>
        <v>0.31538461538461537</v>
      </c>
      <c r="F7" s="61"/>
      <c r="H7" s="55" t="s">
        <v>26</v>
      </c>
      <c r="I7" s="53">
        <f t="shared" si="3"/>
        <v>15</v>
      </c>
      <c r="J7" s="53">
        <f t="shared" si="4"/>
        <v>26</v>
      </c>
      <c r="K7" s="9">
        <f t="shared" si="5"/>
        <v>41</v>
      </c>
      <c r="N7" s="28" t="s">
        <v>26</v>
      </c>
      <c r="O7" s="19">
        <v>0.3</v>
      </c>
      <c r="P7" s="30">
        <v>0.32500000000000001</v>
      </c>
      <c r="S7" s="28" t="s">
        <v>26</v>
      </c>
      <c r="T7" s="19" t="s">
        <v>30</v>
      </c>
      <c r="U7" s="30" t="s">
        <v>34</v>
      </c>
    </row>
    <row r="8" spans="2:27" ht="18.600000000000001" thickBot="1" x14ac:dyDescent="0.4">
      <c r="B8" s="52" t="s">
        <v>27</v>
      </c>
      <c r="C8" s="26">
        <f t="shared" si="0"/>
        <v>9.2307692307692313E-2</v>
      </c>
      <c r="D8" s="26">
        <f t="shared" si="1"/>
        <v>4.6153846153846156E-2</v>
      </c>
      <c r="E8" s="20">
        <f t="shared" si="2"/>
        <v>0.13846153846153847</v>
      </c>
      <c r="F8" s="61"/>
      <c r="H8" s="55" t="s">
        <v>27</v>
      </c>
      <c r="I8" s="53">
        <f t="shared" si="3"/>
        <v>12</v>
      </c>
      <c r="J8" s="53">
        <f t="shared" si="4"/>
        <v>6</v>
      </c>
      <c r="K8" s="11">
        <f t="shared" si="5"/>
        <v>18</v>
      </c>
      <c r="N8" s="28" t="s">
        <v>27</v>
      </c>
      <c r="O8" s="19">
        <v>0.24</v>
      </c>
      <c r="P8" s="30">
        <v>7.4999999999999997E-2</v>
      </c>
      <c r="S8" s="14" t="s">
        <v>27</v>
      </c>
      <c r="T8" s="24" t="s">
        <v>31</v>
      </c>
      <c r="U8" s="36" t="s">
        <v>35</v>
      </c>
    </row>
    <row r="9" spans="2:27" ht="15" thickBot="1" x14ac:dyDescent="0.35">
      <c r="B9" s="33" t="s">
        <v>23</v>
      </c>
      <c r="C9" s="21">
        <f>SUM(C5:C8)</f>
        <v>0.38461538461538464</v>
      </c>
      <c r="D9" s="21">
        <f>SUM(D5:D8)</f>
        <v>0.61538461538461542</v>
      </c>
      <c r="E9" s="22">
        <f>SUM(E5:E8)</f>
        <v>1</v>
      </c>
      <c r="F9" s="61"/>
      <c r="H9" s="58" t="s">
        <v>23</v>
      </c>
      <c r="I9" s="59">
        <f>SUM(I5:I8)</f>
        <v>50</v>
      </c>
      <c r="J9" s="12">
        <f>SUM(J5:J8)</f>
        <v>80</v>
      </c>
      <c r="K9" s="9">
        <f>SUM(K5:K8)</f>
        <v>130</v>
      </c>
      <c r="N9" s="33" t="s">
        <v>23</v>
      </c>
      <c r="O9" s="15">
        <f>SUM(O5:O8)</f>
        <v>1</v>
      </c>
      <c r="P9" s="16">
        <f>SUM(P5:P8)</f>
        <v>1</v>
      </c>
      <c r="S9" s="25"/>
      <c r="T9" s="26"/>
      <c r="U9" s="26"/>
    </row>
    <row r="10" spans="2:27" x14ac:dyDescent="0.3">
      <c r="S10" s="23"/>
      <c r="T10" s="23"/>
      <c r="U10" s="23"/>
    </row>
    <row r="11" spans="2:27" hidden="1" x14ac:dyDescent="0.3"/>
    <row r="12" spans="2:27" hidden="1" x14ac:dyDescent="0.3"/>
    <row r="13" spans="2:27" hidden="1" x14ac:dyDescent="0.3"/>
    <row r="14" spans="2:27" hidden="1" x14ac:dyDescent="0.3"/>
    <row r="15" spans="2:27" hidden="1" x14ac:dyDescent="0.3"/>
    <row r="16" spans="2:27" hidden="1" x14ac:dyDescent="0.3">
      <c r="I16" t="s">
        <v>17</v>
      </c>
      <c r="J16" t="s">
        <v>18</v>
      </c>
      <c r="K16" t="s">
        <v>23</v>
      </c>
    </row>
    <row r="17" spans="2:27" hidden="1" x14ac:dyDescent="0.3">
      <c r="H17" t="s">
        <v>19</v>
      </c>
      <c r="I17">
        <v>6</v>
      </c>
      <c r="J17">
        <v>28</v>
      </c>
      <c r="K17">
        <v>34</v>
      </c>
    </row>
    <row r="18" spans="2:27" hidden="1" x14ac:dyDescent="0.3">
      <c r="H18" t="s">
        <v>20</v>
      </c>
      <c r="I18">
        <v>17</v>
      </c>
      <c r="J18">
        <v>20</v>
      </c>
      <c r="K18">
        <v>37</v>
      </c>
    </row>
    <row r="19" spans="2:27" hidden="1" x14ac:dyDescent="0.3">
      <c r="H19" t="s">
        <v>21</v>
      </c>
      <c r="I19">
        <v>15</v>
      </c>
      <c r="J19">
        <v>26</v>
      </c>
      <c r="K19">
        <v>41</v>
      </c>
    </row>
    <row r="20" spans="2:27" hidden="1" x14ac:dyDescent="0.3">
      <c r="H20" t="s">
        <v>22</v>
      </c>
      <c r="I20">
        <v>12</v>
      </c>
      <c r="J20">
        <v>6</v>
      </c>
      <c r="K20">
        <v>18</v>
      </c>
    </row>
    <row r="21" spans="2:27" hidden="1" x14ac:dyDescent="0.3">
      <c r="H21" t="s">
        <v>23</v>
      </c>
      <c r="I21">
        <v>50</v>
      </c>
      <c r="J21">
        <v>80</v>
      </c>
      <c r="K21">
        <v>130</v>
      </c>
    </row>
    <row r="22" spans="2:27" hidden="1" x14ac:dyDescent="0.3"/>
    <row r="24" spans="2:27" x14ac:dyDescent="0.3">
      <c r="C24" s="8"/>
      <c r="J24" s="40" t="s">
        <v>45</v>
      </c>
      <c r="K24" s="40"/>
      <c r="L24" s="40"/>
    </row>
    <row r="26" spans="2:27" ht="15" thickBot="1" x14ac:dyDescent="0.35"/>
    <row r="27" spans="2:27" x14ac:dyDescent="0.3">
      <c r="B27" s="50"/>
      <c r="C27" s="51" t="s">
        <v>24</v>
      </c>
      <c r="D27" s="66" t="s">
        <v>25</v>
      </c>
      <c r="E27" s="60"/>
      <c r="H27" s="13"/>
      <c r="I27" s="17" t="s">
        <v>0</v>
      </c>
      <c r="J27" s="17" t="s">
        <v>2</v>
      </c>
      <c r="K27" s="17" t="s">
        <v>26</v>
      </c>
      <c r="L27" s="17" t="s">
        <v>27</v>
      </c>
      <c r="M27" s="32" t="s">
        <v>23</v>
      </c>
      <c r="P27" s="13"/>
      <c r="Q27" s="17" t="s">
        <v>0</v>
      </c>
      <c r="R27" s="17" t="s">
        <v>2</v>
      </c>
      <c r="S27" s="17" t="s">
        <v>26</v>
      </c>
      <c r="T27" s="18" t="s">
        <v>27</v>
      </c>
      <c r="U27" s="34"/>
      <c r="W27" s="13"/>
      <c r="X27" s="17" t="s">
        <v>0</v>
      </c>
      <c r="Y27" s="17" t="s">
        <v>2</v>
      </c>
      <c r="Z27" s="17" t="s">
        <v>26</v>
      </c>
      <c r="AA27" s="18" t="s">
        <v>27</v>
      </c>
    </row>
    <row r="28" spans="2:27" ht="18" x14ac:dyDescent="0.35">
      <c r="B28" s="52" t="s">
        <v>0</v>
      </c>
      <c r="C28" s="19" t="s">
        <v>55</v>
      </c>
      <c r="D28" s="30" t="s">
        <v>59</v>
      </c>
      <c r="E28" s="27"/>
      <c r="H28" s="28" t="s">
        <v>24</v>
      </c>
      <c r="I28" s="29">
        <v>6</v>
      </c>
      <c r="J28" s="29">
        <v>17</v>
      </c>
      <c r="K28" s="29">
        <v>15</v>
      </c>
      <c r="L28" s="29">
        <v>12</v>
      </c>
      <c r="M28" s="11">
        <v>50</v>
      </c>
      <c r="P28" s="28" t="s">
        <v>24</v>
      </c>
      <c r="Q28" s="19">
        <f>I28/I$30</f>
        <v>0.17647058823529413</v>
      </c>
      <c r="R28" s="19">
        <f t="shared" ref="R28:T29" si="6">J28/J$30</f>
        <v>0.45945945945945948</v>
      </c>
      <c r="S28" s="19">
        <f t="shared" si="6"/>
        <v>0.36585365853658536</v>
      </c>
      <c r="T28" s="30">
        <f t="shared" si="6"/>
        <v>0.66666666666666663</v>
      </c>
      <c r="U28" s="27"/>
      <c r="W28" s="28" t="s">
        <v>24</v>
      </c>
      <c r="X28" s="19" t="s">
        <v>36</v>
      </c>
      <c r="Y28" s="19" t="s">
        <v>37</v>
      </c>
      <c r="Z28" s="19" t="s">
        <v>38</v>
      </c>
      <c r="AA28" s="30" t="s">
        <v>39</v>
      </c>
    </row>
    <row r="29" spans="2:27" ht="18.600000000000001" thickBot="1" x14ac:dyDescent="0.4">
      <c r="B29" s="52" t="s">
        <v>2</v>
      </c>
      <c r="C29" s="19" t="s">
        <v>56</v>
      </c>
      <c r="D29" s="30" t="s">
        <v>60</v>
      </c>
      <c r="E29" s="27"/>
      <c r="H29" s="28" t="s">
        <v>25</v>
      </c>
      <c r="I29" s="29">
        <v>28</v>
      </c>
      <c r="J29" s="29">
        <v>20</v>
      </c>
      <c r="K29" s="29">
        <v>26</v>
      </c>
      <c r="L29" s="29">
        <v>6</v>
      </c>
      <c r="M29" s="11">
        <v>80</v>
      </c>
      <c r="P29" s="28" t="s">
        <v>25</v>
      </c>
      <c r="Q29" s="19">
        <f>I29/I$30</f>
        <v>0.82352941176470584</v>
      </c>
      <c r="R29" s="19">
        <f t="shared" si="6"/>
        <v>0.54054054054054057</v>
      </c>
      <c r="S29" s="19">
        <f t="shared" si="6"/>
        <v>0.63414634146341464</v>
      </c>
      <c r="T29" s="30">
        <f t="shared" si="6"/>
        <v>0.33333333333333331</v>
      </c>
      <c r="U29" s="27"/>
      <c r="W29" s="14" t="s">
        <v>25</v>
      </c>
      <c r="X29" s="24" t="s">
        <v>40</v>
      </c>
      <c r="Y29" s="24" t="s">
        <v>41</v>
      </c>
      <c r="Z29" s="24" t="s">
        <v>42</v>
      </c>
      <c r="AA29" s="36" t="s">
        <v>43</v>
      </c>
    </row>
    <row r="30" spans="2:27" ht="15" thickBot="1" x14ac:dyDescent="0.35">
      <c r="B30" s="52" t="s">
        <v>26</v>
      </c>
      <c r="C30" s="19" t="s">
        <v>57</v>
      </c>
      <c r="D30" s="30" t="s">
        <v>61</v>
      </c>
      <c r="E30" s="27"/>
      <c r="H30" s="33" t="s">
        <v>23</v>
      </c>
      <c r="I30" s="12">
        <v>34</v>
      </c>
      <c r="J30" s="12">
        <v>37</v>
      </c>
      <c r="K30" s="12">
        <v>41</v>
      </c>
      <c r="L30" s="12">
        <v>18</v>
      </c>
      <c r="M30" s="9">
        <v>130</v>
      </c>
      <c r="P30" s="33" t="s">
        <v>23</v>
      </c>
      <c r="Q30" s="21">
        <f>SUM(Q28:Q29)</f>
        <v>1</v>
      </c>
      <c r="R30" s="21">
        <f t="shared" ref="R30:T30" si="7">SUM(R28:R29)</f>
        <v>1</v>
      </c>
      <c r="S30" s="21">
        <f t="shared" si="7"/>
        <v>1</v>
      </c>
      <c r="T30" s="35">
        <f t="shared" si="7"/>
        <v>1</v>
      </c>
      <c r="U30" s="27"/>
      <c r="W30" s="38"/>
      <c r="X30" s="26"/>
      <c r="Y30" s="26"/>
      <c r="Z30" s="26"/>
      <c r="AA30" s="26"/>
    </row>
    <row r="31" spans="2:27" ht="15" thickBot="1" x14ac:dyDescent="0.35">
      <c r="B31" s="37" t="s">
        <v>27</v>
      </c>
      <c r="C31" s="24" t="s">
        <v>58</v>
      </c>
      <c r="D31" s="36" t="s">
        <v>62</v>
      </c>
      <c r="E31" s="27"/>
    </row>
    <row r="32" spans="2:27" x14ac:dyDescent="0.3">
      <c r="B32" s="38"/>
      <c r="C32" s="26"/>
      <c r="D32" s="26"/>
      <c r="E32" s="27"/>
    </row>
    <row r="34" spans="8:16" x14ac:dyDescent="0.3">
      <c r="H34" s="48" t="s">
        <v>52</v>
      </c>
      <c r="I34" s="48"/>
      <c r="J34" s="48"/>
      <c r="K34" s="48"/>
      <c r="L34" s="48"/>
    </row>
    <row r="35" spans="8:16" ht="18" x14ac:dyDescent="0.35">
      <c r="H35" s="7" t="s">
        <v>53</v>
      </c>
      <c r="I35" s="7"/>
      <c r="J35" s="7"/>
      <c r="K35" s="7"/>
      <c r="L35" s="7"/>
    </row>
    <row r="36" spans="8:16" ht="15" thickBot="1" x14ac:dyDescent="0.35">
      <c r="H36" s="49" t="s">
        <v>54</v>
      </c>
      <c r="I36" s="49"/>
    </row>
    <row r="37" spans="8:16" ht="18" x14ac:dyDescent="0.35">
      <c r="H37" s="42" t="s">
        <v>46</v>
      </c>
      <c r="I37" s="43">
        <f>O5</f>
        <v>0.12</v>
      </c>
      <c r="J37" s="44" t="s">
        <v>50</v>
      </c>
      <c r="K37" s="44"/>
      <c r="L37" s="44"/>
      <c r="M37" s="62">
        <f>I37*I38</f>
        <v>4.6153846153846156E-2</v>
      </c>
      <c r="N37" s="63"/>
      <c r="O37" s="68" t="s">
        <v>63</v>
      </c>
      <c r="P37" s="69"/>
    </row>
    <row r="38" spans="8:16" ht="15" thickBot="1" x14ac:dyDescent="0.35">
      <c r="H38" s="45" t="s">
        <v>47</v>
      </c>
      <c r="I38" s="46">
        <f>C9</f>
        <v>0.38461538461538464</v>
      </c>
      <c r="J38" s="47"/>
      <c r="K38" s="47"/>
      <c r="L38" s="47"/>
      <c r="M38" s="64"/>
      <c r="N38" s="65"/>
      <c r="O38" s="68"/>
      <c r="P38" s="69"/>
    </row>
    <row r="39" spans="8:16" ht="15" thickBot="1" x14ac:dyDescent="0.35">
      <c r="M39" s="67"/>
      <c r="N39" s="67"/>
    </row>
    <row r="40" spans="8:16" ht="18" x14ac:dyDescent="0.35">
      <c r="H40" s="42" t="s">
        <v>48</v>
      </c>
      <c r="I40" s="43">
        <f>Q28</f>
        <v>0.17647058823529413</v>
      </c>
      <c r="J40" s="44" t="s">
        <v>51</v>
      </c>
      <c r="K40" s="44"/>
      <c r="L40" s="44"/>
      <c r="M40" s="62">
        <f>I40*I41</f>
        <v>4.6153846153846156E-2</v>
      </c>
      <c r="N40" s="63"/>
      <c r="O40" s="68" t="s">
        <v>64</v>
      </c>
      <c r="P40" s="69"/>
    </row>
    <row r="41" spans="8:16" ht="15" thickBot="1" x14ac:dyDescent="0.35">
      <c r="H41" s="45" t="s">
        <v>49</v>
      </c>
      <c r="I41" s="46">
        <f>E5</f>
        <v>0.26153846153846155</v>
      </c>
      <c r="J41" s="47"/>
      <c r="K41" s="47"/>
      <c r="L41" s="47"/>
      <c r="M41" s="64"/>
      <c r="N41" s="65"/>
      <c r="O41" s="68"/>
      <c r="P41" s="69"/>
    </row>
  </sheetData>
  <mergeCells count="11">
    <mergeCell ref="O40:P41"/>
    <mergeCell ref="G1:AA2"/>
    <mergeCell ref="J24:L24"/>
    <mergeCell ref="J37:L38"/>
    <mergeCell ref="M37:N38"/>
    <mergeCell ref="J40:L41"/>
    <mergeCell ref="M40:N41"/>
    <mergeCell ref="H34:L34"/>
    <mergeCell ref="H36:I36"/>
    <mergeCell ref="M39:N39"/>
    <mergeCell ref="O37:P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L17" sqref="L17"/>
    </sheetView>
  </sheetViews>
  <sheetFormatPr defaultRowHeight="14.4" x14ac:dyDescent="0.3"/>
  <cols>
    <col min="1" max="1" width="8.88671875" style="1"/>
    <col min="2" max="2" width="10.44140625" style="1" bestFit="1" customWidth="1"/>
    <col min="3" max="8" width="8.88671875" style="1"/>
    <col min="9" max="9" width="8.88671875" style="6"/>
    <col min="10" max="16384" width="8.88671875" style="1"/>
  </cols>
  <sheetData>
    <row r="1" spans="1:12" x14ac:dyDescent="0.3">
      <c r="A1" s="41" t="s">
        <v>44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3" spans="1:12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9</v>
      </c>
    </row>
    <row r="4" spans="1:12" x14ac:dyDescent="0.3">
      <c r="B4" s="2" t="s">
        <v>5</v>
      </c>
      <c r="C4" s="1">
        <v>5</v>
      </c>
      <c r="D4" s="1">
        <v>10</v>
      </c>
      <c r="E4" s="1">
        <v>9</v>
      </c>
      <c r="F4" s="1">
        <v>10</v>
      </c>
      <c r="G4" s="1">
        <v>6</v>
      </c>
      <c r="H4" s="3">
        <f>SUM(C4:G4)</f>
        <v>40</v>
      </c>
    </row>
    <row r="5" spans="1:12" x14ac:dyDescent="0.3">
      <c r="B5" s="2" t="s">
        <v>6</v>
      </c>
      <c r="C5" s="1">
        <v>8</v>
      </c>
      <c r="D5" s="1">
        <v>10</v>
      </c>
      <c r="E5" s="1">
        <v>9</v>
      </c>
      <c r="F5" s="1">
        <v>7</v>
      </c>
      <c r="G5" s="1">
        <v>4</v>
      </c>
      <c r="H5" s="3">
        <f t="shared" ref="H5:H7" si="0">SUM(C5:G5)</f>
        <v>38</v>
      </c>
    </row>
    <row r="6" spans="1:12" x14ac:dyDescent="0.3">
      <c r="B6" s="2" t="s">
        <v>7</v>
      </c>
      <c r="C6" s="1">
        <v>11</v>
      </c>
      <c r="D6" s="1">
        <v>5</v>
      </c>
      <c r="E6" s="1">
        <v>4</v>
      </c>
      <c r="F6" s="1">
        <v>4</v>
      </c>
      <c r="G6" s="1">
        <v>2</v>
      </c>
      <c r="H6" s="3">
        <f t="shared" si="0"/>
        <v>26</v>
      </c>
    </row>
    <row r="7" spans="1:12" ht="15" thickBot="1" x14ac:dyDescent="0.35">
      <c r="B7" s="2" t="s">
        <v>8</v>
      </c>
      <c r="C7" s="1">
        <v>9</v>
      </c>
      <c r="D7" s="1">
        <v>9</v>
      </c>
      <c r="E7" s="1">
        <v>4</v>
      </c>
      <c r="F7" s="1">
        <v>2</v>
      </c>
      <c r="G7" s="1">
        <v>0</v>
      </c>
      <c r="H7" s="3">
        <f t="shared" si="0"/>
        <v>24</v>
      </c>
    </row>
    <row r="8" spans="1:12" ht="15" thickBot="1" x14ac:dyDescent="0.35">
      <c r="B8" s="2" t="s">
        <v>9</v>
      </c>
      <c r="C8" s="3">
        <f>SUM(C4:C7)</f>
        <v>33</v>
      </c>
      <c r="D8" s="3">
        <f t="shared" ref="D8:G8" si="1">SUM(D4:D7)</f>
        <v>34</v>
      </c>
      <c r="E8" s="3">
        <f t="shared" si="1"/>
        <v>26</v>
      </c>
      <c r="F8" s="3">
        <f t="shared" si="1"/>
        <v>23</v>
      </c>
      <c r="G8" s="3">
        <f t="shared" si="1"/>
        <v>12</v>
      </c>
      <c r="H8" s="4">
        <f>SUM(H4:H7)</f>
        <v>128</v>
      </c>
    </row>
    <row r="14" spans="1:12" ht="15" x14ac:dyDescent="0.35">
      <c r="B14" s="5" t="s">
        <v>10</v>
      </c>
      <c r="I14" s="6">
        <f>C8/H8</f>
        <v>0.2578125</v>
      </c>
    </row>
    <row r="16" spans="1:12" ht="15" x14ac:dyDescent="0.35">
      <c r="A16" s="5" t="s">
        <v>11</v>
      </c>
      <c r="I16" s="6">
        <f>(H6+H7)/H8</f>
        <v>0.390625</v>
      </c>
    </row>
    <row r="18" spans="1:9" ht="15" x14ac:dyDescent="0.35">
      <c r="A18" s="5" t="s">
        <v>12</v>
      </c>
      <c r="I18" s="6">
        <f>G4/H4</f>
        <v>0.15</v>
      </c>
    </row>
    <row r="20" spans="1:9" ht="15" x14ac:dyDescent="0.35">
      <c r="A20" s="5" t="s">
        <v>13</v>
      </c>
    </row>
    <row r="21" spans="1:9" x14ac:dyDescent="0.3">
      <c r="I21" s="6">
        <f>D5/128</f>
        <v>7.8125E-2</v>
      </c>
    </row>
    <row r="23" spans="1:9" ht="15" x14ac:dyDescent="0.35">
      <c r="A23" s="5" t="s">
        <v>14</v>
      </c>
      <c r="I23" s="6">
        <f>SUM(C6:F6)/H6</f>
        <v>0.92307692307692313</v>
      </c>
    </row>
    <row r="25" spans="1:9" ht="15" x14ac:dyDescent="0.35">
      <c r="A25" s="5" t="s">
        <v>15</v>
      </c>
    </row>
    <row r="26" spans="1:9" x14ac:dyDescent="0.3">
      <c r="I26" s="6">
        <f>H7/H8</f>
        <v>0.1875</v>
      </c>
    </row>
    <row r="28" spans="1:9" ht="15" x14ac:dyDescent="0.35">
      <c r="A28" s="5" t="s">
        <v>16</v>
      </c>
    </row>
    <row r="29" spans="1:9" x14ac:dyDescent="0.3">
      <c r="I29" s="6">
        <f>(F7/H7)</f>
        <v>8.3333333333333329E-2</v>
      </c>
    </row>
  </sheetData>
  <mergeCells count="1">
    <mergeCell ref="A1:L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Prob-2</vt:lpstr>
      <vt:lpstr>Prob-1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JJALAW</dc:creator>
  <cp:lastModifiedBy>JJALAW</cp:lastModifiedBy>
  <dcterms:created xsi:type="dcterms:W3CDTF">2016-02-27T16:50:05Z</dcterms:created>
  <dcterms:modified xsi:type="dcterms:W3CDTF">2016-02-27T19:52:47Z</dcterms:modified>
</cp:coreProperties>
</file>