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eanorwich-my.sharepoint.com/personal/hpd08ucu_uea_ac_uk/Documents/Manuscripts/Anopheles_stephensi_Pol3/data/"/>
    </mc:Choice>
  </mc:AlternateContent>
  <xr:revisionPtr revIDLastSave="40" documentId="13_ncr:1_{385FD638-618F-4D32-96DC-29E8E543944F}" xr6:coauthVersionLast="47" xr6:coauthVersionMax="47" xr10:uidLastSave="{32B5D7FA-2813-46CE-9BB3-A25DA35890C4}"/>
  <bookViews>
    <workbookView xWindow="-110" yWindow="-110" windowWidth="19420" windowHeight="10300" firstSheet="2" activeTab="4" xr2:uid="{00000000-000D-0000-FFFF-FFFF00000000}"/>
  </bookViews>
  <sheets>
    <sheet name="F0_DD_AxC" sheetId="1" r:id="rId1"/>
    <sheet name="F1_DD_ACxB" sheetId="2" r:id="rId2"/>
    <sheet name="F2_Homing DD assay (pat Cas9)" sheetId="3" r:id="rId3"/>
    <sheet name="F2_Homing DD assay (mat Cas9)" sheetId="4" r:id="rId4"/>
    <sheet name="F1_2-element_CB" sheetId="7" r:id="rId5"/>
    <sheet name="Fitness" sheetId="5" r:id="rId6"/>
    <sheet name="Homing rate summary" sheetId="6" r:id="rId7"/>
  </sheets>
  <definedNames>
    <definedName name="_xlnm._FilterDatabase" localSheetId="5" hidden="1">Fitness!$F$4:$H$4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7" l="1"/>
  <c r="K15" i="7"/>
  <c r="L15" i="7"/>
  <c r="M15" i="7"/>
  <c r="J15" i="7"/>
  <c r="N14" i="7"/>
  <c r="K14" i="7"/>
  <c r="L14" i="7"/>
  <c r="M14" i="7"/>
  <c r="J14" i="7"/>
  <c r="N13" i="7"/>
  <c r="K13" i="7"/>
  <c r="L13" i="7"/>
  <c r="M13" i="7"/>
  <c r="J13" i="7"/>
  <c r="N12" i="7"/>
  <c r="K12" i="7"/>
  <c r="L12" i="7"/>
  <c r="M12" i="7"/>
  <c r="J12" i="7"/>
  <c r="AA14" i="7"/>
  <c r="AA13" i="7"/>
  <c r="Z13" i="7"/>
  <c r="Z11" i="7"/>
  <c r="X14" i="7"/>
  <c r="X13" i="7"/>
  <c r="Y13" i="7"/>
  <c r="Y12" i="7"/>
  <c r="X8" i="7"/>
  <c r="Z8" i="7"/>
  <c r="AB8" i="7"/>
  <c r="X9" i="7"/>
  <c r="Z9" i="7"/>
  <c r="AB9" i="7"/>
  <c r="R8" i="7"/>
  <c r="S8" i="7"/>
  <c r="T8" i="7"/>
  <c r="U8" i="7"/>
  <c r="R9" i="7"/>
  <c r="S9" i="7"/>
  <c r="T9" i="7"/>
  <c r="U9" i="7"/>
  <c r="R7" i="7"/>
  <c r="S7" i="7"/>
  <c r="T7" i="7"/>
  <c r="U7" i="7"/>
  <c r="X7" i="7"/>
  <c r="Z7" i="7"/>
  <c r="AA7" i="7" s="1"/>
  <c r="AB7" i="7"/>
  <c r="Y7" i="7" s="1"/>
  <c r="AA6" i="7"/>
  <c r="Y6" i="7"/>
  <c r="Z6" i="7"/>
  <c r="X6" i="7"/>
  <c r="S6" i="7"/>
  <c r="T6" i="7"/>
  <c r="U6" i="7"/>
  <c r="R6" i="7"/>
  <c r="AB6" i="7"/>
  <c r="AA6" i="1"/>
  <c r="W6" i="1"/>
  <c r="Z6" i="1"/>
  <c r="V6" i="1"/>
  <c r="AB6" i="1"/>
  <c r="Z17" i="2"/>
  <c r="AA17" i="2" s="1"/>
  <c r="X17" i="2"/>
  <c r="Y17" i="2" s="1"/>
  <c r="V17" i="2"/>
  <c r="W17" i="2" s="1"/>
  <c r="AA6" i="2"/>
  <c r="Y6" i="2"/>
  <c r="W6" i="2"/>
  <c r="Z6" i="2"/>
  <c r="X6" i="2"/>
  <c r="V6" i="2"/>
  <c r="Y9" i="7" l="1"/>
  <c r="AA9" i="7"/>
  <c r="Y8" i="7"/>
  <c r="AA8" i="7"/>
  <c r="P6" i="1"/>
  <c r="U6" i="1"/>
  <c r="T6" i="1"/>
  <c r="Q6" i="1"/>
  <c r="X77" i="4" l="1"/>
  <c r="Y77" i="4" s="1"/>
  <c r="X125" i="4"/>
  <c r="Y125" i="4" s="1"/>
  <c r="AB125" i="4"/>
  <c r="X93" i="3"/>
  <c r="Y93" i="3" s="1"/>
  <c r="Y164" i="3"/>
  <c r="X164" i="3"/>
  <c r="AB77" i="4"/>
  <c r="W77" i="4" s="1"/>
  <c r="V77" i="4"/>
  <c r="AB93" i="3"/>
  <c r="W93" i="3"/>
  <c r="V93" i="3"/>
  <c r="W164" i="3"/>
  <c r="AB164" i="3"/>
  <c r="V164" i="3"/>
  <c r="X11" i="5" l="1"/>
  <c r="V11" i="5"/>
  <c r="T11" i="5"/>
  <c r="U11" i="5" s="1"/>
  <c r="AJ5" i="5"/>
  <c r="AI5" i="5" s="1"/>
  <c r="AE5" i="5"/>
  <c r="AD5" i="5"/>
  <c r="AB5" i="5"/>
  <c r="X5" i="5"/>
  <c r="W5" i="5"/>
  <c r="U5" i="5"/>
  <c r="AJ4" i="5"/>
  <c r="AI4" i="5"/>
  <c r="AG4" i="5"/>
  <c r="AE4" i="5"/>
  <c r="AD4" i="5" s="1"/>
  <c r="AB4" i="5"/>
  <c r="X4" i="5"/>
  <c r="W4" i="5" s="1"/>
  <c r="U4" i="5"/>
  <c r="W11" i="5" l="1"/>
  <c r="AG5" i="5"/>
  <c r="BA122" i="4" l="1"/>
  <c r="AZ122" i="4"/>
  <c r="BB122" i="4" s="1"/>
  <c r="BC122" i="4" s="1"/>
  <c r="BA118" i="4"/>
  <c r="AZ118" i="4"/>
  <c r="BB118" i="4" s="1"/>
  <c r="BC118" i="4" s="1"/>
  <c r="BA87" i="4"/>
  <c r="AZ87" i="4"/>
  <c r="BB87" i="4" s="1"/>
  <c r="BC87" i="4" s="1"/>
  <c r="BA131" i="3"/>
  <c r="AZ131" i="3"/>
  <c r="BB131" i="3" s="1"/>
  <c r="BC131" i="3" s="1"/>
  <c r="BA64" i="3"/>
  <c r="AZ64" i="3"/>
  <c r="BB64" i="3" s="1"/>
  <c r="BC64" i="3" s="1"/>
  <c r="BA151" i="3"/>
  <c r="AZ151" i="3"/>
  <c r="BB151" i="3" s="1"/>
  <c r="BC151" i="3" s="1"/>
  <c r="BA146" i="3"/>
  <c r="AZ146" i="3"/>
  <c r="BB146" i="3" s="1"/>
  <c r="BC146" i="3" s="1"/>
  <c r="BA144" i="3"/>
  <c r="AZ144" i="3"/>
  <c r="BB144" i="3" s="1"/>
  <c r="BC144" i="3" s="1"/>
  <c r="BA142" i="3"/>
  <c r="AZ142" i="3"/>
  <c r="BB142" i="3" s="1"/>
  <c r="BC142" i="3" s="1"/>
  <c r="BA117" i="3"/>
  <c r="AZ117" i="3"/>
  <c r="BB117" i="3" s="1"/>
  <c r="BC117" i="3" s="1"/>
  <c r="BA115" i="3"/>
  <c r="AZ115" i="3"/>
  <c r="BB115" i="3" s="1"/>
  <c r="BC115" i="3" s="1"/>
  <c r="BA101" i="3"/>
  <c r="AZ101" i="3"/>
  <c r="BB101" i="3" s="1"/>
  <c r="BC101" i="3" s="1"/>
  <c r="BA98" i="3"/>
  <c r="AZ98" i="3"/>
  <c r="BB98" i="3" s="1"/>
  <c r="BC98" i="3" s="1"/>
  <c r="BA96" i="3"/>
  <c r="AZ96" i="3"/>
  <c r="BB96" i="3" s="1"/>
  <c r="BC96" i="3" s="1"/>
  <c r="BA84" i="4"/>
  <c r="AZ84" i="4"/>
  <c r="BB84" i="4" s="1"/>
  <c r="BC84" i="4" s="1"/>
  <c r="AZ92" i="4"/>
  <c r="BB92" i="4" s="1"/>
  <c r="BC92" i="4" s="1"/>
  <c r="BA92" i="4"/>
  <c r="BA134" i="3"/>
  <c r="AZ134" i="3"/>
  <c r="BB134" i="3" s="1"/>
  <c r="BC134" i="3" s="1"/>
  <c r="BA91" i="4"/>
  <c r="AZ91" i="4"/>
  <c r="AN162" i="3"/>
  <c r="AO162" i="3"/>
  <c r="AP162" i="3"/>
  <c r="AQ162" i="3"/>
  <c r="AR162" i="3"/>
  <c r="AS162" i="3"/>
  <c r="AT162" i="3"/>
  <c r="AN163" i="3"/>
  <c r="AO163" i="3"/>
  <c r="AP163" i="3"/>
  <c r="AR163" i="3"/>
  <c r="AN160" i="3"/>
  <c r="AO160" i="3"/>
  <c r="AP160" i="3"/>
  <c r="AR160" i="3"/>
  <c r="AS160" i="3"/>
  <c r="AM158" i="3"/>
  <c r="AN158" i="3"/>
  <c r="AO158" i="3"/>
  <c r="AP158" i="3"/>
  <c r="AR158" i="3"/>
  <c r="AS158" i="3"/>
  <c r="AN156" i="3"/>
  <c r="AO156" i="3"/>
  <c r="AN154" i="3"/>
  <c r="AO154" i="3"/>
  <c r="AP154" i="3"/>
  <c r="AQ154" i="3"/>
  <c r="AR154" i="3"/>
  <c r="AS154" i="3"/>
  <c r="AN151" i="3"/>
  <c r="AO151" i="3"/>
  <c r="AP151" i="3"/>
  <c r="AQ151" i="3"/>
  <c r="AR151" i="3"/>
  <c r="AS151" i="3"/>
  <c r="AT151" i="3"/>
  <c r="AN152" i="3"/>
  <c r="AO152" i="3"/>
  <c r="AP152" i="3"/>
  <c r="AR152" i="3"/>
  <c r="AS152" i="3"/>
  <c r="AN144" i="3"/>
  <c r="AO144" i="3"/>
  <c r="AP144" i="3"/>
  <c r="AQ144" i="3"/>
  <c r="AR144" i="3"/>
  <c r="AS144" i="3"/>
  <c r="AT144" i="3"/>
  <c r="AN145" i="3"/>
  <c r="AO145" i="3"/>
  <c r="AP145" i="3"/>
  <c r="AQ145" i="3"/>
  <c r="AR145" i="3"/>
  <c r="AN146" i="3"/>
  <c r="AO146" i="3"/>
  <c r="AP146" i="3"/>
  <c r="AQ146" i="3"/>
  <c r="AR146" i="3"/>
  <c r="AS146" i="3"/>
  <c r="AN140" i="3"/>
  <c r="AO140" i="3"/>
  <c r="AP140" i="3"/>
  <c r="AQ140" i="3"/>
  <c r="AR140" i="3"/>
  <c r="AS140" i="3"/>
  <c r="AN141" i="3"/>
  <c r="AO141" i="3"/>
  <c r="AP141" i="3"/>
  <c r="AN142" i="3"/>
  <c r="AO142" i="3"/>
  <c r="AP142" i="3"/>
  <c r="AQ142" i="3"/>
  <c r="AR142" i="3"/>
  <c r="AS142" i="3"/>
  <c r="AT142" i="3"/>
  <c r="AN128" i="3"/>
  <c r="AO128" i="3"/>
  <c r="AP128" i="3"/>
  <c r="AR128" i="3"/>
  <c r="AS128" i="3"/>
  <c r="AN129" i="3"/>
  <c r="AO129" i="3"/>
  <c r="AP129" i="3"/>
  <c r="AN130" i="3"/>
  <c r="AO130" i="3"/>
  <c r="AP130" i="3"/>
  <c r="AQ130" i="3"/>
  <c r="AR130" i="3"/>
  <c r="AS130" i="3"/>
  <c r="AT130" i="3"/>
  <c r="AN131" i="3"/>
  <c r="AO131" i="3"/>
  <c r="AP131" i="3"/>
  <c r="AQ131" i="3"/>
  <c r="AR131" i="3"/>
  <c r="AS131" i="3"/>
  <c r="AT131" i="3"/>
  <c r="AN132" i="3"/>
  <c r="AO132" i="3"/>
  <c r="AP132" i="3"/>
  <c r="AS132" i="3"/>
  <c r="AT132" i="3"/>
  <c r="AN133" i="3"/>
  <c r="AO133" i="3"/>
  <c r="AP133" i="3"/>
  <c r="AN134" i="3"/>
  <c r="AO134" i="3"/>
  <c r="AP134" i="3"/>
  <c r="AQ134" i="3"/>
  <c r="AR134" i="3"/>
  <c r="AS134" i="3"/>
  <c r="AT134" i="3"/>
  <c r="AN135" i="3"/>
  <c r="AO135" i="3"/>
  <c r="AP135" i="3"/>
  <c r="AQ135" i="3"/>
  <c r="AR135" i="3"/>
  <c r="AS135" i="3"/>
  <c r="AT135" i="3"/>
  <c r="AN136" i="3"/>
  <c r="AO136" i="3"/>
  <c r="AP136" i="3"/>
  <c r="AR136" i="3"/>
  <c r="AT136" i="3"/>
  <c r="AN137" i="3"/>
  <c r="AO137" i="3"/>
  <c r="AP137" i="3"/>
  <c r="AQ137" i="3"/>
  <c r="AR137" i="3"/>
  <c r="AS137" i="3"/>
  <c r="AN138" i="3"/>
  <c r="AO138" i="3"/>
  <c r="AP138" i="3"/>
  <c r="AQ138" i="3"/>
  <c r="AR138" i="3"/>
  <c r="AS138" i="3"/>
  <c r="AT138" i="3"/>
  <c r="AM123" i="3"/>
  <c r="AN123" i="3"/>
  <c r="AO123" i="3"/>
  <c r="AP123" i="3"/>
  <c r="AR123" i="3"/>
  <c r="AS123" i="3"/>
  <c r="AT123" i="3"/>
  <c r="AM124" i="3"/>
  <c r="AN124" i="3"/>
  <c r="AO124" i="3"/>
  <c r="AP124" i="3"/>
  <c r="AQ124" i="3"/>
  <c r="AR124" i="3"/>
  <c r="AS124" i="3"/>
  <c r="AM125" i="3"/>
  <c r="AN125" i="3"/>
  <c r="AO125" i="3"/>
  <c r="AP125" i="3"/>
  <c r="AQ125" i="3"/>
  <c r="AR125" i="3"/>
  <c r="AS125" i="3"/>
  <c r="AT125" i="3"/>
  <c r="AN121" i="3"/>
  <c r="AO121" i="3"/>
  <c r="AP121" i="3"/>
  <c r="AQ121" i="3"/>
  <c r="AS121" i="3"/>
  <c r="AT121" i="3"/>
  <c r="AN107" i="3"/>
  <c r="AO107" i="3"/>
  <c r="AP107" i="3"/>
  <c r="AQ107" i="3"/>
  <c r="AR107" i="3"/>
  <c r="AS107" i="3"/>
  <c r="AT107" i="3"/>
  <c r="AN108" i="3"/>
  <c r="AO108" i="3"/>
  <c r="AP108" i="3"/>
  <c r="AR108" i="3"/>
  <c r="AS108" i="3"/>
  <c r="AN110" i="3"/>
  <c r="AO110" i="3"/>
  <c r="AP110" i="3"/>
  <c r="AR110" i="3"/>
  <c r="AN111" i="3"/>
  <c r="AO111" i="3"/>
  <c r="AP111" i="3"/>
  <c r="AQ111" i="3"/>
  <c r="AR111" i="3"/>
  <c r="AS111" i="3"/>
  <c r="AN112" i="3"/>
  <c r="AO112" i="3"/>
  <c r="AP112" i="3"/>
  <c r="AR112" i="3"/>
  <c r="AS112" i="3"/>
  <c r="AT112" i="3"/>
  <c r="AN113" i="3"/>
  <c r="AO113" i="3"/>
  <c r="AP113" i="3"/>
  <c r="AN114" i="3"/>
  <c r="AO114" i="3"/>
  <c r="AP114" i="3"/>
  <c r="AR114" i="3"/>
  <c r="AS114" i="3"/>
  <c r="AN115" i="3"/>
  <c r="AO115" i="3"/>
  <c r="AP115" i="3"/>
  <c r="AQ115" i="3"/>
  <c r="AR115" i="3"/>
  <c r="AS115" i="3"/>
  <c r="AT115" i="3"/>
  <c r="AN116" i="3"/>
  <c r="AO116" i="3"/>
  <c r="AP116" i="3"/>
  <c r="AN117" i="3"/>
  <c r="AO117" i="3"/>
  <c r="AP117" i="3"/>
  <c r="AQ117" i="3"/>
  <c r="AR117" i="3"/>
  <c r="AS117" i="3"/>
  <c r="AT117" i="3"/>
  <c r="AN118" i="3"/>
  <c r="AO118" i="3"/>
  <c r="AP118" i="3"/>
  <c r="AQ118" i="3"/>
  <c r="AR118" i="3"/>
  <c r="AS118" i="3"/>
  <c r="AT118" i="3"/>
  <c r="AN96" i="3"/>
  <c r="AO96" i="3"/>
  <c r="AP96" i="3"/>
  <c r="AQ96" i="3"/>
  <c r="AR96" i="3"/>
  <c r="AS96" i="3"/>
  <c r="AT96" i="3"/>
  <c r="AN97" i="3"/>
  <c r="AO97" i="3"/>
  <c r="AP97" i="3"/>
  <c r="AQ97" i="3"/>
  <c r="AR97" i="3"/>
  <c r="AS97" i="3"/>
  <c r="AN98" i="3"/>
  <c r="AO98" i="3"/>
  <c r="AP98" i="3"/>
  <c r="AQ98" i="3"/>
  <c r="AR98" i="3"/>
  <c r="AS98" i="3"/>
  <c r="AT98" i="3"/>
  <c r="AN99" i="3"/>
  <c r="AO99" i="3"/>
  <c r="AP99" i="3"/>
  <c r="AR99" i="3"/>
  <c r="AN100" i="3"/>
  <c r="AO100" i="3"/>
  <c r="AP100" i="3"/>
  <c r="AS100" i="3"/>
  <c r="AN101" i="3"/>
  <c r="AO101" i="3"/>
  <c r="AP101" i="3"/>
  <c r="AQ101" i="3"/>
  <c r="AR101" i="3"/>
  <c r="AS101" i="3"/>
  <c r="AT101" i="3"/>
  <c r="AN102" i="3"/>
  <c r="AO102" i="3"/>
  <c r="AP102" i="3"/>
  <c r="AS102" i="3"/>
  <c r="AN103" i="3"/>
  <c r="AO103" i="3"/>
  <c r="AP103" i="3"/>
  <c r="AR103" i="3"/>
  <c r="AS103" i="3"/>
  <c r="AN80" i="3"/>
  <c r="AO80" i="3"/>
  <c r="AQ80" i="3"/>
  <c r="AN81" i="3"/>
  <c r="AO81" i="3"/>
  <c r="AS81" i="3"/>
  <c r="AN82" i="3"/>
  <c r="AO82" i="3"/>
  <c r="AN83" i="3"/>
  <c r="AO83" i="3"/>
  <c r="AR83" i="3"/>
  <c r="AN78" i="3"/>
  <c r="AO78" i="3"/>
  <c r="AP78" i="3"/>
  <c r="AS78" i="3"/>
  <c r="AN74" i="3"/>
  <c r="AO74" i="3"/>
  <c r="AP74" i="3"/>
  <c r="AN75" i="3"/>
  <c r="AO75" i="3"/>
  <c r="AP75" i="3"/>
  <c r="AQ75" i="3"/>
  <c r="AR75" i="3"/>
  <c r="AN70" i="3"/>
  <c r="AO70" i="3"/>
  <c r="AP70" i="3"/>
  <c r="AQ70" i="3"/>
  <c r="AR70" i="3"/>
  <c r="AN71" i="3"/>
  <c r="AO71" i="3"/>
  <c r="AP71" i="3"/>
  <c r="AN59" i="3"/>
  <c r="AO59" i="3"/>
  <c r="AP59" i="3"/>
  <c r="AN60" i="3"/>
  <c r="AO60" i="3"/>
  <c r="AP60" i="3"/>
  <c r="AN61" i="3"/>
  <c r="AP61" i="3"/>
  <c r="AO62" i="3"/>
  <c r="AN63" i="3"/>
  <c r="AO63" i="3"/>
  <c r="AP63" i="3"/>
  <c r="AN64" i="3"/>
  <c r="AO64" i="3"/>
  <c r="AP64" i="3"/>
  <c r="AR64" i="3"/>
  <c r="AS64" i="3"/>
  <c r="AN65" i="3"/>
  <c r="AO65" i="3"/>
  <c r="AP65" i="3"/>
  <c r="AQ65" i="3"/>
  <c r="AS65" i="3"/>
  <c r="AN55" i="3"/>
  <c r="AO55" i="3"/>
  <c r="AP55" i="3"/>
  <c r="AN56" i="3"/>
  <c r="AO56" i="3"/>
  <c r="AQ56" i="3"/>
  <c r="AR56" i="3"/>
  <c r="AN57" i="3"/>
  <c r="AN48" i="3"/>
  <c r="AO48" i="3"/>
  <c r="AN49" i="3"/>
  <c r="AO49" i="3"/>
  <c r="AP49" i="3"/>
  <c r="AR49" i="3"/>
  <c r="AN50" i="3"/>
  <c r="AO50" i="3"/>
  <c r="AN51" i="3"/>
  <c r="AO51" i="3"/>
  <c r="AN40" i="3"/>
  <c r="AO40" i="3"/>
  <c r="AN41" i="3"/>
  <c r="AO41" i="3"/>
  <c r="AP41" i="3"/>
  <c r="AN42" i="3"/>
  <c r="AO42" i="3"/>
  <c r="AN43" i="3"/>
  <c r="AR43" i="3"/>
  <c r="AN44" i="3"/>
  <c r="AO44" i="3"/>
  <c r="AP44" i="3"/>
  <c r="AN45" i="3"/>
  <c r="AO45" i="3"/>
  <c r="AN46" i="3"/>
  <c r="AO46" i="3"/>
  <c r="AP46" i="3"/>
  <c r="AN35" i="3"/>
  <c r="AO35" i="3"/>
  <c r="AP35" i="3"/>
  <c r="AN36" i="3"/>
  <c r="AO36" i="3"/>
  <c r="AP36" i="3"/>
  <c r="AQ36" i="3"/>
  <c r="AR36" i="3"/>
  <c r="AS36" i="3"/>
  <c r="AN37" i="3"/>
  <c r="AO37" i="3"/>
  <c r="AP37" i="3"/>
  <c r="AN38" i="3"/>
  <c r="AO38" i="3"/>
  <c r="AQ38" i="3"/>
  <c r="AR38" i="3"/>
  <c r="AN25" i="3"/>
  <c r="AN26" i="3"/>
  <c r="AO26" i="3"/>
  <c r="AN27" i="3"/>
  <c r="AO27" i="3"/>
  <c r="AP27" i="3"/>
  <c r="AQ27" i="3"/>
  <c r="AN28" i="3"/>
  <c r="AN29" i="3"/>
  <c r="AO29" i="3"/>
  <c r="AP29" i="3"/>
  <c r="AN30" i="3"/>
  <c r="AO30" i="3"/>
  <c r="AP30" i="3"/>
  <c r="AR30" i="3"/>
  <c r="AN31" i="3"/>
  <c r="AO31" i="3"/>
  <c r="AP31" i="3"/>
  <c r="AN32" i="3"/>
  <c r="AO32" i="3"/>
  <c r="AP32" i="3"/>
  <c r="AQ32" i="3"/>
  <c r="AR32" i="3"/>
  <c r="AN33" i="3"/>
  <c r="AP33" i="3"/>
  <c r="AN23" i="3"/>
  <c r="AO23" i="3"/>
  <c r="AP23" i="3"/>
  <c r="AR23" i="3"/>
  <c r="AN19" i="3"/>
  <c r="AO19" i="3"/>
  <c r="AP19" i="3"/>
  <c r="AR19" i="3"/>
  <c r="AN20" i="3"/>
  <c r="AO20" i="3"/>
  <c r="AP20" i="3"/>
  <c r="AR20" i="3"/>
  <c r="AN18" i="3"/>
  <c r="AN14" i="3"/>
  <c r="AO14" i="3"/>
  <c r="AR14" i="3"/>
  <c r="AS14" i="3"/>
  <c r="AN15" i="3"/>
  <c r="AO15" i="3"/>
  <c r="AP15" i="3"/>
  <c r="AR15" i="3"/>
  <c r="AN16" i="3"/>
  <c r="AO16" i="3"/>
  <c r="AP16" i="3"/>
  <c r="AS16" i="3"/>
  <c r="AN17" i="3"/>
  <c r="AO17" i="3"/>
  <c r="AP17" i="3"/>
  <c r="AR17" i="3"/>
  <c r="AN9" i="3"/>
  <c r="AP9" i="3"/>
  <c r="AQ9" i="3"/>
  <c r="AR9" i="3"/>
  <c r="AN10" i="3"/>
  <c r="AO10" i="3"/>
  <c r="AP10" i="3"/>
  <c r="AN11" i="3"/>
  <c r="AO11" i="3"/>
  <c r="AP11" i="3"/>
  <c r="AQ11" i="3"/>
  <c r="AR11" i="3"/>
  <c r="AN12" i="3"/>
  <c r="AO12" i="3"/>
  <c r="AR12" i="3"/>
  <c r="AM14" i="3"/>
  <c r="AM15" i="3"/>
  <c r="AM16" i="3"/>
  <c r="AM17" i="3"/>
  <c r="AM19" i="3"/>
  <c r="AM20" i="3"/>
  <c r="AM23" i="3"/>
  <c r="AM25" i="3"/>
  <c r="AM26" i="3"/>
  <c r="AM27" i="3"/>
  <c r="AM28" i="3"/>
  <c r="AM29" i="3"/>
  <c r="AM30" i="3"/>
  <c r="AM31" i="3"/>
  <c r="AM32" i="3"/>
  <c r="AM33" i="3"/>
  <c r="AM35" i="3"/>
  <c r="AM36" i="3"/>
  <c r="AM37" i="3"/>
  <c r="AM38" i="3"/>
  <c r="AM41" i="3"/>
  <c r="AM42" i="3"/>
  <c r="AM43" i="3"/>
  <c r="AM44" i="3"/>
  <c r="AM45" i="3"/>
  <c r="AM46" i="3"/>
  <c r="AM49" i="3"/>
  <c r="AM50" i="3"/>
  <c r="AM51" i="3"/>
  <c r="AM55" i="3"/>
  <c r="AM56" i="3"/>
  <c r="AM57" i="3"/>
  <c r="AM59" i="3"/>
  <c r="AM60" i="3"/>
  <c r="AM61" i="3"/>
  <c r="AM62" i="3"/>
  <c r="AM63" i="3"/>
  <c r="AM64" i="3"/>
  <c r="AM65" i="3"/>
  <c r="AM66" i="3"/>
  <c r="AM70" i="3"/>
  <c r="AM71" i="3"/>
  <c r="AM73" i="3"/>
  <c r="AM74" i="3"/>
  <c r="AM75" i="3"/>
  <c r="AM76" i="3"/>
  <c r="AM77" i="3"/>
  <c r="AM78" i="3"/>
  <c r="AM80" i="3"/>
  <c r="AM81" i="3"/>
  <c r="AM82" i="3"/>
  <c r="AM83" i="3"/>
  <c r="AM84" i="3"/>
  <c r="AM85" i="3"/>
  <c r="AM86" i="3"/>
  <c r="AM87" i="3"/>
  <c r="AM88" i="3"/>
  <c r="AM90" i="3"/>
  <c r="AM91" i="3"/>
  <c r="AM92" i="3"/>
  <c r="AM96" i="3"/>
  <c r="AM97" i="3"/>
  <c r="AM98" i="3"/>
  <c r="AM99" i="3"/>
  <c r="AM100" i="3"/>
  <c r="AM101" i="3"/>
  <c r="AM102" i="3"/>
  <c r="AM103" i="3"/>
  <c r="AM107" i="3"/>
  <c r="AM108" i="3"/>
  <c r="AM110" i="3"/>
  <c r="AM111" i="3"/>
  <c r="AM112" i="3"/>
  <c r="AM113" i="3"/>
  <c r="AM114" i="3"/>
  <c r="AM115" i="3"/>
  <c r="AM116" i="3"/>
  <c r="AM117" i="3"/>
  <c r="AM118" i="3"/>
  <c r="AM121" i="3"/>
  <c r="AM128" i="3"/>
  <c r="AM129" i="3"/>
  <c r="AM130" i="3"/>
  <c r="AM131" i="3"/>
  <c r="AM132" i="3"/>
  <c r="AM133" i="3"/>
  <c r="AM134" i="3"/>
  <c r="AM135" i="3"/>
  <c r="AM136" i="3"/>
  <c r="AM137" i="3"/>
  <c r="AM138" i="3"/>
  <c r="AM140" i="3"/>
  <c r="AM141" i="3"/>
  <c r="AM142" i="3"/>
  <c r="AM144" i="3"/>
  <c r="AM145" i="3"/>
  <c r="AM146" i="3"/>
  <c r="AM151" i="3"/>
  <c r="AM152" i="3"/>
  <c r="AM154" i="3"/>
  <c r="AM160" i="3"/>
  <c r="AM162" i="3"/>
  <c r="AM163" i="3"/>
  <c r="AM9" i="3"/>
  <c r="AM10" i="3"/>
  <c r="AM11" i="3"/>
  <c r="AM12" i="3"/>
  <c r="AN7" i="3"/>
  <c r="AO7" i="3"/>
  <c r="AP7" i="3"/>
  <c r="AT7" i="3"/>
  <c r="AM6" i="3"/>
  <c r="AN6" i="3"/>
  <c r="AO6" i="3"/>
  <c r="AP6" i="3"/>
  <c r="AM7" i="3"/>
  <c r="AN5" i="3"/>
  <c r="AO5" i="3"/>
  <c r="AP5" i="3"/>
  <c r="AM5" i="3"/>
  <c r="N82" i="3"/>
  <c r="O82" i="3"/>
  <c r="P82" i="3"/>
  <c r="Q82" i="3"/>
  <c r="R82" i="3"/>
  <c r="S82" i="3"/>
  <c r="T82" i="3"/>
  <c r="U82" i="3"/>
  <c r="V82" i="3"/>
  <c r="W82" i="3" s="1"/>
  <c r="X82" i="3"/>
  <c r="Y82" i="3" s="1"/>
  <c r="Z82" i="3"/>
  <c r="AA82" i="3"/>
  <c r="AB82" i="3"/>
  <c r="N76" i="3"/>
  <c r="O76" i="3"/>
  <c r="P76" i="3"/>
  <c r="Q76" i="3"/>
  <c r="R76" i="3"/>
  <c r="S76" i="3"/>
  <c r="T76" i="3"/>
  <c r="U76" i="3"/>
  <c r="V76" i="3"/>
  <c r="W76" i="3"/>
  <c r="X76" i="3"/>
  <c r="Y76" i="3" s="1"/>
  <c r="Z76" i="3"/>
  <c r="AB76" i="3"/>
  <c r="AA76" i="3" s="1"/>
  <c r="N77" i="3"/>
  <c r="O77" i="3"/>
  <c r="P77" i="3"/>
  <c r="Q77" i="3"/>
  <c r="R77" i="3"/>
  <c r="S77" i="3"/>
  <c r="T77" i="3"/>
  <c r="U77" i="3"/>
  <c r="V77" i="3"/>
  <c r="W77" i="3"/>
  <c r="X77" i="3"/>
  <c r="Y77" i="3" s="1"/>
  <c r="Z77" i="3"/>
  <c r="AA77" i="3" s="1"/>
  <c r="AB77" i="3"/>
  <c r="BB91" i="4" l="1"/>
  <c r="BC91" i="4" s="1"/>
  <c r="AB122" i="4"/>
  <c r="P122" i="4" s="1"/>
  <c r="O122" i="4"/>
  <c r="R122" i="4"/>
  <c r="S122" i="4"/>
  <c r="U122" i="4"/>
  <c r="W122" i="4"/>
  <c r="Y122" i="4"/>
  <c r="Z122" i="4"/>
  <c r="X122" i="4"/>
  <c r="V122" i="4"/>
  <c r="AM121" i="4"/>
  <c r="AN121" i="4"/>
  <c r="AO121" i="4"/>
  <c r="AP121" i="4"/>
  <c r="AQ121" i="4"/>
  <c r="AR121" i="4"/>
  <c r="AS121" i="4"/>
  <c r="AT121" i="4"/>
  <c r="AM122" i="4"/>
  <c r="AN122" i="4"/>
  <c r="AO122" i="4"/>
  <c r="AP122" i="4"/>
  <c r="AQ122" i="4"/>
  <c r="AR122" i="4"/>
  <c r="AS122" i="4"/>
  <c r="AT122" i="4"/>
  <c r="V121" i="4"/>
  <c r="W121" i="4" s="1"/>
  <c r="X121" i="4"/>
  <c r="Z121" i="4"/>
  <c r="AB121" i="4"/>
  <c r="O121" i="4" s="1"/>
  <c r="AT119" i="4"/>
  <c r="AS119" i="4"/>
  <c r="AR119" i="4"/>
  <c r="AQ119" i="4"/>
  <c r="AP119" i="4"/>
  <c r="AO119" i="4"/>
  <c r="AN119" i="4"/>
  <c r="AM119" i="4"/>
  <c r="AB119" i="4"/>
  <c r="N119" i="4" s="1"/>
  <c r="Z119" i="4"/>
  <c r="AA119" i="4" s="1"/>
  <c r="X119" i="4"/>
  <c r="V119" i="4"/>
  <c r="W119" i="4" s="1"/>
  <c r="AS118" i="4"/>
  <c r="AR118" i="4"/>
  <c r="AQ118" i="4"/>
  <c r="AP118" i="4"/>
  <c r="AO118" i="4"/>
  <c r="AN118" i="4"/>
  <c r="AM118" i="4"/>
  <c r="AB118" i="4"/>
  <c r="O118" i="4" s="1"/>
  <c r="Z118" i="4"/>
  <c r="X118" i="4"/>
  <c r="V118" i="4"/>
  <c r="AT117" i="4"/>
  <c r="AS117" i="4"/>
  <c r="AR117" i="4"/>
  <c r="AQ117" i="4"/>
  <c r="AP117" i="4"/>
  <c r="AO117" i="4"/>
  <c r="AN117" i="4"/>
  <c r="AM117" i="4"/>
  <c r="AB117" i="4"/>
  <c r="O117" i="4" s="1"/>
  <c r="Z117" i="4"/>
  <c r="X117" i="4"/>
  <c r="V117" i="4"/>
  <c r="W117" i="4" s="1"/>
  <c r="AS116" i="4"/>
  <c r="AR116" i="4"/>
  <c r="AP116" i="4"/>
  <c r="AO116" i="4"/>
  <c r="AN116" i="4"/>
  <c r="AM116" i="4"/>
  <c r="AB116" i="4"/>
  <c r="P116" i="4" s="1"/>
  <c r="Q116" i="4"/>
  <c r="Y116" i="4"/>
  <c r="Z116" i="4"/>
  <c r="X116" i="4"/>
  <c r="V116" i="4"/>
  <c r="AS115" i="4"/>
  <c r="AT115" i="4"/>
  <c r="AR115" i="4"/>
  <c r="AQ115" i="4"/>
  <c r="AP115" i="4"/>
  <c r="AO115" i="4"/>
  <c r="AN115" i="4"/>
  <c r="AM115" i="4"/>
  <c r="AB115" i="4"/>
  <c r="O115" i="4" s="1"/>
  <c r="U115" i="4"/>
  <c r="Z115" i="4"/>
  <c r="X115" i="4"/>
  <c r="V115" i="4"/>
  <c r="W115" i="4" s="1"/>
  <c r="AS114" i="4"/>
  <c r="AR114" i="4"/>
  <c r="AQ114" i="4"/>
  <c r="AP114" i="4"/>
  <c r="AO114" i="4"/>
  <c r="AN114" i="4"/>
  <c r="AM114" i="4"/>
  <c r="AB114" i="4"/>
  <c r="O114" i="4" s="1"/>
  <c r="T114" i="4"/>
  <c r="U114" i="4"/>
  <c r="Z114" i="4"/>
  <c r="X114" i="4"/>
  <c r="V114" i="4"/>
  <c r="W114" i="4" s="1"/>
  <c r="AP108" i="4"/>
  <c r="AO108" i="4"/>
  <c r="AN108" i="4"/>
  <c r="AM108" i="4"/>
  <c r="AB108" i="4"/>
  <c r="Q108" i="4" s="1"/>
  <c r="O108" i="4"/>
  <c r="P108" i="4"/>
  <c r="W108" i="4"/>
  <c r="AA108" i="4"/>
  <c r="Z108" i="4"/>
  <c r="X108" i="4"/>
  <c r="Y108" i="4" s="1"/>
  <c r="V108" i="4"/>
  <c r="AS107" i="4"/>
  <c r="AR107" i="4"/>
  <c r="AQ107" i="4"/>
  <c r="AP107" i="4"/>
  <c r="AO107" i="4"/>
  <c r="AN107" i="4"/>
  <c r="AM107" i="4"/>
  <c r="AB107" i="4"/>
  <c r="Q107" i="4" s="1"/>
  <c r="O107" i="4"/>
  <c r="S107" i="4"/>
  <c r="U107" i="4"/>
  <c r="W107" i="4"/>
  <c r="AA107" i="4"/>
  <c r="Z107" i="4"/>
  <c r="X107" i="4"/>
  <c r="Y107" i="4" s="1"/>
  <c r="V107" i="4"/>
  <c r="AM97" i="4"/>
  <c r="AB97" i="4"/>
  <c r="R97" i="4" s="1"/>
  <c r="N97" i="4"/>
  <c r="S97" i="4"/>
  <c r="T97" i="4"/>
  <c r="U97" i="4"/>
  <c r="W97" i="4"/>
  <c r="Y97" i="4"/>
  <c r="Z97" i="4"/>
  <c r="X97" i="4"/>
  <c r="V97" i="4"/>
  <c r="AT105" i="4"/>
  <c r="AS105" i="4"/>
  <c r="AR105" i="4"/>
  <c r="AQ105" i="4"/>
  <c r="AP105" i="4"/>
  <c r="AO105" i="4"/>
  <c r="AN105" i="4"/>
  <c r="AM105" i="4"/>
  <c r="AB105" i="4"/>
  <c r="R105" i="4" s="1"/>
  <c r="Q105" i="4"/>
  <c r="Z105" i="4"/>
  <c r="X105" i="4"/>
  <c r="Y105" i="4" s="1"/>
  <c r="V105" i="4"/>
  <c r="W105" i="4" s="1"/>
  <c r="AM100" i="4"/>
  <c r="AN100" i="4"/>
  <c r="AO100" i="4"/>
  <c r="AP100" i="4"/>
  <c r="AQ100" i="4"/>
  <c r="AR100" i="4"/>
  <c r="AS100" i="4"/>
  <c r="AT100" i="4"/>
  <c r="V100" i="4"/>
  <c r="X100" i="4"/>
  <c r="Y100" i="4" s="1"/>
  <c r="Z100" i="4"/>
  <c r="AB100" i="4"/>
  <c r="Q100" i="4" s="1"/>
  <c r="AM93" i="4"/>
  <c r="AS93" i="4"/>
  <c r="AR93" i="4"/>
  <c r="AP93" i="4"/>
  <c r="AO93" i="4"/>
  <c r="AN93" i="4"/>
  <c r="AB93" i="4"/>
  <c r="R93" i="4" s="1"/>
  <c r="P93" i="4"/>
  <c r="Q93" i="4"/>
  <c r="S93" i="4"/>
  <c r="T93" i="4"/>
  <c r="U93" i="4"/>
  <c r="Z93" i="4"/>
  <c r="X93" i="4"/>
  <c r="Y93" i="4" s="1"/>
  <c r="V93" i="4"/>
  <c r="W93" i="4" s="1"/>
  <c r="AM53" i="4"/>
  <c r="AN53" i="4"/>
  <c r="AO53" i="4"/>
  <c r="V53" i="4"/>
  <c r="W53" i="4" s="1"/>
  <c r="X53" i="4"/>
  <c r="Z53" i="4"/>
  <c r="AA53" i="4" s="1"/>
  <c r="AB53" i="4"/>
  <c r="R53" i="4" s="1"/>
  <c r="AP51" i="4"/>
  <c r="AO51" i="4"/>
  <c r="AN51" i="4"/>
  <c r="AM51" i="4"/>
  <c r="AB51" i="4"/>
  <c r="R51" i="4" s="1"/>
  <c r="W51" i="4"/>
  <c r="Z51" i="4"/>
  <c r="X51" i="4"/>
  <c r="Y51" i="4" s="1"/>
  <c r="V51" i="4"/>
  <c r="AQ50" i="4"/>
  <c r="AP50" i="4"/>
  <c r="AO50" i="4"/>
  <c r="AN50" i="4"/>
  <c r="AM50" i="4"/>
  <c r="V50" i="4"/>
  <c r="X50" i="4"/>
  <c r="Y50" i="4"/>
  <c r="Z50" i="4"/>
  <c r="AB50" i="4"/>
  <c r="N50" i="4" s="1"/>
  <c r="AM56" i="4"/>
  <c r="AN56" i="4"/>
  <c r="AO56" i="4"/>
  <c r="AP56" i="4"/>
  <c r="AQ56" i="4"/>
  <c r="AS56" i="4"/>
  <c r="V56" i="4"/>
  <c r="X56" i="4"/>
  <c r="Z56" i="4"/>
  <c r="AA56" i="4" s="1"/>
  <c r="AB56" i="4"/>
  <c r="Q56" i="4" s="1"/>
  <c r="AM63" i="4"/>
  <c r="AO63" i="4"/>
  <c r="Q63" i="4"/>
  <c r="V63" i="4"/>
  <c r="W63" i="4" s="1"/>
  <c r="X63" i="4"/>
  <c r="Y63" i="4" s="1"/>
  <c r="Z63" i="4"/>
  <c r="AA63" i="4" s="1"/>
  <c r="AB63" i="4"/>
  <c r="S63" i="4" s="1"/>
  <c r="AM95" i="4"/>
  <c r="AN95" i="4"/>
  <c r="AO95" i="4"/>
  <c r="AP95" i="4"/>
  <c r="N95" i="4"/>
  <c r="U95" i="4"/>
  <c r="V95" i="4"/>
  <c r="W95" i="4" s="1"/>
  <c r="X95" i="4"/>
  <c r="Y95" i="4" s="1"/>
  <c r="Z95" i="4"/>
  <c r="AB95" i="4"/>
  <c r="P95" i="4" s="1"/>
  <c r="AM109" i="4"/>
  <c r="AN109" i="4"/>
  <c r="AO109" i="4"/>
  <c r="AP109" i="4"/>
  <c r="AQ109" i="4"/>
  <c r="AR109" i="4"/>
  <c r="AS109" i="4"/>
  <c r="S109" i="4"/>
  <c r="V109" i="4"/>
  <c r="W109" i="4" s="1"/>
  <c r="X109" i="4"/>
  <c r="Y109" i="4" s="1"/>
  <c r="Z109" i="4"/>
  <c r="AB109" i="4"/>
  <c r="N109" i="4" s="1"/>
  <c r="U103" i="4"/>
  <c r="V103" i="4"/>
  <c r="W103" i="4" s="1"/>
  <c r="X103" i="4"/>
  <c r="Y103" i="4" s="1"/>
  <c r="Z103" i="4"/>
  <c r="AA103" i="4"/>
  <c r="AB103" i="4"/>
  <c r="N103" i="4" s="1"/>
  <c r="AM110" i="4"/>
  <c r="AN110" i="4"/>
  <c r="AO110" i="4"/>
  <c r="AP110" i="4"/>
  <c r="V110" i="4"/>
  <c r="X110" i="4"/>
  <c r="Z110" i="4"/>
  <c r="AB110" i="4"/>
  <c r="Q110" i="4" s="1"/>
  <c r="AM106" i="4"/>
  <c r="AN106" i="4"/>
  <c r="AO106" i="4"/>
  <c r="AP106" i="4"/>
  <c r="AQ106" i="4"/>
  <c r="AR106" i="4"/>
  <c r="AS106" i="4"/>
  <c r="AT106" i="4"/>
  <c r="V106" i="4"/>
  <c r="X106" i="4"/>
  <c r="Z106" i="4"/>
  <c r="AA106" i="4" s="1"/>
  <c r="AB106" i="4"/>
  <c r="Q106" i="4" s="1"/>
  <c r="AN97" i="4"/>
  <c r="AO97" i="4"/>
  <c r="AP97" i="4"/>
  <c r="AN98" i="4"/>
  <c r="AO98" i="4"/>
  <c r="AP98" i="4"/>
  <c r="AQ98" i="4"/>
  <c r="AR98" i="4"/>
  <c r="AS98" i="4"/>
  <c r="AT98" i="4"/>
  <c r="V96" i="4"/>
  <c r="W96" i="4" s="1"/>
  <c r="X96" i="4"/>
  <c r="Y96" i="4" s="1"/>
  <c r="Z96" i="4"/>
  <c r="AA96" i="4" s="1"/>
  <c r="AB96" i="4"/>
  <c r="Q96" i="4" s="1"/>
  <c r="AN96" i="4"/>
  <c r="AO96" i="4"/>
  <c r="AP96" i="4"/>
  <c r="AN102" i="4"/>
  <c r="AO102" i="4"/>
  <c r="AP102" i="4"/>
  <c r="AR102" i="4"/>
  <c r="AN103" i="4"/>
  <c r="AO103" i="4"/>
  <c r="AP103" i="4"/>
  <c r="AQ103" i="4"/>
  <c r="AS103" i="4"/>
  <c r="AN104" i="4"/>
  <c r="AO104" i="4"/>
  <c r="AP104" i="4"/>
  <c r="AQ104" i="4"/>
  <c r="AR104" i="4"/>
  <c r="AS104" i="4"/>
  <c r="AT104" i="4"/>
  <c r="AM96" i="4"/>
  <c r="AM98" i="4"/>
  <c r="AM102" i="4"/>
  <c r="AM103" i="4"/>
  <c r="AM104" i="4"/>
  <c r="AM82" i="4"/>
  <c r="AN82" i="4"/>
  <c r="AO82" i="4"/>
  <c r="AP82" i="4"/>
  <c r="AS82" i="4"/>
  <c r="AM83" i="4"/>
  <c r="AN83" i="4"/>
  <c r="AO83" i="4"/>
  <c r="AP83" i="4"/>
  <c r="AR83" i="4"/>
  <c r="AS83" i="4"/>
  <c r="AM84" i="4"/>
  <c r="AN84" i="4"/>
  <c r="AO84" i="4"/>
  <c r="AP84" i="4"/>
  <c r="AQ84" i="4"/>
  <c r="AR84" i="4"/>
  <c r="AS84" i="4"/>
  <c r="AM85" i="4"/>
  <c r="AN85" i="4"/>
  <c r="AO85" i="4"/>
  <c r="AP85" i="4"/>
  <c r="AR85" i="4"/>
  <c r="AT85" i="4"/>
  <c r="AM86" i="4"/>
  <c r="AN86" i="4"/>
  <c r="AO86" i="4"/>
  <c r="AP86" i="4"/>
  <c r="AQ86" i="4"/>
  <c r="AR86" i="4"/>
  <c r="AM87" i="4"/>
  <c r="AN87" i="4"/>
  <c r="AO87" i="4"/>
  <c r="AP87" i="4"/>
  <c r="AQ87" i="4"/>
  <c r="AR87" i="4"/>
  <c r="AS87" i="4"/>
  <c r="AM88" i="4"/>
  <c r="AN88" i="4"/>
  <c r="AO88" i="4"/>
  <c r="AP88" i="4"/>
  <c r="AQ88" i="4"/>
  <c r="AR88" i="4"/>
  <c r="AS88" i="4"/>
  <c r="AT88" i="4"/>
  <c r="AM89" i="4"/>
  <c r="AN89" i="4"/>
  <c r="AO89" i="4"/>
  <c r="AP89" i="4"/>
  <c r="AQ89" i="4"/>
  <c r="AR89" i="4"/>
  <c r="AS89" i="4"/>
  <c r="AM90" i="4"/>
  <c r="AN90" i="4"/>
  <c r="AO90" i="4"/>
  <c r="AP90" i="4"/>
  <c r="AR90" i="4"/>
  <c r="AM91" i="4"/>
  <c r="AN91" i="4"/>
  <c r="AO91" i="4"/>
  <c r="AP91" i="4"/>
  <c r="AQ91" i="4"/>
  <c r="AR91" i="4"/>
  <c r="AS91" i="4"/>
  <c r="AT91" i="4"/>
  <c r="AM92" i="4"/>
  <c r="AN92" i="4"/>
  <c r="AO92" i="4"/>
  <c r="AP92" i="4"/>
  <c r="AQ92" i="4"/>
  <c r="AR92" i="4"/>
  <c r="AS92" i="4"/>
  <c r="AT92" i="4"/>
  <c r="AM111" i="4"/>
  <c r="AN111" i="4"/>
  <c r="AO111" i="4"/>
  <c r="AP111" i="4"/>
  <c r="AR111" i="4"/>
  <c r="AS111" i="4"/>
  <c r="AT111" i="4"/>
  <c r="AM113" i="4"/>
  <c r="AN113" i="4"/>
  <c r="AO113" i="4"/>
  <c r="AP113" i="4"/>
  <c r="AQ113" i="4"/>
  <c r="AR113" i="4"/>
  <c r="AS113" i="4"/>
  <c r="AM123" i="4"/>
  <c r="AN123" i="4"/>
  <c r="AO123" i="4"/>
  <c r="AP123" i="4"/>
  <c r="AQ123" i="4"/>
  <c r="AR123" i="4"/>
  <c r="AT123" i="4"/>
  <c r="AM124" i="4"/>
  <c r="AN124" i="4"/>
  <c r="AO124" i="4"/>
  <c r="AP124" i="4"/>
  <c r="AQ124" i="4"/>
  <c r="AR124" i="4"/>
  <c r="AS124" i="4"/>
  <c r="AT124" i="4"/>
  <c r="AT81" i="4"/>
  <c r="AS81" i="4"/>
  <c r="AR81" i="4"/>
  <c r="AQ81" i="4"/>
  <c r="AP81" i="4"/>
  <c r="AO81" i="4"/>
  <c r="AN81" i="4"/>
  <c r="AM81" i="4"/>
  <c r="AM8" i="4"/>
  <c r="AN8" i="4"/>
  <c r="AO8" i="4"/>
  <c r="AP8" i="4"/>
  <c r="AM9" i="4"/>
  <c r="AN9" i="4"/>
  <c r="AO9" i="4"/>
  <c r="AP9" i="4"/>
  <c r="AN10" i="4"/>
  <c r="AO10" i="4"/>
  <c r="AM12" i="4"/>
  <c r="AN12" i="4"/>
  <c r="AO12" i="4"/>
  <c r="AR12" i="4"/>
  <c r="AM13" i="4"/>
  <c r="AN13" i="4"/>
  <c r="AO13" i="4"/>
  <c r="AM14" i="4"/>
  <c r="AN14" i="4"/>
  <c r="AO14" i="4"/>
  <c r="AM15" i="4"/>
  <c r="AN15" i="4"/>
  <c r="AM16" i="4"/>
  <c r="AN16" i="4"/>
  <c r="AO16" i="4"/>
  <c r="AP16" i="4"/>
  <c r="AR16" i="4"/>
  <c r="AS16" i="4"/>
  <c r="AT16" i="4"/>
  <c r="AM17" i="4"/>
  <c r="AN17" i="4"/>
  <c r="AN18" i="4"/>
  <c r="AO18" i="4"/>
  <c r="AP18" i="4"/>
  <c r="AM19" i="4"/>
  <c r="AN19" i="4"/>
  <c r="AO19" i="4"/>
  <c r="AP19" i="4"/>
  <c r="AM21" i="4"/>
  <c r="AN21" i="4"/>
  <c r="AO21" i="4"/>
  <c r="AP21" i="4"/>
  <c r="AS21" i="4"/>
  <c r="AM22" i="4"/>
  <c r="AN22" i="4"/>
  <c r="AO22" i="4"/>
  <c r="AP22" i="4"/>
  <c r="AM23" i="4"/>
  <c r="AN23" i="4"/>
  <c r="AO23" i="4"/>
  <c r="AS23" i="4"/>
  <c r="AM24" i="4"/>
  <c r="AN24" i="4"/>
  <c r="AO24" i="4"/>
  <c r="AP24" i="4"/>
  <c r="AM25" i="4"/>
  <c r="AN25" i="4"/>
  <c r="AO25" i="4"/>
  <c r="AP25" i="4"/>
  <c r="AM26" i="4"/>
  <c r="AN26" i="4"/>
  <c r="AO26" i="4"/>
  <c r="AP26" i="4"/>
  <c r="AN27" i="4"/>
  <c r="AM28" i="4"/>
  <c r="AN28" i="4"/>
  <c r="AO28" i="4"/>
  <c r="AS28" i="4"/>
  <c r="AM29" i="4"/>
  <c r="AN29" i="4"/>
  <c r="AO29" i="4"/>
  <c r="AP29" i="4"/>
  <c r="AM30" i="4"/>
  <c r="AN30" i="4"/>
  <c r="AO30" i="4"/>
  <c r="AP30" i="4"/>
  <c r="AR30" i="4"/>
  <c r="AM31" i="4"/>
  <c r="AN31" i="4"/>
  <c r="AO31" i="4"/>
  <c r="AP31" i="4"/>
  <c r="AR31" i="4"/>
  <c r="AM32" i="4"/>
  <c r="AN32" i="4"/>
  <c r="AQ32" i="4"/>
  <c r="AN33" i="4"/>
  <c r="AO33" i="4"/>
  <c r="AN34" i="4"/>
  <c r="AO34" i="4"/>
  <c r="AP34" i="4"/>
  <c r="AM35" i="4"/>
  <c r="AN35" i="4"/>
  <c r="AO35" i="4"/>
  <c r="AP35" i="4"/>
  <c r="AR35" i="4"/>
  <c r="AT35" i="4"/>
  <c r="AM36" i="4"/>
  <c r="AN36" i="4"/>
  <c r="AO36" i="4"/>
  <c r="AP36" i="4"/>
  <c r="AR36" i="4"/>
  <c r="AS36" i="4"/>
  <c r="AM38" i="4"/>
  <c r="AN38" i="4"/>
  <c r="AO38" i="4"/>
  <c r="AP38" i="4"/>
  <c r="AQ38" i="4"/>
  <c r="AM41" i="4"/>
  <c r="AN41" i="4"/>
  <c r="AO41" i="4"/>
  <c r="AP41" i="4"/>
  <c r="AQ41" i="4"/>
  <c r="AM42" i="4"/>
  <c r="AM43" i="4"/>
  <c r="AN43" i="4"/>
  <c r="AO43" i="4"/>
  <c r="AP43" i="4"/>
  <c r="AQ43" i="4"/>
  <c r="AM46" i="4"/>
  <c r="AN46" i="4"/>
  <c r="AO46" i="4"/>
  <c r="AQ46" i="4"/>
  <c r="AR46" i="4"/>
  <c r="AM47" i="4"/>
  <c r="AN47" i="4"/>
  <c r="AP47" i="4"/>
  <c r="AM49" i="4"/>
  <c r="AN49" i="4"/>
  <c r="AO49" i="4"/>
  <c r="AP49" i="4"/>
  <c r="AQ49" i="4"/>
  <c r="AR49" i="4"/>
  <c r="AS49" i="4"/>
  <c r="AT49" i="4"/>
  <c r="AM61" i="4"/>
  <c r="AN61" i="4"/>
  <c r="AP61" i="4"/>
  <c r="AM65" i="4"/>
  <c r="AN65" i="4"/>
  <c r="AO65" i="4"/>
  <c r="AP65" i="4"/>
  <c r="AM66" i="4"/>
  <c r="AN66" i="4"/>
  <c r="AO66" i="4"/>
  <c r="AM67" i="4"/>
  <c r="AN67" i="4"/>
  <c r="AO67" i="4"/>
  <c r="AM68" i="4"/>
  <c r="AN68" i="4"/>
  <c r="AO68" i="4"/>
  <c r="AP68" i="4"/>
  <c r="AR68" i="4"/>
  <c r="AM70" i="4"/>
  <c r="AN70" i="4"/>
  <c r="AO70" i="4"/>
  <c r="AM72" i="4"/>
  <c r="AN72" i="4"/>
  <c r="AO72" i="4"/>
  <c r="AP72" i="4"/>
  <c r="AM73" i="4"/>
  <c r="AN73" i="4"/>
  <c r="AO73" i="4"/>
  <c r="AQ73" i="4"/>
  <c r="AT73" i="4"/>
  <c r="AM74" i="4"/>
  <c r="AO74" i="4"/>
  <c r="AP74" i="4"/>
  <c r="AM75" i="4"/>
  <c r="AN75" i="4"/>
  <c r="AO75" i="4"/>
  <c r="AP75" i="4"/>
  <c r="AQ75" i="4"/>
  <c r="AR75" i="4"/>
  <c r="AS75" i="4"/>
  <c r="AM76" i="4"/>
  <c r="AO76" i="4"/>
  <c r="AP76" i="4"/>
  <c r="AN7" i="4"/>
  <c r="AO7" i="4"/>
  <c r="AP7" i="4"/>
  <c r="AR7" i="4"/>
  <c r="AM7" i="4"/>
  <c r="V82" i="4"/>
  <c r="X82" i="4"/>
  <c r="Z82" i="4"/>
  <c r="AB82" i="4"/>
  <c r="N82" i="4" s="1"/>
  <c r="Q83" i="4"/>
  <c r="V83" i="4"/>
  <c r="X83" i="4"/>
  <c r="Y83" i="4" s="1"/>
  <c r="Z83" i="4"/>
  <c r="AA83" i="4" s="1"/>
  <c r="AB83" i="4"/>
  <c r="O83" i="4" s="1"/>
  <c r="R84" i="4"/>
  <c r="S84" i="4"/>
  <c r="V84" i="4"/>
  <c r="W84" i="4" s="1"/>
  <c r="X84" i="4"/>
  <c r="Y84" i="4" s="1"/>
  <c r="Z84" i="4"/>
  <c r="AA84" i="4" s="1"/>
  <c r="AB84" i="4"/>
  <c r="P84" i="4" s="1"/>
  <c r="S85" i="4"/>
  <c r="V85" i="4"/>
  <c r="X85" i="4"/>
  <c r="Z85" i="4"/>
  <c r="AA85" i="4"/>
  <c r="AB85" i="4"/>
  <c r="Q85" i="4" s="1"/>
  <c r="V86" i="4"/>
  <c r="W86" i="4" s="1"/>
  <c r="X86" i="4"/>
  <c r="Z86" i="4"/>
  <c r="AA86" i="4" s="1"/>
  <c r="AB86" i="4"/>
  <c r="R86" i="4" s="1"/>
  <c r="R87" i="4"/>
  <c r="S87" i="4"/>
  <c r="V87" i="4"/>
  <c r="W87" i="4" s="1"/>
  <c r="X87" i="4"/>
  <c r="Y87" i="4"/>
  <c r="Z87" i="4"/>
  <c r="AA87" i="4" s="1"/>
  <c r="AB87" i="4"/>
  <c r="T87" i="4" s="1"/>
  <c r="R88" i="4"/>
  <c r="S88" i="4"/>
  <c r="V88" i="4"/>
  <c r="X88" i="4"/>
  <c r="Z88" i="4"/>
  <c r="AB88" i="4"/>
  <c r="T88" i="4" s="1"/>
  <c r="V89" i="4"/>
  <c r="X89" i="4"/>
  <c r="Y89" i="4" s="1"/>
  <c r="Z89" i="4"/>
  <c r="AA89" i="4" s="1"/>
  <c r="AB89" i="4"/>
  <c r="U89" i="4" s="1"/>
  <c r="V90" i="4"/>
  <c r="W90" i="4" s="1"/>
  <c r="X90" i="4"/>
  <c r="Y90" i="4" s="1"/>
  <c r="Z90" i="4"/>
  <c r="AB90" i="4"/>
  <c r="N90" i="4" s="1"/>
  <c r="N91" i="4"/>
  <c r="U91" i="4"/>
  <c r="V91" i="4"/>
  <c r="X91" i="4"/>
  <c r="Y91" i="4" s="1"/>
  <c r="Z91" i="4"/>
  <c r="AA91" i="4" s="1"/>
  <c r="AB91" i="4"/>
  <c r="O91" i="4" s="1"/>
  <c r="O92" i="4"/>
  <c r="R92" i="4"/>
  <c r="V92" i="4"/>
  <c r="W92" i="4" s="1"/>
  <c r="X92" i="4"/>
  <c r="Z92" i="4"/>
  <c r="AA92" i="4" s="1"/>
  <c r="AB92" i="4"/>
  <c r="P92" i="4" s="1"/>
  <c r="V98" i="4"/>
  <c r="W98" i="4" s="1"/>
  <c r="X98" i="4"/>
  <c r="Y98" i="4" s="1"/>
  <c r="Z98" i="4"/>
  <c r="AB98" i="4"/>
  <c r="N98" i="4" s="1"/>
  <c r="P102" i="4"/>
  <c r="V102" i="4"/>
  <c r="X102" i="4"/>
  <c r="Y102" i="4" s="1"/>
  <c r="Z102" i="4"/>
  <c r="AB102" i="4"/>
  <c r="R102" i="4" s="1"/>
  <c r="V104" i="4"/>
  <c r="X104" i="4"/>
  <c r="Y104" i="4" s="1"/>
  <c r="Z104" i="4"/>
  <c r="AB104" i="4"/>
  <c r="T104" i="4" s="1"/>
  <c r="V111" i="4"/>
  <c r="X111" i="4"/>
  <c r="Y111" i="4" s="1"/>
  <c r="Z111" i="4"/>
  <c r="AB111" i="4"/>
  <c r="S111" i="4" s="1"/>
  <c r="S113" i="4"/>
  <c r="V113" i="4"/>
  <c r="X113" i="4"/>
  <c r="Y113" i="4" s="1"/>
  <c r="Z113" i="4"/>
  <c r="AA113" i="4"/>
  <c r="AB113" i="4"/>
  <c r="U113" i="4" s="1"/>
  <c r="N123" i="4"/>
  <c r="Q123" i="4"/>
  <c r="U123" i="4"/>
  <c r="V123" i="4"/>
  <c r="W123" i="4" s="1"/>
  <c r="X123" i="4"/>
  <c r="Y123" i="4"/>
  <c r="Z123" i="4"/>
  <c r="AA123" i="4" s="1"/>
  <c r="AB123" i="4"/>
  <c r="O123" i="4" s="1"/>
  <c r="U124" i="4"/>
  <c r="V124" i="4"/>
  <c r="W124" i="4" s="1"/>
  <c r="X124" i="4"/>
  <c r="Z124" i="4"/>
  <c r="AB124" i="4"/>
  <c r="P124" i="4" s="1"/>
  <c r="AB81" i="4"/>
  <c r="R81" i="4" s="1"/>
  <c r="Z81" i="4"/>
  <c r="AA81" i="4" s="1"/>
  <c r="Y81" i="4"/>
  <c r="X81" i="4"/>
  <c r="V81" i="4"/>
  <c r="W81" i="4" s="1"/>
  <c r="T81" i="4"/>
  <c r="S81" i="4"/>
  <c r="P81" i="4"/>
  <c r="V13" i="4"/>
  <c r="X13" i="4"/>
  <c r="Z13" i="4"/>
  <c r="AA13" i="4" s="1"/>
  <c r="AB13" i="4"/>
  <c r="N14" i="4"/>
  <c r="O14" i="4"/>
  <c r="S14" i="4"/>
  <c r="U14" i="4"/>
  <c r="V14" i="4"/>
  <c r="W14" i="4" s="1"/>
  <c r="X14" i="4"/>
  <c r="Y14" i="4" s="1"/>
  <c r="Z14" i="4"/>
  <c r="AA14" i="4" s="1"/>
  <c r="AB14" i="4"/>
  <c r="P14" i="4" s="1"/>
  <c r="N15" i="4"/>
  <c r="O15" i="4"/>
  <c r="V15" i="4"/>
  <c r="W15" i="4"/>
  <c r="X15" i="4"/>
  <c r="Z15" i="4"/>
  <c r="AA15" i="4" s="1"/>
  <c r="AB15" i="4"/>
  <c r="P15" i="4" s="1"/>
  <c r="P16" i="4"/>
  <c r="Q16" i="4"/>
  <c r="S16" i="4"/>
  <c r="V16" i="4"/>
  <c r="W16" i="4" s="1"/>
  <c r="X16" i="4"/>
  <c r="Z16" i="4"/>
  <c r="AA16" i="4"/>
  <c r="AB16" i="4"/>
  <c r="T16" i="4" s="1"/>
  <c r="V17" i="4"/>
  <c r="X17" i="4"/>
  <c r="Z17" i="4"/>
  <c r="AB17" i="4"/>
  <c r="R17" i="4" s="1"/>
  <c r="V18" i="4"/>
  <c r="X18" i="4"/>
  <c r="Y18" i="4" s="1"/>
  <c r="Z18" i="4"/>
  <c r="AB18" i="4"/>
  <c r="T18" i="4" s="1"/>
  <c r="V19" i="4"/>
  <c r="X19" i="4"/>
  <c r="Z19" i="4"/>
  <c r="AB19" i="4"/>
  <c r="T19" i="4" s="1"/>
  <c r="T21" i="4"/>
  <c r="V21" i="4"/>
  <c r="W21" i="4" s="1"/>
  <c r="X21" i="4"/>
  <c r="Z21" i="4"/>
  <c r="AA21" i="4" s="1"/>
  <c r="AB21" i="4"/>
  <c r="U21" i="4" s="1"/>
  <c r="O22" i="4"/>
  <c r="P22" i="4"/>
  <c r="S22" i="4"/>
  <c r="V22" i="4"/>
  <c r="W22" i="4" s="1"/>
  <c r="X22" i="4"/>
  <c r="Y22" i="4" s="1"/>
  <c r="Z22" i="4"/>
  <c r="AA22" i="4"/>
  <c r="AB22" i="4"/>
  <c r="R22" i="4" s="1"/>
  <c r="N23" i="4"/>
  <c r="R23" i="4"/>
  <c r="V23" i="4"/>
  <c r="W23" i="4" s="1"/>
  <c r="X23" i="4"/>
  <c r="Y23" i="4" s="1"/>
  <c r="Z23" i="4"/>
  <c r="AA23" i="4" s="1"/>
  <c r="AB23" i="4"/>
  <c r="P23" i="4" s="1"/>
  <c r="N24" i="4"/>
  <c r="P24" i="4"/>
  <c r="Q24" i="4"/>
  <c r="S24" i="4"/>
  <c r="U24" i="4"/>
  <c r="V24" i="4"/>
  <c r="W24" i="4"/>
  <c r="X24" i="4"/>
  <c r="Z24" i="4"/>
  <c r="AA24" i="4" s="1"/>
  <c r="AB24" i="4"/>
  <c r="T24" i="4" s="1"/>
  <c r="P25" i="4"/>
  <c r="Q25" i="4"/>
  <c r="V25" i="4"/>
  <c r="X25" i="4"/>
  <c r="Y25" i="4" s="1"/>
  <c r="Z25" i="4"/>
  <c r="AB25" i="4"/>
  <c r="R25" i="4" s="1"/>
  <c r="R26" i="4"/>
  <c r="U26" i="4"/>
  <c r="V26" i="4"/>
  <c r="X26" i="4"/>
  <c r="Y26" i="4" s="1"/>
  <c r="Z26" i="4"/>
  <c r="AA26" i="4" s="1"/>
  <c r="AB26" i="4"/>
  <c r="S26" i="4" s="1"/>
  <c r="R27" i="4"/>
  <c r="S27" i="4"/>
  <c r="V27" i="4"/>
  <c r="X27" i="4"/>
  <c r="Y27" i="4" s="1"/>
  <c r="Z27" i="4"/>
  <c r="AA27" i="4"/>
  <c r="AB27" i="4"/>
  <c r="T27" i="4" s="1"/>
  <c r="V28" i="4"/>
  <c r="X28" i="4"/>
  <c r="Z28" i="4"/>
  <c r="AB28" i="4"/>
  <c r="V29" i="4"/>
  <c r="X29" i="4"/>
  <c r="Z29" i="4"/>
  <c r="AB29" i="4"/>
  <c r="O30" i="4"/>
  <c r="P30" i="4"/>
  <c r="S30" i="4"/>
  <c r="V30" i="4"/>
  <c r="W30" i="4" s="1"/>
  <c r="X30" i="4"/>
  <c r="Y30" i="4" s="1"/>
  <c r="Z30" i="4"/>
  <c r="AA30" i="4"/>
  <c r="AB30" i="4"/>
  <c r="R30" i="4" s="1"/>
  <c r="R31" i="4"/>
  <c r="V31" i="4"/>
  <c r="W31" i="4" s="1"/>
  <c r="X31" i="4"/>
  <c r="Y31" i="4"/>
  <c r="Z31" i="4"/>
  <c r="AB31" i="4"/>
  <c r="P31" i="4" s="1"/>
  <c r="P32" i="4"/>
  <c r="Q32" i="4"/>
  <c r="S32" i="4"/>
  <c r="U32" i="4"/>
  <c r="V32" i="4"/>
  <c r="W32" i="4"/>
  <c r="X32" i="4"/>
  <c r="Y32" i="4" s="1"/>
  <c r="Z32" i="4"/>
  <c r="AA32" i="4" s="1"/>
  <c r="AB32" i="4"/>
  <c r="T32" i="4" s="1"/>
  <c r="P33" i="4"/>
  <c r="Q33" i="4"/>
  <c r="V33" i="4"/>
  <c r="X33" i="4"/>
  <c r="Y33" i="4" s="1"/>
  <c r="Z33" i="4"/>
  <c r="AB33" i="4"/>
  <c r="R33" i="4" s="1"/>
  <c r="R34" i="4"/>
  <c r="U34" i="4"/>
  <c r="V34" i="4"/>
  <c r="X34" i="4"/>
  <c r="Y34" i="4" s="1"/>
  <c r="Z34" i="4"/>
  <c r="AA34" i="4" s="1"/>
  <c r="AB34" i="4"/>
  <c r="S34" i="4" s="1"/>
  <c r="R35" i="4"/>
  <c r="S35" i="4"/>
  <c r="V35" i="4"/>
  <c r="W35" i="4" s="1"/>
  <c r="X35" i="4"/>
  <c r="Z35" i="4"/>
  <c r="AA35" i="4" s="1"/>
  <c r="AB35" i="4"/>
  <c r="T35" i="4" s="1"/>
  <c r="V36" i="4"/>
  <c r="X36" i="4"/>
  <c r="Z36" i="4"/>
  <c r="AA36" i="4"/>
  <c r="AB36" i="4"/>
  <c r="S36" i="4" s="1"/>
  <c r="S38" i="4"/>
  <c r="V38" i="4"/>
  <c r="X38" i="4"/>
  <c r="Z38" i="4"/>
  <c r="AA38" i="4" s="1"/>
  <c r="AB38" i="4"/>
  <c r="R38" i="4" s="1"/>
  <c r="N41" i="4"/>
  <c r="V41" i="4"/>
  <c r="X41" i="4"/>
  <c r="Y41" i="4" s="1"/>
  <c r="Z41" i="4"/>
  <c r="AB41" i="4"/>
  <c r="S41" i="4" s="1"/>
  <c r="V42" i="4"/>
  <c r="X42" i="4"/>
  <c r="Z42" i="4"/>
  <c r="AB42" i="4"/>
  <c r="V43" i="4"/>
  <c r="W43" i="4" s="1"/>
  <c r="X43" i="4"/>
  <c r="Z43" i="4"/>
  <c r="AB43" i="4"/>
  <c r="S43" i="4" s="1"/>
  <c r="O46" i="4"/>
  <c r="P46" i="4"/>
  <c r="S46" i="4"/>
  <c r="V46" i="4"/>
  <c r="W46" i="4" s="1"/>
  <c r="X46" i="4"/>
  <c r="Y46" i="4" s="1"/>
  <c r="Z46" i="4"/>
  <c r="AA46" i="4"/>
  <c r="AB46" i="4"/>
  <c r="R46" i="4" s="1"/>
  <c r="O47" i="4"/>
  <c r="R47" i="4"/>
  <c r="T47" i="4"/>
  <c r="V47" i="4"/>
  <c r="W47" i="4"/>
  <c r="X47" i="4"/>
  <c r="Y47" i="4" s="1"/>
  <c r="Z47" i="4"/>
  <c r="AA47" i="4" s="1"/>
  <c r="AB47" i="4"/>
  <c r="P47" i="4" s="1"/>
  <c r="V49" i="4"/>
  <c r="X49" i="4"/>
  <c r="Z49" i="4"/>
  <c r="AB49" i="4"/>
  <c r="S49" i="4" s="1"/>
  <c r="V61" i="4"/>
  <c r="W61" i="4" s="1"/>
  <c r="X61" i="4"/>
  <c r="Z61" i="4"/>
  <c r="AB61" i="4"/>
  <c r="N61" i="4" s="1"/>
  <c r="Q65" i="4"/>
  <c r="S65" i="4"/>
  <c r="V65" i="4"/>
  <c r="X65" i="4"/>
  <c r="Y65" i="4" s="1"/>
  <c r="Z65" i="4"/>
  <c r="AA65" i="4"/>
  <c r="AB65" i="4"/>
  <c r="N65" i="4" s="1"/>
  <c r="O66" i="4"/>
  <c r="Q66" i="4"/>
  <c r="U66" i="4"/>
  <c r="V66" i="4"/>
  <c r="W66" i="4" s="1"/>
  <c r="X66" i="4"/>
  <c r="Y66" i="4" s="1"/>
  <c r="Z66" i="4"/>
  <c r="AA66" i="4" s="1"/>
  <c r="AB66" i="4"/>
  <c r="S66" i="4" s="1"/>
  <c r="P67" i="4"/>
  <c r="V67" i="4"/>
  <c r="X67" i="4"/>
  <c r="Z67" i="4"/>
  <c r="AA67" i="4" s="1"/>
  <c r="AB67" i="4"/>
  <c r="U67" i="4" s="1"/>
  <c r="N68" i="4"/>
  <c r="S68" i="4"/>
  <c r="V68" i="4"/>
  <c r="W68" i="4" s="1"/>
  <c r="X68" i="4"/>
  <c r="Y68" i="4" s="1"/>
  <c r="Z68" i="4"/>
  <c r="AA68" i="4"/>
  <c r="AB68" i="4"/>
  <c r="O68" i="4" s="1"/>
  <c r="N70" i="4"/>
  <c r="P70" i="4"/>
  <c r="U70" i="4"/>
  <c r="V70" i="4"/>
  <c r="W70" i="4" s="1"/>
  <c r="X70" i="4"/>
  <c r="Y70" i="4"/>
  <c r="Z70" i="4"/>
  <c r="AA70" i="4"/>
  <c r="AB70" i="4"/>
  <c r="R70" i="4" s="1"/>
  <c r="V72" i="4"/>
  <c r="W72" i="4" s="1"/>
  <c r="X72" i="4"/>
  <c r="Z72" i="4"/>
  <c r="AB72" i="4"/>
  <c r="T72" i="4" s="1"/>
  <c r="N73" i="4"/>
  <c r="V73" i="4"/>
  <c r="X73" i="4"/>
  <c r="Y73" i="4"/>
  <c r="Z73" i="4"/>
  <c r="AB73" i="4"/>
  <c r="S73" i="4" s="1"/>
  <c r="V74" i="4"/>
  <c r="X74" i="4"/>
  <c r="Z74" i="4"/>
  <c r="AB74" i="4"/>
  <c r="R74" i="4" s="1"/>
  <c r="V75" i="4"/>
  <c r="X75" i="4"/>
  <c r="Z75" i="4"/>
  <c r="AB75" i="4"/>
  <c r="N75" i="4" s="1"/>
  <c r="N76" i="4"/>
  <c r="U76" i="4"/>
  <c r="V76" i="4"/>
  <c r="X76" i="4"/>
  <c r="Y76" i="4"/>
  <c r="Z76" i="4"/>
  <c r="AA76" i="4" s="1"/>
  <c r="AB76" i="4"/>
  <c r="O76" i="4" s="1"/>
  <c r="AB12" i="4"/>
  <c r="Q12" i="4" s="1"/>
  <c r="Z12" i="4"/>
  <c r="AA12" i="4" s="1"/>
  <c r="X12" i="4"/>
  <c r="Y12" i="4" s="1"/>
  <c r="V12" i="4"/>
  <c r="T12" i="4"/>
  <c r="S12" i="4"/>
  <c r="R12" i="4"/>
  <c r="O12" i="4"/>
  <c r="O9" i="4"/>
  <c r="P9" i="4"/>
  <c r="V9" i="4"/>
  <c r="W9" i="4"/>
  <c r="X9" i="4"/>
  <c r="Y9" i="4" s="1"/>
  <c r="Z9" i="4"/>
  <c r="AA9" i="4" s="1"/>
  <c r="AB9" i="4"/>
  <c r="Q9" i="4" s="1"/>
  <c r="U10" i="4"/>
  <c r="V10" i="4"/>
  <c r="X10" i="4"/>
  <c r="Z10" i="4"/>
  <c r="AA10" i="4" s="1"/>
  <c r="AB10" i="4"/>
  <c r="R10" i="4" s="1"/>
  <c r="N8" i="4"/>
  <c r="P8" i="4"/>
  <c r="V8" i="4"/>
  <c r="W8" i="4" s="1"/>
  <c r="X8" i="4"/>
  <c r="Z8" i="4"/>
  <c r="AA8" i="4"/>
  <c r="AB8" i="4"/>
  <c r="Q8" i="4" s="1"/>
  <c r="O7" i="4"/>
  <c r="Q7" i="4"/>
  <c r="R7" i="4"/>
  <c r="T7" i="4"/>
  <c r="U7" i="4"/>
  <c r="N7" i="4"/>
  <c r="AA7" i="4"/>
  <c r="Z7" i="4"/>
  <c r="AB7" i="4"/>
  <c r="S7" i="4" s="1"/>
  <c r="X7" i="4"/>
  <c r="Y7" i="4" s="1"/>
  <c r="V7" i="4"/>
  <c r="W7" i="4" s="1"/>
  <c r="AB65" i="3"/>
  <c r="Z65" i="3"/>
  <c r="X65" i="3"/>
  <c r="V65" i="3"/>
  <c r="V84" i="3"/>
  <c r="X84" i="3"/>
  <c r="Z84" i="3"/>
  <c r="AB84" i="3"/>
  <c r="V85" i="3"/>
  <c r="X85" i="3"/>
  <c r="Z85" i="3"/>
  <c r="AB85" i="3"/>
  <c r="V86" i="3"/>
  <c r="X86" i="3"/>
  <c r="Z86" i="3"/>
  <c r="AB86" i="3"/>
  <c r="V87" i="3"/>
  <c r="X87" i="3"/>
  <c r="Z87" i="3"/>
  <c r="AB87" i="3"/>
  <c r="V88" i="3"/>
  <c r="X88" i="3"/>
  <c r="Z88" i="3"/>
  <c r="AB88" i="3"/>
  <c r="V90" i="3"/>
  <c r="X90" i="3"/>
  <c r="Z90" i="3"/>
  <c r="AB90" i="3"/>
  <c r="V91" i="3"/>
  <c r="X91" i="3"/>
  <c r="Z91" i="3"/>
  <c r="AB91" i="3"/>
  <c r="V92" i="3"/>
  <c r="X92" i="3"/>
  <c r="Z92" i="3"/>
  <c r="AB92" i="3"/>
  <c r="W92" i="3" s="1"/>
  <c r="AB35" i="3"/>
  <c r="AB36" i="3"/>
  <c r="AB37" i="3"/>
  <c r="AB38" i="3"/>
  <c r="AB40" i="3"/>
  <c r="AB41" i="3"/>
  <c r="AB42" i="3"/>
  <c r="AB43" i="3"/>
  <c r="AB44" i="3"/>
  <c r="AB45" i="3"/>
  <c r="AB46" i="3"/>
  <c r="AB48" i="3"/>
  <c r="AB49" i="3"/>
  <c r="AB50" i="3"/>
  <c r="AB51" i="3"/>
  <c r="Z35" i="3"/>
  <c r="Z36" i="3"/>
  <c r="Z37" i="3"/>
  <c r="Z38" i="3"/>
  <c r="Z40" i="3"/>
  <c r="AA40" i="3" s="1"/>
  <c r="Z41" i="3"/>
  <c r="AA41" i="3" s="1"/>
  <c r="Z42" i="3"/>
  <c r="Z43" i="3"/>
  <c r="Z44" i="3"/>
  <c r="Z45" i="3"/>
  <c r="Z46" i="3"/>
  <c r="Z48" i="3"/>
  <c r="Z49" i="3"/>
  <c r="Z50" i="3"/>
  <c r="AA50" i="3" s="1"/>
  <c r="Z51" i="3"/>
  <c r="X35" i="3"/>
  <c r="X36" i="3"/>
  <c r="X37" i="3"/>
  <c r="Y37" i="3" s="1"/>
  <c r="X38" i="3"/>
  <c r="X40" i="3"/>
  <c r="X41" i="3"/>
  <c r="Y41" i="3" s="1"/>
  <c r="X42" i="3"/>
  <c r="X43" i="3"/>
  <c r="X44" i="3"/>
  <c r="X45" i="3"/>
  <c r="X46" i="3"/>
  <c r="X48" i="3"/>
  <c r="X49" i="3"/>
  <c r="X50" i="3"/>
  <c r="X51" i="3"/>
  <c r="V35" i="3"/>
  <c r="V36" i="3"/>
  <c r="V37" i="3"/>
  <c r="V38" i="3"/>
  <c r="V40" i="3"/>
  <c r="V41" i="3"/>
  <c r="V42" i="3"/>
  <c r="V43" i="3"/>
  <c r="V44" i="3"/>
  <c r="V45" i="3"/>
  <c r="V46" i="3"/>
  <c r="V48" i="3"/>
  <c r="W48" i="3" s="1"/>
  <c r="V49" i="3"/>
  <c r="V50" i="3"/>
  <c r="V51" i="3"/>
  <c r="V56" i="3"/>
  <c r="W56" i="3" s="1"/>
  <c r="X56" i="3"/>
  <c r="Y56" i="3" s="1"/>
  <c r="Z56" i="3"/>
  <c r="AA56" i="3" s="1"/>
  <c r="AB56" i="3"/>
  <c r="V57" i="3"/>
  <c r="X57" i="3"/>
  <c r="Z57" i="3"/>
  <c r="AB57" i="3"/>
  <c r="AA57" i="3" s="1"/>
  <c r="V59" i="3"/>
  <c r="W59" i="3" s="1"/>
  <c r="X59" i="3"/>
  <c r="Y59" i="3" s="1"/>
  <c r="Z59" i="3"/>
  <c r="AA59" i="3" s="1"/>
  <c r="AB59" i="3"/>
  <c r="V60" i="3"/>
  <c r="X60" i="3"/>
  <c r="Y60" i="3" s="1"/>
  <c r="Z60" i="3"/>
  <c r="AB60" i="3"/>
  <c r="V61" i="3"/>
  <c r="X61" i="3"/>
  <c r="Z61" i="3"/>
  <c r="AB61" i="3"/>
  <c r="V62" i="3"/>
  <c r="W62" i="3" s="1"/>
  <c r="X62" i="3"/>
  <c r="Y62" i="3" s="1"/>
  <c r="Z62" i="3"/>
  <c r="AB62" i="3"/>
  <c r="AA62" i="3" s="1"/>
  <c r="V63" i="3"/>
  <c r="X63" i="3"/>
  <c r="Z63" i="3"/>
  <c r="AB63" i="3"/>
  <c r="V64" i="3"/>
  <c r="X64" i="3"/>
  <c r="Z64" i="3"/>
  <c r="AB64" i="3"/>
  <c r="V70" i="3"/>
  <c r="W70" i="3" s="1"/>
  <c r="X70" i="3"/>
  <c r="Y70" i="3" s="1"/>
  <c r="Z70" i="3"/>
  <c r="AA70" i="3" s="1"/>
  <c r="AB70" i="3"/>
  <c r="V71" i="3"/>
  <c r="X71" i="3"/>
  <c r="Z71" i="3"/>
  <c r="AB71" i="3"/>
  <c r="Y71" i="3" s="1"/>
  <c r="V74" i="3"/>
  <c r="W74" i="3" s="1"/>
  <c r="X74" i="3"/>
  <c r="Z74" i="3"/>
  <c r="AB74" i="3"/>
  <c r="V75" i="3"/>
  <c r="X75" i="3"/>
  <c r="Z75" i="3"/>
  <c r="AB75" i="3"/>
  <c r="AA75" i="3" s="1"/>
  <c r="V78" i="3"/>
  <c r="X78" i="3"/>
  <c r="Y78" i="3" s="1"/>
  <c r="Z78" i="3"/>
  <c r="AA78" i="3"/>
  <c r="AB78" i="3"/>
  <c r="V80" i="3"/>
  <c r="X80" i="3"/>
  <c r="Y80" i="3" s="1"/>
  <c r="Z80" i="3"/>
  <c r="AA80" i="3" s="1"/>
  <c r="AB80" i="3"/>
  <c r="V81" i="3"/>
  <c r="X81" i="3"/>
  <c r="Z81" i="3"/>
  <c r="AB81" i="3"/>
  <c r="V83" i="3"/>
  <c r="W83" i="3" s="1"/>
  <c r="X83" i="3"/>
  <c r="Z83" i="3"/>
  <c r="AA83" i="3" s="1"/>
  <c r="AB83" i="3"/>
  <c r="AB55" i="3"/>
  <c r="Z55" i="3"/>
  <c r="X55" i="3"/>
  <c r="Y55" i="3" s="1"/>
  <c r="V55" i="3"/>
  <c r="V6" i="3"/>
  <c r="X6" i="3"/>
  <c r="Z6" i="3"/>
  <c r="AB6" i="3"/>
  <c r="V7" i="3"/>
  <c r="X7" i="3"/>
  <c r="Z7" i="3"/>
  <c r="AB7" i="3"/>
  <c r="V9" i="3"/>
  <c r="X9" i="3"/>
  <c r="Z9" i="3"/>
  <c r="AB9" i="3"/>
  <c r="AA9" i="3" s="1"/>
  <c r="V10" i="3"/>
  <c r="X10" i="3"/>
  <c r="Z10" i="3"/>
  <c r="AB10" i="3"/>
  <c r="V11" i="3"/>
  <c r="X11" i="3"/>
  <c r="Z11" i="3"/>
  <c r="AB11" i="3"/>
  <c r="V12" i="3"/>
  <c r="X12" i="3"/>
  <c r="Z12" i="3"/>
  <c r="AB12" i="3"/>
  <c r="V14" i="3"/>
  <c r="X14" i="3"/>
  <c r="Z14" i="3"/>
  <c r="AB14" i="3"/>
  <c r="V15" i="3"/>
  <c r="X15" i="3"/>
  <c r="Z15" i="3"/>
  <c r="AB15" i="3"/>
  <c r="V16" i="3"/>
  <c r="X16" i="3"/>
  <c r="Z16" i="3"/>
  <c r="AB16" i="3"/>
  <c r="V17" i="3"/>
  <c r="X17" i="3"/>
  <c r="Z17" i="3"/>
  <c r="AB17" i="3"/>
  <c r="V18" i="3"/>
  <c r="X18" i="3"/>
  <c r="Z18" i="3"/>
  <c r="AB18" i="3"/>
  <c r="AA18" i="3" s="1"/>
  <c r="V19" i="3"/>
  <c r="X19" i="3"/>
  <c r="Y19" i="3" s="1"/>
  <c r="Z19" i="3"/>
  <c r="AB19" i="3"/>
  <c r="V20" i="3"/>
  <c r="X20" i="3"/>
  <c r="Z20" i="3"/>
  <c r="AB20" i="3"/>
  <c r="V23" i="3"/>
  <c r="X23" i="3"/>
  <c r="Y23" i="3" s="1"/>
  <c r="Z23" i="3"/>
  <c r="AA23" i="3" s="1"/>
  <c r="AB23" i="3"/>
  <c r="V25" i="3"/>
  <c r="X25" i="3"/>
  <c r="Z25" i="3"/>
  <c r="AB25" i="3"/>
  <c r="V26" i="3"/>
  <c r="X26" i="3"/>
  <c r="Y26" i="3" s="1"/>
  <c r="Z26" i="3"/>
  <c r="AB26" i="3"/>
  <c r="V27" i="3"/>
  <c r="X27" i="3"/>
  <c r="Z27" i="3"/>
  <c r="AB27" i="3"/>
  <c r="V28" i="3"/>
  <c r="X28" i="3"/>
  <c r="Z28" i="3"/>
  <c r="AA28" i="3" s="1"/>
  <c r="AB28" i="3"/>
  <c r="V29" i="3"/>
  <c r="X29" i="3"/>
  <c r="Z29" i="3"/>
  <c r="AB29" i="3"/>
  <c r="V30" i="3"/>
  <c r="X30" i="3"/>
  <c r="Z30" i="3"/>
  <c r="AB30" i="3"/>
  <c r="V31" i="3"/>
  <c r="X31" i="3"/>
  <c r="Z31" i="3"/>
  <c r="AB31" i="3"/>
  <c r="V32" i="3"/>
  <c r="X32" i="3"/>
  <c r="Z32" i="3"/>
  <c r="AB32" i="3"/>
  <c r="V33" i="3"/>
  <c r="X33" i="3"/>
  <c r="Z33" i="3"/>
  <c r="AB33" i="3"/>
  <c r="AB5" i="3"/>
  <c r="Y5" i="3" s="1"/>
  <c r="Z5" i="3"/>
  <c r="X5" i="3"/>
  <c r="V5" i="3"/>
  <c r="V156" i="3"/>
  <c r="X156" i="3"/>
  <c r="Y156" i="3" s="1"/>
  <c r="Z156" i="3"/>
  <c r="AB156" i="3"/>
  <c r="V158" i="3"/>
  <c r="X158" i="3"/>
  <c r="Z158" i="3"/>
  <c r="AB158" i="3"/>
  <c r="V160" i="3"/>
  <c r="X160" i="3"/>
  <c r="Z160" i="3"/>
  <c r="AA160" i="3" s="1"/>
  <c r="AB160" i="3"/>
  <c r="W160" i="3" s="1"/>
  <c r="V162" i="3"/>
  <c r="X162" i="3"/>
  <c r="Z162" i="3"/>
  <c r="AB162" i="3"/>
  <c r="V163" i="3"/>
  <c r="X163" i="3"/>
  <c r="Z163" i="3"/>
  <c r="AB163" i="3"/>
  <c r="V151" i="3"/>
  <c r="X151" i="3"/>
  <c r="Z151" i="3"/>
  <c r="AB151" i="3"/>
  <c r="V152" i="3"/>
  <c r="X152" i="3"/>
  <c r="Z152" i="3"/>
  <c r="AB152" i="3"/>
  <c r="V154" i="3"/>
  <c r="W154" i="3" s="1"/>
  <c r="X154" i="3"/>
  <c r="Y154" i="3" s="1"/>
  <c r="Z154" i="3"/>
  <c r="AB154" i="3"/>
  <c r="V144" i="3"/>
  <c r="X144" i="3"/>
  <c r="Z144" i="3"/>
  <c r="AB144" i="3"/>
  <c r="V145" i="3"/>
  <c r="X145" i="3"/>
  <c r="Y145" i="3" s="1"/>
  <c r="Z145" i="3"/>
  <c r="AA145" i="3" s="1"/>
  <c r="AB145" i="3"/>
  <c r="V146" i="3"/>
  <c r="X146" i="3"/>
  <c r="Z146" i="3"/>
  <c r="AB146" i="3"/>
  <c r="V140" i="3"/>
  <c r="X140" i="3"/>
  <c r="Z140" i="3"/>
  <c r="AA140" i="3" s="1"/>
  <c r="AB140" i="3"/>
  <c r="AB138" i="3"/>
  <c r="Z138" i="3"/>
  <c r="X138" i="3"/>
  <c r="V138" i="3"/>
  <c r="W138" i="3" s="1"/>
  <c r="AB137" i="3"/>
  <c r="Z137" i="3"/>
  <c r="X137" i="3"/>
  <c r="V137" i="3"/>
  <c r="AB135" i="3"/>
  <c r="Z135" i="3"/>
  <c r="AA135" i="3" s="1"/>
  <c r="X135" i="3"/>
  <c r="V135" i="3"/>
  <c r="W135" i="3" s="1"/>
  <c r="AB134" i="3"/>
  <c r="Z134" i="3"/>
  <c r="X134" i="3"/>
  <c r="V134" i="3"/>
  <c r="V129" i="3"/>
  <c r="X129" i="3"/>
  <c r="Z129" i="3"/>
  <c r="AB129" i="3"/>
  <c r="V130" i="3"/>
  <c r="X130" i="3"/>
  <c r="Y130" i="3" s="1"/>
  <c r="Z130" i="3"/>
  <c r="AA130" i="3" s="1"/>
  <c r="AB130" i="3"/>
  <c r="W130" i="3" s="1"/>
  <c r="V124" i="3"/>
  <c r="X124" i="3"/>
  <c r="Z124" i="3"/>
  <c r="AB124" i="3"/>
  <c r="V125" i="3"/>
  <c r="W125" i="3" s="1"/>
  <c r="X125" i="3"/>
  <c r="Z125" i="3"/>
  <c r="AB125" i="3"/>
  <c r="AB115" i="3"/>
  <c r="Z115" i="3"/>
  <c r="AA115" i="3" s="1"/>
  <c r="X115" i="3"/>
  <c r="V115" i="3"/>
  <c r="W115" i="3" s="1"/>
  <c r="AB114" i="3"/>
  <c r="Z114" i="3"/>
  <c r="X114" i="3"/>
  <c r="V114" i="3"/>
  <c r="V107" i="3"/>
  <c r="X107" i="3"/>
  <c r="Z107" i="3"/>
  <c r="AB107" i="3"/>
  <c r="V108" i="3"/>
  <c r="X108" i="3"/>
  <c r="Z108" i="3"/>
  <c r="AA108" i="3" s="1"/>
  <c r="AB108" i="3"/>
  <c r="V110" i="3"/>
  <c r="X110" i="3"/>
  <c r="Z110" i="3"/>
  <c r="AB110" i="3"/>
  <c r="Y110" i="3" s="1"/>
  <c r="V111" i="3"/>
  <c r="W111" i="3" s="1"/>
  <c r="X111" i="3"/>
  <c r="Y111" i="3" s="1"/>
  <c r="Z111" i="3"/>
  <c r="AA111" i="3" s="1"/>
  <c r="AB111" i="3"/>
  <c r="V112" i="3"/>
  <c r="X112" i="3"/>
  <c r="Z112" i="3"/>
  <c r="AB112" i="3"/>
  <c r="AB103" i="3"/>
  <c r="Z103" i="3"/>
  <c r="X103" i="3"/>
  <c r="V103" i="3"/>
  <c r="W103" i="3" s="1"/>
  <c r="V133" i="3"/>
  <c r="W133" i="3" s="1"/>
  <c r="X133" i="3"/>
  <c r="Z133" i="3"/>
  <c r="AA133" i="3" s="1"/>
  <c r="AB133" i="3"/>
  <c r="V136" i="3"/>
  <c r="X136" i="3"/>
  <c r="Z136" i="3"/>
  <c r="AB136" i="3"/>
  <c r="W136" i="3" s="1"/>
  <c r="V141" i="3"/>
  <c r="W141" i="3" s="1"/>
  <c r="X141" i="3"/>
  <c r="Y141" i="3" s="1"/>
  <c r="Z141" i="3"/>
  <c r="AA141" i="3" s="1"/>
  <c r="AB141" i="3"/>
  <c r="V142" i="3"/>
  <c r="X142" i="3"/>
  <c r="Z142" i="3"/>
  <c r="AB142" i="3"/>
  <c r="V117" i="3"/>
  <c r="X117" i="3"/>
  <c r="Z117" i="3"/>
  <c r="AB117" i="3"/>
  <c r="V118" i="3"/>
  <c r="X118" i="3"/>
  <c r="Z118" i="3"/>
  <c r="AB118" i="3"/>
  <c r="V121" i="3"/>
  <c r="X121" i="3"/>
  <c r="Y121" i="3" s="1"/>
  <c r="Z121" i="3"/>
  <c r="AB121" i="3"/>
  <c r="V123" i="3"/>
  <c r="X123" i="3"/>
  <c r="Z123" i="3"/>
  <c r="AB123" i="3"/>
  <c r="V128" i="3"/>
  <c r="X128" i="3"/>
  <c r="Y128" i="3" s="1"/>
  <c r="Z128" i="3"/>
  <c r="AA128" i="3" s="1"/>
  <c r="AB128" i="3"/>
  <c r="V131" i="3"/>
  <c r="X131" i="3"/>
  <c r="Y131" i="3" s="1"/>
  <c r="Z131" i="3"/>
  <c r="AB131" i="3"/>
  <c r="V132" i="3"/>
  <c r="X132" i="3"/>
  <c r="Z132" i="3"/>
  <c r="AB132" i="3"/>
  <c r="AB116" i="3"/>
  <c r="Z116" i="3"/>
  <c r="X116" i="3"/>
  <c r="V116" i="3"/>
  <c r="AB113" i="3"/>
  <c r="Z113" i="3"/>
  <c r="AA113" i="3" s="1"/>
  <c r="X113" i="3"/>
  <c r="Y113" i="3" s="1"/>
  <c r="V113" i="3"/>
  <c r="V98" i="3"/>
  <c r="X98" i="3"/>
  <c r="Z98" i="3"/>
  <c r="AB98" i="3"/>
  <c r="W98" i="3" s="1"/>
  <c r="V99" i="3"/>
  <c r="X99" i="3"/>
  <c r="Z99" i="3"/>
  <c r="AB99" i="3"/>
  <c r="V100" i="3"/>
  <c r="X100" i="3"/>
  <c r="Z100" i="3"/>
  <c r="AA100" i="3" s="1"/>
  <c r="AB100" i="3"/>
  <c r="Y100" i="3" s="1"/>
  <c r="V101" i="3"/>
  <c r="X101" i="3"/>
  <c r="Z101" i="3"/>
  <c r="AB101" i="3"/>
  <c r="V102" i="3"/>
  <c r="X102" i="3"/>
  <c r="Z102" i="3"/>
  <c r="AB102" i="3"/>
  <c r="AA102" i="3" s="1"/>
  <c r="V97" i="3"/>
  <c r="W97" i="3" s="1"/>
  <c r="X97" i="3"/>
  <c r="Y97" i="3" s="1"/>
  <c r="Z97" i="3"/>
  <c r="AB97" i="3"/>
  <c r="AB96" i="3"/>
  <c r="T61" i="3" s="1"/>
  <c r="Z96" i="3"/>
  <c r="X96" i="3"/>
  <c r="V96" i="3"/>
  <c r="AN6" i="2"/>
  <c r="AO6" i="2"/>
  <c r="AP6" i="2"/>
  <c r="AQ6" i="2"/>
  <c r="AR6" i="2"/>
  <c r="AS6" i="2"/>
  <c r="AT6" i="2"/>
  <c r="AM6" i="2"/>
  <c r="AB6" i="2"/>
  <c r="O6" i="2" s="1"/>
  <c r="T6" i="2" l="1"/>
  <c r="N6" i="2"/>
  <c r="U6" i="2"/>
  <c r="R6" i="2"/>
  <c r="Q6" i="2"/>
  <c r="S6" i="2"/>
  <c r="P6" i="2"/>
  <c r="W32" i="3"/>
  <c r="W26" i="3"/>
  <c r="AA33" i="3"/>
  <c r="AA14" i="3"/>
  <c r="AA51" i="3"/>
  <c r="Y35" i="3"/>
  <c r="AA29" i="3"/>
  <c r="W27" i="3"/>
  <c r="W18" i="3"/>
  <c r="W6" i="3"/>
  <c r="W14" i="3"/>
  <c r="Y15" i="3"/>
  <c r="Y10" i="3"/>
  <c r="AA123" i="3"/>
  <c r="W128" i="3"/>
  <c r="Q72" i="4"/>
  <c r="Q104" i="4"/>
  <c r="S10" i="4"/>
  <c r="AA104" i="4"/>
  <c r="Y10" i="4"/>
  <c r="O10" i="4"/>
  <c r="T49" i="4"/>
  <c r="Y38" i="4"/>
  <c r="N38" i="4"/>
  <c r="W19" i="4"/>
  <c r="W17" i="4"/>
  <c r="Q124" i="4"/>
  <c r="W111" i="4"/>
  <c r="W104" i="4"/>
  <c r="W82" i="4"/>
  <c r="N104" i="4"/>
  <c r="P7" i="4"/>
  <c r="S8" i="4"/>
  <c r="N9" i="4"/>
  <c r="S76" i="4"/>
  <c r="U75" i="4"/>
  <c r="U72" i="4"/>
  <c r="O70" i="4"/>
  <c r="U68" i="4"/>
  <c r="W67" i="4"/>
  <c r="P65" i="4"/>
  <c r="U46" i="4"/>
  <c r="Y43" i="4"/>
  <c r="Y35" i="4"/>
  <c r="O32" i="4"/>
  <c r="O31" i="4"/>
  <c r="U30" i="4"/>
  <c r="Y24" i="4"/>
  <c r="O24" i="4"/>
  <c r="O23" i="4"/>
  <c r="U22" i="4"/>
  <c r="Y21" i="4"/>
  <c r="S19" i="4"/>
  <c r="U18" i="4"/>
  <c r="Q17" i="4"/>
  <c r="U16" i="4"/>
  <c r="Y15" i="4"/>
  <c r="U81" i="4"/>
  <c r="AA124" i="4"/>
  <c r="O124" i="4"/>
  <c r="U111" i="4"/>
  <c r="U104" i="4"/>
  <c r="Y92" i="4"/>
  <c r="AA88" i="4"/>
  <c r="Y86" i="4"/>
  <c r="AA110" i="4"/>
  <c r="N63" i="4"/>
  <c r="U51" i="4"/>
  <c r="O93" i="4"/>
  <c r="P105" i="4"/>
  <c r="N108" i="4"/>
  <c r="Q114" i="4"/>
  <c r="T115" i="4"/>
  <c r="W116" i="4"/>
  <c r="W10" i="4"/>
  <c r="Q76" i="4"/>
  <c r="S72" i="4"/>
  <c r="T67" i="4"/>
  <c r="W38" i="4"/>
  <c r="N31" i="4"/>
  <c r="R19" i="4"/>
  <c r="S18" i="4"/>
  <c r="P17" i="4"/>
  <c r="Y124" i="4"/>
  <c r="N124" i="4"/>
  <c r="R111" i="4"/>
  <c r="S104" i="4"/>
  <c r="Y110" i="4"/>
  <c r="W50" i="4"/>
  <c r="T51" i="4"/>
  <c r="N93" i="4"/>
  <c r="O105" i="4"/>
  <c r="N114" i="4"/>
  <c r="Q115" i="4"/>
  <c r="U116" i="4"/>
  <c r="AA72" i="4"/>
  <c r="N67" i="4"/>
  <c r="Q38" i="4"/>
  <c r="O8" i="4"/>
  <c r="P76" i="4"/>
  <c r="R72" i="4"/>
  <c r="S67" i="4"/>
  <c r="Q46" i="4"/>
  <c r="U38" i="4"/>
  <c r="U35" i="4"/>
  <c r="W33" i="4"/>
  <c r="AA31" i="4"/>
  <c r="Q30" i="4"/>
  <c r="W27" i="4"/>
  <c r="W25" i="4"/>
  <c r="Q22" i="4"/>
  <c r="N19" i="4"/>
  <c r="R18" i="4"/>
  <c r="R16" i="4"/>
  <c r="Q111" i="4"/>
  <c r="R104" i="4"/>
  <c r="U92" i="4"/>
  <c r="W91" i="4"/>
  <c r="W88" i="4"/>
  <c r="U87" i="4"/>
  <c r="W83" i="4"/>
  <c r="W110" i="4"/>
  <c r="S50" i="4"/>
  <c r="S51" i="4"/>
  <c r="N105" i="4"/>
  <c r="P107" i="4"/>
  <c r="N115" i="4"/>
  <c r="S116" i="4"/>
  <c r="Y121" i="4"/>
  <c r="S103" i="4"/>
  <c r="T95" i="4"/>
  <c r="Q51" i="4"/>
  <c r="U117" i="4"/>
  <c r="W118" i="4"/>
  <c r="R103" i="4"/>
  <c r="S95" i="4"/>
  <c r="W56" i="4"/>
  <c r="P51" i="4"/>
  <c r="U105" i="4"/>
  <c r="Q97" i="4"/>
  <c r="N107" i="4"/>
  <c r="U108" i="4"/>
  <c r="O116" i="4"/>
  <c r="T117" i="4"/>
  <c r="U118" i="4"/>
  <c r="AA111" i="4"/>
  <c r="Y8" i="4"/>
  <c r="Q10" i="4"/>
  <c r="R9" i="4"/>
  <c r="AA75" i="4"/>
  <c r="Y72" i="4"/>
  <c r="O72" i="4"/>
  <c r="S70" i="4"/>
  <c r="T65" i="4"/>
  <c r="R61" i="4"/>
  <c r="N46" i="4"/>
  <c r="P38" i="4"/>
  <c r="N35" i="4"/>
  <c r="Q34" i="4"/>
  <c r="R32" i="4"/>
  <c r="N30" i="4"/>
  <c r="N27" i="4"/>
  <c r="Q26" i="4"/>
  <c r="R24" i="4"/>
  <c r="N22" i="4"/>
  <c r="AA19" i="4"/>
  <c r="AA17" i="4"/>
  <c r="Y16" i="4"/>
  <c r="O16" i="4"/>
  <c r="Q14" i="4"/>
  <c r="Q81" i="4"/>
  <c r="S124" i="4"/>
  <c r="N92" i="4"/>
  <c r="Q87" i="4"/>
  <c r="Y85" i="4"/>
  <c r="AA82" i="4"/>
  <c r="O103" i="4"/>
  <c r="AA95" i="4"/>
  <c r="Q95" i="4"/>
  <c r="T63" i="4"/>
  <c r="O51" i="4"/>
  <c r="Q53" i="4"/>
  <c r="T105" i="4"/>
  <c r="P97" i="4"/>
  <c r="S108" i="4"/>
  <c r="N116" i="4"/>
  <c r="Q117" i="4"/>
  <c r="Q118" i="4"/>
  <c r="U119" i="4"/>
  <c r="N122" i="4"/>
  <c r="Q18" i="4"/>
  <c r="P72" i="4"/>
  <c r="AA49" i="4"/>
  <c r="AA18" i="4"/>
  <c r="P10" i="4"/>
  <c r="W76" i="4"/>
  <c r="Y75" i="4"/>
  <c r="Q70" i="4"/>
  <c r="W49" i="4"/>
  <c r="O38" i="4"/>
  <c r="Y19" i="4"/>
  <c r="Y17" i="4"/>
  <c r="R124" i="4"/>
  <c r="S89" i="4"/>
  <c r="W85" i="4"/>
  <c r="Y82" i="4"/>
  <c r="W106" i="4"/>
  <c r="O95" i="4"/>
  <c r="R63" i="4"/>
  <c r="N51" i="4"/>
  <c r="W100" i="4"/>
  <c r="S105" i="4"/>
  <c r="O97" i="4"/>
  <c r="N117" i="4"/>
  <c r="N118" i="4"/>
  <c r="T119" i="4"/>
  <c r="Y133" i="3"/>
  <c r="AA112" i="3"/>
  <c r="AA110" i="3"/>
  <c r="AA107" i="3"/>
  <c r="AA124" i="3"/>
  <c r="AA129" i="3"/>
  <c r="Y31" i="3"/>
  <c r="W23" i="3"/>
  <c r="AA12" i="3"/>
  <c r="W60" i="3"/>
  <c r="AA85" i="3"/>
  <c r="Y102" i="3"/>
  <c r="U99" i="3"/>
  <c r="Y107" i="3"/>
  <c r="Y124" i="3"/>
  <c r="Y129" i="3"/>
  <c r="Y146" i="3"/>
  <c r="Y12" i="3"/>
  <c r="W63" i="3"/>
  <c r="W61" i="3"/>
  <c r="Y85" i="3"/>
  <c r="W102" i="3"/>
  <c r="P133" i="3"/>
  <c r="W107" i="3"/>
  <c r="W124" i="3"/>
  <c r="W129" i="3"/>
  <c r="W146" i="3"/>
  <c r="Y29" i="3"/>
  <c r="AA27" i="3"/>
  <c r="W12" i="3"/>
  <c r="W85" i="3"/>
  <c r="N102" i="3"/>
  <c r="AA131" i="3"/>
  <c r="AA142" i="3"/>
  <c r="W108" i="3"/>
  <c r="AA125" i="3"/>
  <c r="W163" i="3"/>
  <c r="Y27" i="3"/>
  <c r="Y25" i="3"/>
  <c r="Y18" i="3"/>
  <c r="AA92" i="3"/>
  <c r="Y28" i="3"/>
  <c r="Y16" i="3"/>
  <c r="AA35" i="3"/>
  <c r="Y92" i="3"/>
  <c r="W142" i="3"/>
  <c r="AA151" i="3"/>
  <c r="AA32" i="3"/>
  <c r="AA30" i="3"/>
  <c r="AA26" i="3"/>
  <c r="W16" i="3"/>
  <c r="Y14" i="3"/>
  <c r="AA6" i="3"/>
  <c r="W80" i="3"/>
  <c r="AA71" i="3"/>
  <c r="W101" i="3"/>
  <c r="W96" i="3"/>
  <c r="W113" i="3"/>
  <c r="W132" i="3"/>
  <c r="Y137" i="3"/>
  <c r="Y32" i="3"/>
  <c r="Y81" i="3"/>
  <c r="Y75" i="3"/>
  <c r="AA60" i="3"/>
  <c r="W35" i="3"/>
  <c r="S131" i="3"/>
  <c r="S142" i="3"/>
  <c r="Y136" i="3"/>
  <c r="Y108" i="3"/>
  <c r="P146" i="3"/>
  <c r="AA144" i="3"/>
  <c r="O154" i="3"/>
  <c r="Y151" i="3"/>
  <c r="W162" i="3"/>
  <c r="AA156" i="3"/>
  <c r="Q5" i="3"/>
  <c r="Q33" i="3"/>
  <c r="P32" i="3"/>
  <c r="S31" i="3"/>
  <c r="P30" i="3"/>
  <c r="P25" i="3"/>
  <c r="AA20" i="3"/>
  <c r="U18" i="3"/>
  <c r="O12" i="3"/>
  <c r="Q7" i="3"/>
  <c r="S57" i="3"/>
  <c r="AA96" i="3"/>
  <c r="P97" i="3"/>
  <c r="U121" i="3"/>
  <c r="R103" i="3"/>
  <c r="W112" i="3"/>
  <c r="Y115" i="3"/>
  <c r="T130" i="3"/>
  <c r="Q134" i="3"/>
  <c r="Y135" i="3"/>
  <c r="Q138" i="3"/>
  <c r="W140" i="3"/>
  <c r="Y152" i="3"/>
  <c r="W151" i="3"/>
  <c r="U160" i="3"/>
  <c r="R5" i="3"/>
  <c r="P33" i="3"/>
  <c r="O32" i="3"/>
  <c r="T26" i="3"/>
  <c r="Y20" i="3"/>
  <c r="Q19" i="3"/>
  <c r="O18" i="3"/>
  <c r="Q14" i="3"/>
  <c r="O7" i="3"/>
  <c r="N80" i="3"/>
  <c r="N156" i="3"/>
  <c r="S65" i="3"/>
  <c r="N84" i="3"/>
  <c r="R85" i="3"/>
  <c r="N86" i="3"/>
  <c r="R87" i="3"/>
  <c r="N88" i="3"/>
  <c r="N90" i="3"/>
  <c r="R91" i="3"/>
  <c r="N92" i="3"/>
  <c r="U41" i="3"/>
  <c r="U49" i="3"/>
  <c r="S37" i="3"/>
  <c r="S45" i="3"/>
  <c r="R35" i="3"/>
  <c r="R43" i="3"/>
  <c r="R51" i="3"/>
  <c r="Q41" i="3"/>
  <c r="Q49" i="3"/>
  <c r="O37" i="3"/>
  <c r="O45" i="3"/>
  <c r="N35" i="3"/>
  <c r="N43" i="3"/>
  <c r="N51" i="3"/>
  <c r="T56" i="3"/>
  <c r="O57" i="3"/>
  <c r="S59" i="3"/>
  <c r="N60" i="3"/>
  <c r="P61" i="3"/>
  <c r="S62" i="3"/>
  <c r="U63" i="3"/>
  <c r="Q64" i="3"/>
  <c r="T70" i="3"/>
  <c r="N71" i="3"/>
  <c r="R74" i="3"/>
  <c r="U75" i="3"/>
  <c r="P78" i="3"/>
  <c r="R80" i="3"/>
  <c r="U81" i="3"/>
  <c r="Q83" i="3"/>
  <c r="S55" i="3"/>
  <c r="R6" i="3"/>
  <c r="U7" i="3"/>
  <c r="Q9" i="3"/>
  <c r="T10" i="3"/>
  <c r="O11" i="3"/>
  <c r="S12" i="3"/>
  <c r="U14" i="3"/>
  <c r="P15" i="3"/>
  <c r="T16" i="3"/>
  <c r="O17" i="3"/>
  <c r="S18" i="3"/>
  <c r="U19" i="3"/>
  <c r="Q20" i="3"/>
  <c r="S23" i="3"/>
  <c r="N25" i="3"/>
  <c r="R26" i="3"/>
  <c r="T27" i="3"/>
  <c r="P28" i="3"/>
  <c r="R29" i="3"/>
  <c r="N30" i="3"/>
  <c r="Q31" i="3"/>
  <c r="U32" i="3"/>
  <c r="O84" i="3"/>
  <c r="S85" i="3"/>
  <c r="O86" i="3"/>
  <c r="S87" i="3"/>
  <c r="O88" i="3"/>
  <c r="O90" i="3"/>
  <c r="S91" i="3"/>
  <c r="O92" i="3"/>
  <c r="U42" i="3"/>
  <c r="U50" i="3"/>
  <c r="T40" i="3"/>
  <c r="T48" i="3"/>
  <c r="S38" i="3"/>
  <c r="S46" i="3"/>
  <c r="R36" i="3"/>
  <c r="R44" i="3"/>
  <c r="Q42" i="3"/>
  <c r="Q50" i="3"/>
  <c r="P40" i="3"/>
  <c r="P48" i="3"/>
  <c r="O38" i="3"/>
  <c r="O46" i="3"/>
  <c r="N36" i="3"/>
  <c r="N44" i="3"/>
  <c r="U56" i="3"/>
  <c r="P57" i="3"/>
  <c r="T59" i="3"/>
  <c r="O60" i="3"/>
  <c r="Q61" i="3"/>
  <c r="T62" i="3"/>
  <c r="N63" i="3"/>
  <c r="R64" i="3"/>
  <c r="U70" i="3"/>
  <c r="O71" i="3"/>
  <c r="S74" i="3"/>
  <c r="N75" i="3"/>
  <c r="Q78" i="3"/>
  <c r="S80" i="3"/>
  <c r="N81" i="3"/>
  <c r="R83" i="3"/>
  <c r="R55" i="3"/>
  <c r="S6" i="3"/>
  <c r="N7" i="3"/>
  <c r="R9" i="3"/>
  <c r="U10" i="3"/>
  <c r="P11" i="3"/>
  <c r="T12" i="3"/>
  <c r="N14" i="3"/>
  <c r="Q15" i="3"/>
  <c r="U16" i="3"/>
  <c r="P17" i="3"/>
  <c r="T18" i="3"/>
  <c r="N19" i="3"/>
  <c r="R20" i="3"/>
  <c r="T23" i="3"/>
  <c r="O25" i="3"/>
  <c r="S26" i="3"/>
  <c r="U27" i="3"/>
  <c r="Q28" i="3"/>
  <c r="S29" i="3"/>
  <c r="O30" i="3"/>
  <c r="R31" i="3"/>
  <c r="N32" i="3"/>
  <c r="R65" i="3"/>
  <c r="P84" i="3"/>
  <c r="T85" i="3"/>
  <c r="P86" i="3"/>
  <c r="T87" i="3"/>
  <c r="P88" i="3"/>
  <c r="P90" i="3"/>
  <c r="T91" i="3"/>
  <c r="P92" i="3"/>
  <c r="U35" i="3"/>
  <c r="U43" i="3"/>
  <c r="U51" i="3"/>
  <c r="T41" i="3"/>
  <c r="T49" i="3"/>
  <c r="R37" i="3"/>
  <c r="R45" i="3"/>
  <c r="Q35" i="3"/>
  <c r="Q43" i="3"/>
  <c r="Q51" i="3"/>
  <c r="P41" i="3"/>
  <c r="P49" i="3"/>
  <c r="N37" i="3"/>
  <c r="N45" i="3"/>
  <c r="N56" i="3"/>
  <c r="Q57" i="3"/>
  <c r="U59" i="3"/>
  <c r="P60" i="3"/>
  <c r="R61" i="3"/>
  <c r="U62" i="3"/>
  <c r="O63" i="3"/>
  <c r="S64" i="3"/>
  <c r="N70" i="3"/>
  <c r="P71" i="3"/>
  <c r="T74" i="3"/>
  <c r="O75" i="3"/>
  <c r="R78" i="3"/>
  <c r="T80" i="3"/>
  <c r="O81" i="3"/>
  <c r="S83" i="3"/>
  <c r="Q55" i="3"/>
  <c r="Q65" i="3"/>
  <c r="Q84" i="3"/>
  <c r="U85" i="3"/>
  <c r="Q86" i="3"/>
  <c r="U87" i="3"/>
  <c r="Q88" i="3"/>
  <c r="Q90" i="3"/>
  <c r="U91" i="3"/>
  <c r="Q92" i="3"/>
  <c r="U36" i="3"/>
  <c r="U44" i="3"/>
  <c r="T42" i="3"/>
  <c r="T50" i="3"/>
  <c r="S40" i="3"/>
  <c r="S48" i="3"/>
  <c r="R38" i="3"/>
  <c r="R46" i="3"/>
  <c r="Q36" i="3"/>
  <c r="Q44" i="3"/>
  <c r="P42" i="3"/>
  <c r="P50" i="3"/>
  <c r="O40" i="3"/>
  <c r="O48" i="3"/>
  <c r="N38" i="3"/>
  <c r="N46" i="3"/>
  <c r="O56" i="3"/>
  <c r="R57" i="3"/>
  <c r="N59" i="3"/>
  <c r="Q60" i="3"/>
  <c r="S61" i="3"/>
  <c r="N62" i="3"/>
  <c r="P63" i="3"/>
  <c r="T64" i="3"/>
  <c r="O70" i="3"/>
  <c r="Q71" i="3"/>
  <c r="U74" i="3"/>
  <c r="P75" i="3"/>
  <c r="S78" i="3"/>
  <c r="U80" i="3"/>
  <c r="P81" i="3"/>
  <c r="T83" i="3"/>
  <c r="P55" i="3"/>
  <c r="U6" i="3"/>
  <c r="P7" i="3"/>
  <c r="T9" i="3"/>
  <c r="O10" i="3"/>
  <c r="R11" i="3"/>
  <c r="N12" i="3"/>
  <c r="P14" i="3"/>
  <c r="S15" i="3"/>
  <c r="O16" i="3"/>
  <c r="R17" i="3"/>
  <c r="N18" i="3"/>
  <c r="P19" i="3"/>
  <c r="T20" i="3"/>
  <c r="N23" i="3"/>
  <c r="Q25" i="3"/>
  <c r="U26" i="3"/>
  <c r="O27" i="3"/>
  <c r="S28" i="3"/>
  <c r="U65" i="3"/>
  <c r="R84" i="3"/>
  <c r="N85" i="3"/>
  <c r="R86" i="3"/>
  <c r="N87" i="3"/>
  <c r="R88" i="3"/>
  <c r="R90" i="3"/>
  <c r="N91" i="3"/>
  <c r="R92" i="3"/>
  <c r="U37" i="3"/>
  <c r="U45" i="3"/>
  <c r="T35" i="3"/>
  <c r="T43" i="3"/>
  <c r="T51" i="3"/>
  <c r="S41" i="3"/>
  <c r="S49" i="3"/>
  <c r="Q37" i="3"/>
  <c r="Q45" i="3"/>
  <c r="P35" i="3"/>
  <c r="P43" i="3"/>
  <c r="P51" i="3"/>
  <c r="O41" i="3"/>
  <c r="O49" i="3"/>
  <c r="P65" i="3"/>
  <c r="S84" i="3"/>
  <c r="O85" i="3"/>
  <c r="S86" i="3"/>
  <c r="O87" i="3"/>
  <c r="S88" i="3"/>
  <c r="S90" i="3"/>
  <c r="O91" i="3"/>
  <c r="S92" i="3"/>
  <c r="U38" i="3"/>
  <c r="U46" i="3"/>
  <c r="T36" i="3"/>
  <c r="T44" i="3"/>
  <c r="S42" i="3"/>
  <c r="S50" i="3"/>
  <c r="R40" i="3"/>
  <c r="R48" i="3"/>
  <c r="Q38" i="3"/>
  <c r="Q46" i="3"/>
  <c r="P36" i="3"/>
  <c r="P44" i="3"/>
  <c r="O42" i="3"/>
  <c r="O50" i="3"/>
  <c r="N40" i="3"/>
  <c r="N48" i="3"/>
  <c r="Q56" i="3"/>
  <c r="T57" i="3"/>
  <c r="P59" i="3"/>
  <c r="S60" i="3"/>
  <c r="U61" i="3"/>
  <c r="P62" i="3"/>
  <c r="R63" i="3"/>
  <c r="N64" i="3"/>
  <c r="Q70" i="3"/>
  <c r="S71" i="3"/>
  <c r="O74" i="3"/>
  <c r="R75" i="3"/>
  <c r="U78" i="3"/>
  <c r="O80" i="3"/>
  <c r="R81" i="3"/>
  <c r="N83" i="3"/>
  <c r="N55" i="3"/>
  <c r="O6" i="3"/>
  <c r="R7" i="3"/>
  <c r="N9" i="3"/>
  <c r="Q10" i="3"/>
  <c r="T11" i="3"/>
  <c r="P12" i="3"/>
  <c r="R14" i="3"/>
  <c r="U15" i="3"/>
  <c r="Q16" i="3"/>
  <c r="T17" i="3"/>
  <c r="P18" i="3"/>
  <c r="R19" i="3"/>
  <c r="N20" i="3"/>
  <c r="P23" i="3"/>
  <c r="S25" i="3"/>
  <c r="O26" i="3"/>
  <c r="Q27" i="3"/>
  <c r="U28" i="3"/>
  <c r="O29" i="3"/>
  <c r="S30" i="3"/>
  <c r="N31" i="3"/>
  <c r="R32" i="3"/>
  <c r="T65" i="3"/>
  <c r="O65" i="3"/>
  <c r="T84" i="3"/>
  <c r="P85" i="3"/>
  <c r="T86" i="3"/>
  <c r="P87" i="3"/>
  <c r="T88" i="3"/>
  <c r="T90" i="3"/>
  <c r="P91" i="3"/>
  <c r="T92" i="3"/>
  <c r="T37" i="3"/>
  <c r="T45" i="3"/>
  <c r="S35" i="3"/>
  <c r="S43" i="3"/>
  <c r="S51" i="3"/>
  <c r="R41" i="3"/>
  <c r="R49" i="3"/>
  <c r="P37" i="3"/>
  <c r="P45" i="3"/>
  <c r="O35" i="3"/>
  <c r="O43" i="3"/>
  <c r="O51" i="3"/>
  <c r="N41" i="3"/>
  <c r="N49" i="3"/>
  <c r="R56" i="3"/>
  <c r="U57" i="3"/>
  <c r="Q59" i="3"/>
  <c r="T60" i="3"/>
  <c r="N61" i="3"/>
  <c r="Q62" i="3"/>
  <c r="S63" i="3"/>
  <c r="O64" i="3"/>
  <c r="R70" i="3"/>
  <c r="T71" i="3"/>
  <c r="P74" i="3"/>
  <c r="S75" i="3"/>
  <c r="N78" i="3"/>
  <c r="P80" i="3"/>
  <c r="S81" i="3"/>
  <c r="O83" i="3"/>
  <c r="U55" i="3"/>
  <c r="P6" i="3"/>
  <c r="S7" i="3"/>
  <c r="O9" i="3"/>
  <c r="R10" i="3"/>
  <c r="U11" i="3"/>
  <c r="Q12" i="3"/>
  <c r="S14" i="3"/>
  <c r="N15" i="3"/>
  <c r="R16" i="3"/>
  <c r="U17" i="3"/>
  <c r="Q18" i="3"/>
  <c r="S19" i="3"/>
  <c r="O20" i="3"/>
  <c r="Q23" i="3"/>
  <c r="T25" i="3"/>
  <c r="P26" i="3"/>
  <c r="R27" i="3"/>
  <c r="N28" i="3"/>
  <c r="P29" i="3"/>
  <c r="T30" i="3"/>
  <c r="O31" i="3"/>
  <c r="S32" i="3"/>
  <c r="N33" i="3"/>
  <c r="N65" i="3"/>
  <c r="U84" i="3"/>
  <c r="Q85" i="3"/>
  <c r="U86" i="3"/>
  <c r="Q87" i="3"/>
  <c r="U88" i="3"/>
  <c r="U90" i="3"/>
  <c r="Q91" i="3"/>
  <c r="U92" i="3"/>
  <c r="U40" i="3"/>
  <c r="U48" i="3"/>
  <c r="T38" i="3"/>
  <c r="T46" i="3"/>
  <c r="S36" i="3"/>
  <c r="S44" i="3"/>
  <c r="R42" i="3"/>
  <c r="R50" i="3"/>
  <c r="Q40" i="3"/>
  <c r="Q48" i="3"/>
  <c r="P38" i="3"/>
  <c r="P46" i="3"/>
  <c r="O36" i="3"/>
  <c r="O44" i="3"/>
  <c r="N42" i="3"/>
  <c r="N50" i="3"/>
  <c r="S56" i="3"/>
  <c r="N57" i="3"/>
  <c r="R59" i="3"/>
  <c r="U60" i="3"/>
  <c r="O61" i="3"/>
  <c r="R62" i="3"/>
  <c r="T63" i="3"/>
  <c r="P64" i="3"/>
  <c r="S70" i="3"/>
  <c r="U71" i="3"/>
  <c r="Q74" i="3"/>
  <c r="T75" i="3"/>
  <c r="O78" i="3"/>
  <c r="Q80" i="3"/>
  <c r="T81" i="3"/>
  <c r="P83" i="3"/>
  <c r="T55" i="3"/>
  <c r="Q6" i="3"/>
  <c r="T7" i="3"/>
  <c r="P9" i="3"/>
  <c r="S10" i="3"/>
  <c r="N11" i="3"/>
  <c r="R12" i="3"/>
  <c r="T14" i="3"/>
  <c r="O15" i="3"/>
  <c r="S16" i="3"/>
  <c r="N17" i="3"/>
  <c r="R18" i="3"/>
  <c r="T19" i="3"/>
  <c r="P20" i="3"/>
  <c r="R23" i="3"/>
  <c r="U25" i="3"/>
  <c r="Q26" i="3"/>
  <c r="S27" i="3"/>
  <c r="O28" i="3"/>
  <c r="Q29" i="3"/>
  <c r="U30" i="3"/>
  <c r="P31" i="3"/>
  <c r="T32" i="3"/>
  <c r="O33" i="3"/>
  <c r="T5" i="3"/>
  <c r="Q100" i="3"/>
  <c r="N116" i="3"/>
  <c r="Y123" i="3"/>
  <c r="Y118" i="3"/>
  <c r="T136" i="3"/>
  <c r="S112" i="3"/>
  <c r="S108" i="3"/>
  <c r="P137" i="3"/>
  <c r="S140" i="3"/>
  <c r="W144" i="3"/>
  <c r="P151" i="3"/>
  <c r="S5" i="3"/>
  <c r="N26" i="3"/>
  <c r="O19" i="3"/>
  <c r="T15" i="3"/>
  <c r="O14" i="3"/>
  <c r="U9" i="3"/>
  <c r="N74" i="3"/>
  <c r="U64" i="3"/>
  <c r="S96" i="3"/>
  <c r="W99" i="3"/>
  <c r="W116" i="3"/>
  <c r="U132" i="3"/>
  <c r="W123" i="3"/>
  <c r="U117" i="3"/>
  <c r="W137" i="3"/>
  <c r="S144" i="3"/>
  <c r="U5" i="3"/>
  <c r="P27" i="3"/>
  <c r="U20" i="3"/>
  <c r="R15" i="3"/>
  <c r="S9" i="3"/>
  <c r="O59" i="3"/>
  <c r="AA97" i="3"/>
  <c r="S101" i="3"/>
  <c r="AA99" i="3"/>
  <c r="Q98" i="3"/>
  <c r="Y116" i="3"/>
  <c r="O123" i="3"/>
  <c r="P115" i="3"/>
  <c r="U124" i="3"/>
  <c r="AA146" i="3"/>
  <c r="W152" i="3"/>
  <c r="AA163" i="3"/>
  <c r="Q162" i="3"/>
  <c r="P156" i="3"/>
  <c r="W5" i="3"/>
  <c r="U33" i="3"/>
  <c r="N27" i="3"/>
  <c r="S20" i="3"/>
  <c r="P16" i="3"/>
  <c r="P10" i="3"/>
  <c r="Y7" i="3"/>
  <c r="Q81" i="3"/>
  <c r="O62" i="3"/>
  <c r="R113" i="3"/>
  <c r="AA116" i="3"/>
  <c r="AA121" i="3"/>
  <c r="O141" i="3"/>
  <c r="U110" i="3"/>
  <c r="Y125" i="3"/>
  <c r="N135" i="3"/>
  <c r="U138" i="3"/>
  <c r="S152" i="3"/>
  <c r="Y163" i="3"/>
  <c r="N5" i="3"/>
  <c r="T33" i="3"/>
  <c r="U29" i="3"/>
  <c r="T28" i="3"/>
  <c r="U23" i="3"/>
  <c r="N16" i="3"/>
  <c r="S11" i="3"/>
  <c r="N10" i="3"/>
  <c r="Q75" i="3"/>
  <c r="P70" i="3"/>
  <c r="P56" i="3"/>
  <c r="Q128" i="3"/>
  <c r="Q118" i="3"/>
  <c r="AA137" i="3"/>
  <c r="U145" i="3"/>
  <c r="R158" i="3"/>
  <c r="O5" i="3"/>
  <c r="AA5" i="3"/>
  <c r="S33" i="3"/>
  <c r="U31" i="3"/>
  <c r="R30" i="3"/>
  <c r="T29" i="3"/>
  <c r="R28" i="3"/>
  <c r="O23" i="3"/>
  <c r="S17" i="3"/>
  <c r="Q11" i="3"/>
  <c r="T6" i="3"/>
  <c r="O55" i="3"/>
  <c r="R60" i="3"/>
  <c r="O111" i="3"/>
  <c r="O107" i="3"/>
  <c r="P125" i="3"/>
  <c r="Q129" i="3"/>
  <c r="U163" i="3"/>
  <c r="P5" i="3"/>
  <c r="R33" i="3"/>
  <c r="Q32" i="3"/>
  <c r="T31" i="3"/>
  <c r="Q30" i="3"/>
  <c r="N29" i="3"/>
  <c r="R25" i="3"/>
  <c r="Q17" i="3"/>
  <c r="U12" i="3"/>
  <c r="N6" i="3"/>
  <c r="U83" i="3"/>
  <c r="T78" i="3"/>
  <c r="R71" i="3"/>
  <c r="Q63" i="3"/>
  <c r="Y33" i="3"/>
  <c r="AA31" i="3"/>
  <c r="W29" i="3"/>
  <c r="W17" i="3"/>
  <c r="W11" i="3"/>
  <c r="AA74" i="3"/>
  <c r="W57" i="3"/>
  <c r="W33" i="3"/>
  <c r="W28" i="3"/>
  <c r="W15" i="3"/>
  <c r="W10" i="3"/>
  <c r="Y9" i="3"/>
  <c r="Y83" i="3"/>
  <c r="W78" i="3"/>
  <c r="Y74" i="3"/>
  <c r="Y64" i="3"/>
  <c r="AA48" i="3"/>
  <c r="W31" i="3"/>
  <c r="W20" i="3"/>
  <c r="AA16" i="3"/>
  <c r="AA10" i="3"/>
  <c r="W9" i="3"/>
  <c r="Y6" i="3"/>
  <c r="W55" i="3"/>
  <c r="W65" i="3"/>
  <c r="AA25" i="3"/>
  <c r="AA19" i="3"/>
  <c r="AA7" i="3"/>
  <c r="AA55" i="3"/>
  <c r="AA63" i="3"/>
  <c r="W46" i="3"/>
  <c r="Y84" i="3"/>
  <c r="AA46" i="3"/>
  <c r="Y30" i="3"/>
  <c r="W19" i="3"/>
  <c r="AA17" i="3"/>
  <c r="AA11" i="3"/>
  <c r="W7" i="3"/>
  <c r="W81" i="3"/>
  <c r="W75" i="3"/>
  <c r="W64" i="3"/>
  <c r="AA61" i="3"/>
  <c r="W30" i="3"/>
  <c r="W25" i="3"/>
  <c r="Y17" i="3"/>
  <c r="AA15" i="3"/>
  <c r="Y11" i="3"/>
  <c r="AA64" i="3"/>
  <c r="Y61" i="3"/>
  <c r="Y50" i="3"/>
  <c r="T122" i="4"/>
  <c r="Q122" i="4"/>
  <c r="AA122" i="4"/>
  <c r="S121" i="4"/>
  <c r="N121" i="4"/>
  <c r="U121" i="4"/>
  <c r="R121" i="4"/>
  <c r="T121" i="4"/>
  <c r="Q121" i="4"/>
  <c r="P121" i="4"/>
  <c r="AA121" i="4"/>
  <c r="S119" i="4"/>
  <c r="R119" i="4"/>
  <c r="Q119" i="4"/>
  <c r="P119" i="4"/>
  <c r="Y119" i="4"/>
  <c r="O119" i="4"/>
  <c r="T118" i="4"/>
  <c r="S118" i="4"/>
  <c r="R118" i="4"/>
  <c r="AA118" i="4"/>
  <c r="P118" i="4"/>
  <c r="Y118" i="4"/>
  <c r="S117" i="4"/>
  <c r="R117" i="4"/>
  <c r="AA117" i="4"/>
  <c r="P117" i="4"/>
  <c r="Y117" i="4"/>
  <c r="T116" i="4"/>
  <c r="R116" i="4"/>
  <c r="AA116" i="4"/>
  <c r="S115" i="4"/>
  <c r="R115" i="4"/>
  <c r="AA115" i="4"/>
  <c r="P115" i="4"/>
  <c r="Y115" i="4"/>
  <c r="S114" i="4"/>
  <c r="R114" i="4"/>
  <c r="AA114" i="4"/>
  <c r="P114" i="4"/>
  <c r="Y114" i="4"/>
  <c r="T108" i="4"/>
  <c r="R108" i="4"/>
  <c r="T107" i="4"/>
  <c r="R107" i="4"/>
  <c r="AA97" i="4"/>
  <c r="AA105" i="4"/>
  <c r="AA100" i="4"/>
  <c r="U100" i="4"/>
  <c r="O100" i="4"/>
  <c r="T100" i="4"/>
  <c r="N100" i="4"/>
  <c r="S100" i="4"/>
  <c r="P100" i="4"/>
  <c r="R100" i="4"/>
  <c r="AA93" i="4"/>
  <c r="P53" i="4"/>
  <c r="U53" i="4"/>
  <c r="O53" i="4"/>
  <c r="T53" i="4"/>
  <c r="N53" i="4"/>
  <c r="Y53" i="4"/>
  <c r="S53" i="4"/>
  <c r="AA51" i="4"/>
  <c r="R50" i="4"/>
  <c r="Q50" i="4"/>
  <c r="P50" i="4"/>
  <c r="AA50" i="4"/>
  <c r="U50" i="4"/>
  <c r="O50" i="4"/>
  <c r="T50" i="4"/>
  <c r="U56" i="4"/>
  <c r="O56" i="4"/>
  <c r="T56" i="4"/>
  <c r="N56" i="4"/>
  <c r="P56" i="4"/>
  <c r="Y56" i="4"/>
  <c r="S56" i="4"/>
  <c r="R56" i="4"/>
  <c r="P63" i="4"/>
  <c r="U63" i="4"/>
  <c r="O63" i="4"/>
  <c r="R95" i="4"/>
  <c r="R109" i="4"/>
  <c r="Q109" i="4"/>
  <c r="P109" i="4"/>
  <c r="AA109" i="4"/>
  <c r="U109" i="4"/>
  <c r="O109" i="4"/>
  <c r="T109" i="4"/>
  <c r="Q103" i="4"/>
  <c r="P103" i="4"/>
  <c r="T103" i="4"/>
  <c r="U110" i="4"/>
  <c r="O110" i="4"/>
  <c r="T110" i="4"/>
  <c r="N110" i="4"/>
  <c r="S110" i="4"/>
  <c r="R110" i="4"/>
  <c r="P110" i="4"/>
  <c r="U106" i="4"/>
  <c r="O106" i="4"/>
  <c r="T106" i="4"/>
  <c r="N106" i="4"/>
  <c r="Y106" i="4"/>
  <c r="S106" i="4"/>
  <c r="R106" i="4"/>
  <c r="P106" i="4"/>
  <c r="U96" i="4"/>
  <c r="O96" i="4"/>
  <c r="T96" i="4"/>
  <c r="N96" i="4"/>
  <c r="P96" i="4"/>
  <c r="S96" i="4"/>
  <c r="R96" i="4"/>
  <c r="T113" i="4"/>
  <c r="Q102" i="4"/>
  <c r="U98" i="4"/>
  <c r="U90" i="4"/>
  <c r="T89" i="4"/>
  <c r="Q86" i="4"/>
  <c r="P85" i="4"/>
  <c r="O84" i="4"/>
  <c r="N83" i="4"/>
  <c r="U82" i="4"/>
  <c r="T98" i="4"/>
  <c r="T90" i="4"/>
  <c r="P86" i="4"/>
  <c r="O85" i="4"/>
  <c r="N84" i="4"/>
  <c r="U83" i="4"/>
  <c r="T82" i="4"/>
  <c r="T123" i="4"/>
  <c r="R113" i="4"/>
  <c r="P111" i="4"/>
  <c r="W102" i="4"/>
  <c r="O102" i="4"/>
  <c r="AA98" i="4"/>
  <c r="S98" i="4"/>
  <c r="T91" i="4"/>
  <c r="AA90" i="4"/>
  <c r="S90" i="4"/>
  <c r="R89" i="4"/>
  <c r="Y88" i="4"/>
  <c r="Q88" i="4"/>
  <c r="P87" i="4"/>
  <c r="O86" i="4"/>
  <c r="N85" i="4"/>
  <c r="U84" i="4"/>
  <c r="T83" i="4"/>
  <c r="S82" i="4"/>
  <c r="T124" i="4"/>
  <c r="S123" i="4"/>
  <c r="Q113" i="4"/>
  <c r="O111" i="4"/>
  <c r="P104" i="4"/>
  <c r="N102" i="4"/>
  <c r="R98" i="4"/>
  <c r="T92" i="4"/>
  <c r="S91" i="4"/>
  <c r="R90" i="4"/>
  <c r="Q89" i="4"/>
  <c r="P88" i="4"/>
  <c r="O87" i="4"/>
  <c r="N86" i="4"/>
  <c r="U85" i="4"/>
  <c r="T84" i="4"/>
  <c r="S83" i="4"/>
  <c r="R82" i="4"/>
  <c r="R123" i="4"/>
  <c r="P113" i="4"/>
  <c r="N111" i="4"/>
  <c r="O104" i="4"/>
  <c r="U102" i="4"/>
  <c r="Q98" i="4"/>
  <c r="S92" i="4"/>
  <c r="R91" i="4"/>
  <c r="Q90" i="4"/>
  <c r="P89" i="4"/>
  <c r="O88" i="4"/>
  <c r="N87" i="4"/>
  <c r="U86" i="4"/>
  <c r="T85" i="4"/>
  <c r="R83" i="4"/>
  <c r="Q82" i="4"/>
  <c r="W113" i="4"/>
  <c r="O113" i="4"/>
  <c r="T102" i="4"/>
  <c r="P98" i="4"/>
  <c r="Q91" i="4"/>
  <c r="P90" i="4"/>
  <c r="W89" i="4"/>
  <c r="O89" i="4"/>
  <c r="N88" i="4"/>
  <c r="T86" i="4"/>
  <c r="P82" i="4"/>
  <c r="P123" i="4"/>
  <c r="N113" i="4"/>
  <c r="T111" i="4"/>
  <c r="AA102" i="4"/>
  <c r="S102" i="4"/>
  <c r="O98" i="4"/>
  <c r="Q92" i="4"/>
  <c r="P91" i="4"/>
  <c r="O90" i="4"/>
  <c r="N89" i="4"/>
  <c r="U88" i="4"/>
  <c r="S86" i="4"/>
  <c r="R85" i="4"/>
  <c r="Q84" i="4"/>
  <c r="P83" i="4"/>
  <c r="O82" i="4"/>
  <c r="N81" i="4"/>
  <c r="O81" i="4"/>
  <c r="N42" i="4"/>
  <c r="P42" i="4"/>
  <c r="S74" i="4"/>
  <c r="P61" i="4"/>
  <c r="T76" i="4"/>
  <c r="S75" i="4"/>
  <c r="W73" i="4"/>
  <c r="P68" i="4"/>
  <c r="R68" i="4"/>
  <c r="T68" i="4"/>
  <c r="Y67" i="4"/>
  <c r="N66" i="4"/>
  <c r="P66" i="4"/>
  <c r="T66" i="4"/>
  <c r="AA61" i="4"/>
  <c r="O61" i="4"/>
  <c r="U43" i="4"/>
  <c r="R42" i="4"/>
  <c r="W41" i="4"/>
  <c r="U36" i="4"/>
  <c r="N36" i="4"/>
  <c r="O36" i="4"/>
  <c r="W36" i="4"/>
  <c r="P36" i="4"/>
  <c r="Q36" i="4"/>
  <c r="Y36" i="4"/>
  <c r="R36" i="4"/>
  <c r="N29" i="4"/>
  <c r="O29" i="4"/>
  <c r="W29" i="4"/>
  <c r="P29" i="4"/>
  <c r="Q29" i="4"/>
  <c r="R29" i="4"/>
  <c r="S29" i="4"/>
  <c r="N13" i="4"/>
  <c r="O13" i="4"/>
  <c r="P13" i="4"/>
  <c r="Q13" i="4"/>
  <c r="R13" i="4"/>
  <c r="S13" i="4"/>
  <c r="N74" i="4"/>
  <c r="P74" i="4"/>
  <c r="T42" i="4"/>
  <c r="U28" i="4"/>
  <c r="N28" i="4"/>
  <c r="O28" i="4"/>
  <c r="W28" i="4"/>
  <c r="P28" i="4"/>
  <c r="Q28" i="4"/>
  <c r="Y28" i="4"/>
  <c r="R28" i="4"/>
  <c r="AA74" i="4"/>
  <c r="AA28" i="4"/>
  <c r="R75" i="4"/>
  <c r="Y74" i="4"/>
  <c r="Q74" i="4"/>
  <c r="T73" i="4"/>
  <c r="Y61" i="4"/>
  <c r="U49" i="4"/>
  <c r="O49" i="4"/>
  <c r="R49" i="4"/>
  <c r="T43" i="4"/>
  <c r="Y42" i="4"/>
  <c r="Q42" i="4"/>
  <c r="T41" i="4"/>
  <c r="AA29" i="4"/>
  <c r="Q61" i="4"/>
  <c r="S61" i="4"/>
  <c r="R76" i="4"/>
  <c r="Q75" i="4"/>
  <c r="O74" i="4"/>
  <c r="Q68" i="4"/>
  <c r="R66" i="4"/>
  <c r="W65" i="4"/>
  <c r="Q49" i="4"/>
  <c r="S47" i="4"/>
  <c r="U47" i="4"/>
  <c r="Q47" i="4"/>
  <c r="O42" i="4"/>
  <c r="Y29" i="4"/>
  <c r="Y13" i="4"/>
  <c r="S42" i="4"/>
  <c r="P75" i="4"/>
  <c r="W74" i="4"/>
  <c r="U73" i="4"/>
  <c r="O73" i="4"/>
  <c r="R73" i="4"/>
  <c r="P49" i="4"/>
  <c r="O43" i="4"/>
  <c r="Q43" i="4"/>
  <c r="R43" i="4"/>
  <c r="W42" i="4"/>
  <c r="U41" i="4"/>
  <c r="O41" i="4"/>
  <c r="R41" i="4"/>
  <c r="T28" i="4"/>
  <c r="W13" i="4"/>
  <c r="T74" i="4"/>
  <c r="W75" i="4"/>
  <c r="O75" i="4"/>
  <c r="AA73" i="4"/>
  <c r="Q73" i="4"/>
  <c r="U61" i="4"/>
  <c r="Y49" i="4"/>
  <c r="N49" i="4"/>
  <c r="AA43" i="4"/>
  <c r="P43" i="4"/>
  <c r="AA41" i="4"/>
  <c r="Q41" i="4"/>
  <c r="U29" i="4"/>
  <c r="S28" i="4"/>
  <c r="U13" i="4"/>
  <c r="T75" i="4"/>
  <c r="AA42" i="4"/>
  <c r="U74" i="4"/>
  <c r="P73" i="4"/>
  <c r="O67" i="4"/>
  <c r="Q67" i="4"/>
  <c r="R67" i="4"/>
  <c r="U65" i="4"/>
  <c r="O65" i="4"/>
  <c r="R65" i="4"/>
  <c r="T61" i="4"/>
  <c r="N47" i="4"/>
  <c r="N43" i="4"/>
  <c r="U42" i="4"/>
  <c r="P41" i="4"/>
  <c r="T36" i="4"/>
  <c r="T29" i="4"/>
  <c r="N21" i="4"/>
  <c r="O21" i="4"/>
  <c r="P21" i="4"/>
  <c r="Q21" i="4"/>
  <c r="R21" i="4"/>
  <c r="S21" i="4"/>
  <c r="T13" i="4"/>
  <c r="N72" i="4"/>
  <c r="T70" i="4"/>
  <c r="T46" i="4"/>
  <c r="T38" i="4"/>
  <c r="Q35" i="4"/>
  <c r="P34" i="4"/>
  <c r="O33" i="4"/>
  <c r="N32" i="4"/>
  <c r="U31" i="4"/>
  <c r="T30" i="4"/>
  <c r="Q27" i="4"/>
  <c r="P26" i="4"/>
  <c r="O25" i="4"/>
  <c r="U23" i="4"/>
  <c r="T22" i="4"/>
  <c r="Q19" i="4"/>
  <c r="P18" i="4"/>
  <c r="O17" i="4"/>
  <c r="N16" i="4"/>
  <c r="U15" i="4"/>
  <c r="T14" i="4"/>
  <c r="P35" i="4"/>
  <c r="W34" i="4"/>
  <c r="O34" i="4"/>
  <c r="N33" i="4"/>
  <c r="T31" i="4"/>
  <c r="P27" i="4"/>
  <c r="W26" i="4"/>
  <c r="O26" i="4"/>
  <c r="N25" i="4"/>
  <c r="T23" i="4"/>
  <c r="P19" i="4"/>
  <c r="W18" i="4"/>
  <c r="O18" i="4"/>
  <c r="N17" i="4"/>
  <c r="T15" i="4"/>
  <c r="O35" i="4"/>
  <c r="N34" i="4"/>
  <c r="U33" i="4"/>
  <c r="S31" i="4"/>
  <c r="O27" i="4"/>
  <c r="N26" i="4"/>
  <c r="U25" i="4"/>
  <c r="S23" i="4"/>
  <c r="O19" i="4"/>
  <c r="N18" i="4"/>
  <c r="U17" i="4"/>
  <c r="S15" i="4"/>
  <c r="R14" i="4"/>
  <c r="T33" i="4"/>
  <c r="T25" i="4"/>
  <c r="T17" i="4"/>
  <c r="R15" i="4"/>
  <c r="T34" i="4"/>
  <c r="AA33" i="4"/>
  <c r="S33" i="4"/>
  <c r="Q31" i="4"/>
  <c r="U27" i="4"/>
  <c r="T26" i="4"/>
  <c r="AA25" i="4"/>
  <c r="S25" i="4"/>
  <c r="Q23" i="4"/>
  <c r="U19" i="4"/>
  <c r="S17" i="4"/>
  <c r="Q15" i="4"/>
  <c r="U12" i="4"/>
  <c r="N12" i="4"/>
  <c r="W12" i="4"/>
  <c r="P12" i="4"/>
  <c r="N10" i="4"/>
  <c r="U9" i="4"/>
  <c r="T9" i="4"/>
  <c r="T10" i="4"/>
  <c r="S9" i="4"/>
  <c r="U8" i="4"/>
  <c r="T8" i="4"/>
  <c r="R8" i="4"/>
  <c r="W84" i="3"/>
  <c r="AA84" i="3"/>
  <c r="AA65" i="3"/>
  <c r="Y65" i="3"/>
  <c r="AA91" i="3"/>
  <c r="W91" i="3"/>
  <c r="Y91" i="3"/>
  <c r="W90" i="3"/>
  <c r="Y90" i="3"/>
  <c r="AA90" i="3"/>
  <c r="W88" i="3"/>
  <c r="AA88" i="3"/>
  <c r="Y88" i="3"/>
  <c r="W87" i="3"/>
  <c r="AA87" i="3"/>
  <c r="Y87" i="3"/>
  <c r="AA86" i="3"/>
  <c r="W86" i="3"/>
  <c r="Y86" i="3"/>
  <c r="W158" i="3"/>
  <c r="AA49" i="3"/>
  <c r="Y49" i="3"/>
  <c r="W49" i="3"/>
  <c r="Y48" i="3"/>
  <c r="Y46" i="3"/>
  <c r="AA45" i="3"/>
  <c r="Y44" i="3"/>
  <c r="AA44" i="3"/>
  <c r="AA43" i="3"/>
  <c r="W43" i="3"/>
  <c r="Y43" i="3"/>
  <c r="AA42" i="3"/>
  <c r="W42" i="3"/>
  <c r="Y42" i="3"/>
  <c r="W41" i="3"/>
  <c r="Y40" i="3"/>
  <c r="W40" i="3"/>
  <c r="AA38" i="3"/>
  <c r="Y38" i="3"/>
  <c r="AA37" i="3"/>
  <c r="W37" i="3"/>
  <c r="Y36" i="3"/>
  <c r="AA36" i="3"/>
  <c r="W36" i="3"/>
  <c r="W51" i="3"/>
  <c r="W45" i="3"/>
  <c r="W50" i="3"/>
  <c r="W44" i="3"/>
  <c r="W38" i="3"/>
  <c r="Y51" i="3"/>
  <c r="Y45" i="3"/>
  <c r="AA81" i="3"/>
  <c r="Y63" i="3"/>
  <c r="W71" i="3"/>
  <c r="Y57" i="3"/>
  <c r="O97" i="3"/>
  <c r="Q96" i="3"/>
  <c r="AA101" i="3"/>
  <c r="O100" i="3"/>
  <c r="S99" i="3"/>
  <c r="O98" i="3"/>
  <c r="T113" i="3"/>
  <c r="P116" i="3"/>
  <c r="O128" i="3"/>
  <c r="U123" i="3"/>
  <c r="S117" i="3"/>
  <c r="U141" i="3"/>
  <c r="P96" i="3"/>
  <c r="U97" i="3"/>
  <c r="S102" i="3"/>
  <c r="Y101" i="3"/>
  <c r="P101" i="3"/>
  <c r="W100" i="3"/>
  <c r="N100" i="3"/>
  <c r="R99" i="3"/>
  <c r="N98" i="3"/>
  <c r="U113" i="3"/>
  <c r="Q116" i="3"/>
  <c r="R132" i="3"/>
  <c r="P131" i="3"/>
  <c r="N128" i="3"/>
  <c r="T123" i="3"/>
  <c r="R121" i="3"/>
  <c r="W118" i="3"/>
  <c r="N118" i="3"/>
  <c r="R117" i="3"/>
  <c r="Y142" i="3"/>
  <c r="P142" i="3"/>
  <c r="T141" i="3"/>
  <c r="AA136" i="3"/>
  <c r="Q136" i="3"/>
  <c r="U133" i="3"/>
  <c r="N103" i="3"/>
  <c r="Y112" i="3"/>
  <c r="P112" i="3"/>
  <c r="T111" i="3"/>
  <c r="R110" i="3"/>
  <c r="P108" i="3"/>
  <c r="T107" i="3"/>
  <c r="O114" i="3"/>
  <c r="T114" i="3"/>
  <c r="R115" i="3"/>
  <c r="U115" i="3"/>
  <c r="U125" i="3"/>
  <c r="R124" i="3"/>
  <c r="Q130" i="3"/>
  <c r="N129" i="3"/>
  <c r="S134" i="3"/>
  <c r="R137" i="3"/>
  <c r="U137" i="3"/>
  <c r="S138" i="3"/>
  <c r="Y140" i="3"/>
  <c r="P140" i="3"/>
  <c r="U146" i="3"/>
  <c r="R145" i="3"/>
  <c r="Y144" i="3"/>
  <c r="P144" i="3"/>
  <c r="T154" i="3"/>
  <c r="AA152" i="3"/>
  <c r="P152" i="3"/>
  <c r="U151" i="3"/>
  <c r="R163" i="3"/>
  <c r="N162" i="3"/>
  <c r="R160" i="3"/>
  <c r="Y158" i="3"/>
  <c r="O158" i="3"/>
  <c r="U156" i="3"/>
  <c r="T97" i="3"/>
  <c r="R102" i="3"/>
  <c r="O101" i="3"/>
  <c r="U100" i="3"/>
  <c r="Q99" i="3"/>
  <c r="U98" i="3"/>
  <c r="N113" i="3"/>
  <c r="R116" i="3"/>
  <c r="Q132" i="3"/>
  <c r="O131" i="3"/>
  <c r="U128" i="3"/>
  <c r="S123" i="3"/>
  <c r="Q121" i="3"/>
  <c r="U118" i="3"/>
  <c r="AA117" i="3"/>
  <c r="Q117" i="3"/>
  <c r="O142" i="3"/>
  <c r="S141" i="3"/>
  <c r="P136" i="3"/>
  <c r="T133" i="3"/>
  <c r="O103" i="3"/>
  <c r="T103" i="3"/>
  <c r="O112" i="3"/>
  <c r="S111" i="3"/>
  <c r="Q110" i="3"/>
  <c r="O108" i="3"/>
  <c r="S107" i="3"/>
  <c r="P114" i="3"/>
  <c r="W114" i="3"/>
  <c r="T125" i="3"/>
  <c r="Q124" i="3"/>
  <c r="P130" i="3"/>
  <c r="U129" i="3"/>
  <c r="N134" i="3"/>
  <c r="Q135" i="3"/>
  <c r="N138" i="3"/>
  <c r="O140" i="3"/>
  <c r="T146" i="3"/>
  <c r="Q145" i="3"/>
  <c r="O144" i="3"/>
  <c r="S154" i="3"/>
  <c r="O152" i="3"/>
  <c r="T151" i="3"/>
  <c r="Q163" i="3"/>
  <c r="U162" i="3"/>
  <c r="Q160" i="3"/>
  <c r="N158" i="3"/>
  <c r="T156" i="3"/>
  <c r="R96" i="3"/>
  <c r="O96" i="3"/>
  <c r="S97" i="3"/>
  <c r="T100" i="3"/>
  <c r="W131" i="3"/>
  <c r="T128" i="3"/>
  <c r="R123" i="3"/>
  <c r="P121" i="3"/>
  <c r="R141" i="3"/>
  <c r="S133" i="3"/>
  <c r="P103" i="3"/>
  <c r="P110" i="3"/>
  <c r="R107" i="3"/>
  <c r="U114" i="3"/>
  <c r="S115" i="3"/>
  <c r="S125" i="3"/>
  <c r="P124" i="3"/>
  <c r="O130" i="3"/>
  <c r="T129" i="3"/>
  <c r="O134" i="3"/>
  <c r="T134" i="3"/>
  <c r="R135" i="3"/>
  <c r="U135" i="3"/>
  <c r="S137" i="3"/>
  <c r="O138" i="3"/>
  <c r="T138" i="3"/>
  <c r="N140" i="3"/>
  <c r="S146" i="3"/>
  <c r="P145" i="3"/>
  <c r="N144" i="3"/>
  <c r="R154" i="3"/>
  <c r="N152" i="3"/>
  <c r="S151" i="3"/>
  <c r="P163" i="3"/>
  <c r="T162" i="3"/>
  <c r="P160" i="3"/>
  <c r="U158" i="3"/>
  <c r="S156" i="3"/>
  <c r="O113" i="3"/>
  <c r="S116" i="3"/>
  <c r="P132" i="3"/>
  <c r="N131" i="3"/>
  <c r="T118" i="3"/>
  <c r="P117" i="3"/>
  <c r="N142" i="3"/>
  <c r="O136" i="3"/>
  <c r="N112" i="3"/>
  <c r="U96" i="3"/>
  <c r="R97" i="3"/>
  <c r="P102" i="3"/>
  <c r="U101" i="3"/>
  <c r="S100" i="3"/>
  <c r="Y99" i="3"/>
  <c r="O99" i="3"/>
  <c r="S98" i="3"/>
  <c r="P113" i="3"/>
  <c r="T116" i="3"/>
  <c r="Y132" i="3"/>
  <c r="O132" i="3"/>
  <c r="U131" i="3"/>
  <c r="S128" i="3"/>
  <c r="Q123" i="3"/>
  <c r="W121" i="3"/>
  <c r="O121" i="3"/>
  <c r="S118" i="3"/>
  <c r="Y117" i="3"/>
  <c r="O117" i="3"/>
  <c r="U142" i="3"/>
  <c r="Q141" i="3"/>
  <c r="N136" i="3"/>
  <c r="R133" i="3"/>
  <c r="Y103" i="3"/>
  <c r="U112" i="3"/>
  <c r="Q111" i="3"/>
  <c r="O110" i="3"/>
  <c r="U108" i="3"/>
  <c r="Q107" i="3"/>
  <c r="Q114" i="3"/>
  <c r="N115" i="3"/>
  <c r="R125" i="3"/>
  <c r="O124" i="3"/>
  <c r="N130" i="3"/>
  <c r="S129" i="3"/>
  <c r="P134" i="3"/>
  <c r="W134" i="3"/>
  <c r="N137" i="3"/>
  <c r="P138" i="3"/>
  <c r="U140" i="3"/>
  <c r="R146" i="3"/>
  <c r="O145" i="3"/>
  <c r="U144" i="3"/>
  <c r="AA154" i="3"/>
  <c r="Q154" i="3"/>
  <c r="U152" i="3"/>
  <c r="R151" i="3"/>
  <c r="O163" i="3"/>
  <c r="S162" i="3"/>
  <c r="O160" i="3"/>
  <c r="T158" i="3"/>
  <c r="R156" i="3"/>
  <c r="Y96" i="3"/>
  <c r="Q102" i="3"/>
  <c r="N101" i="3"/>
  <c r="P99" i="3"/>
  <c r="T98" i="3"/>
  <c r="R111" i="3"/>
  <c r="N108" i="3"/>
  <c r="T96" i="3"/>
  <c r="Q97" i="3"/>
  <c r="O102" i="3"/>
  <c r="T101" i="3"/>
  <c r="R100" i="3"/>
  <c r="N99" i="3"/>
  <c r="R98" i="3"/>
  <c r="Q113" i="3"/>
  <c r="U116" i="3"/>
  <c r="N132" i="3"/>
  <c r="T131" i="3"/>
  <c r="R128" i="3"/>
  <c r="P123" i="3"/>
  <c r="N121" i="3"/>
  <c r="R118" i="3"/>
  <c r="W117" i="3"/>
  <c r="N117" i="3"/>
  <c r="T142" i="3"/>
  <c r="P141" i="3"/>
  <c r="U136" i="3"/>
  <c r="Q133" i="3"/>
  <c r="Q103" i="3"/>
  <c r="U103" i="3"/>
  <c r="T112" i="3"/>
  <c r="P111" i="3"/>
  <c r="W110" i="3"/>
  <c r="N110" i="3"/>
  <c r="T108" i="3"/>
  <c r="P107" i="3"/>
  <c r="R114" i="3"/>
  <c r="O115" i="3"/>
  <c r="T115" i="3"/>
  <c r="Q125" i="3"/>
  <c r="N124" i="3"/>
  <c r="U130" i="3"/>
  <c r="R129" i="3"/>
  <c r="U134" i="3"/>
  <c r="S135" i="3"/>
  <c r="O137" i="3"/>
  <c r="T137" i="3"/>
  <c r="Y138" i="3"/>
  <c r="T140" i="3"/>
  <c r="Q146" i="3"/>
  <c r="W145" i="3"/>
  <c r="N145" i="3"/>
  <c r="T144" i="3"/>
  <c r="P154" i="3"/>
  <c r="T152" i="3"/>
  <c r="Q151" i="3"/>
  <c r="N163" i="3"/>
  <c r="R162" i="3"/>
  <c r="N160" i="3"/>
  <c r="S158" i="3"/>
  <c r="Q156" i="3"/>
  <c r="U102" i="3"/>
  <c r="R101" i="3"/>
  <c r="P100" i="3"/>
  <c r="T99" i="3"/>
  <c r="P98" i="3"/>
  <c r="S113" i="3"/>
  <c r="O116" i="3"/>
  <c r="T132" i="3"/>
  <c r="R131" i="3"/>
  <c r="P128" i="3"/>
  <c r="N123" i="3"/>
  <c r="T121" i="3"/>
  <c r="AA118" i="3"/>
  <c r="P118" i="3"/>
  <c r="T117" i="3"/>
  <c r="R142" i="3"/>
  <c r="N141" i="3"/>
  <c r="S136" i="3"/>
  <c r="O133" i="3"/>
  <c r="R112" i="3"/>
  <c r="N111" i="3"/>
  <c r="T110" i="3"/>
  <c r="R108" i="3"/>
  <c r="N107" i="3"/>
  <c r="S114" i="3"/>
  <c r="O125" i="3"/>
  <c r="T124" i="3"/>
  <c r="S130" i="3"/>
  <c r="P129" i="3"/>
  <c r="R134" i="3"/>
  <c r="O135" i="3"/>
  <c r="T135" i="3"/>
  <c r="R138" i="3"/>
  <c r="R140" i="3"/>
  <c r="O146" i="3"/>
  <c r="T145" i="3"/>
  <c r="R144" i="3"/>
  <c r="N154" i="3"/>
  <c r="R152" i="3"/>
  <c r="O151" i="3"/>
  <c r="T163" i="3"/>
  <c r="P162" i="3"/>
  <c r="T160" i="3"/>
  <c r="AA158" i="3"/>
  <c r="Q158" i="3"/>
  <c r="O156" i="3"/>
  <c r="N96" i="3"/>
  <c r="N97" i="3"/>
  <c r="T102" i="3"/>
  <c r="Q101" i="3"/>
  <c r="S132" i="3"/>
  <c r="Q131" i="3"/>
  <c r="S121" i="3"/>
  <c r="O118" i="3"/>
  <c r="Q142" i="3"/>
  <c r="R136" i="3"/>
  <c r="N133" i="3"/>
  <c r="S103" i="3"/>
  <c r="Q112" i="3"/>
  <c r="U111" i="3"/>
  <c r="S110" i="3"/>
  <c r="Q108" i="3"/>
  <c r="U107" i="3"/>
  <c r="N114" i="3"/>
  <c r="Q115" i="3"/>
  <c r="N125" i="3"/>
  <c r="S124" i="3"/>
  <c r="R130" i="3"/>
  <c r="O129" i="3"/>
  <c r="P135" i="3"/>
  <c r="Q137" i="3"/>
  <c r="Q140" i="3"/>
  <c r="N146" i="3"/>
  <c r="S145" i="3"/>
  <c r="Q144" i="3"/>
  <c r="U154" i="3"/>
  <c r="Q152" i="3"/>
  <c r="N151" i="3"/>
  <c r="S163" i="3"/>
  <c r="O162" i="3"/>
  <c r="S160" i="3"/>
  <c r="P158" i="3"/>
  <c r="W156" i="3"/>
  <c r="AA162" i="3"/>
  <c r="Y160" i="3"/>
  <c r="Y162" i="3"/>
  <c r="AA138" i="3"/>
  <c r="AA134" i="3"/>
  <c r="Y134" i="3"/>
  <c r="AA114" i="3"/>
  <c r="Y114" i="3"/>
  <c r="AA103" i="3"/>
  <c r="AA132" i="3"/>
  <c r="Y98" i="3"/>
  <c r="AA98" i="3"/>
  <c r="AN17" i="2" l="1"/>
  <c r="AO17" i="2"/>
  <c r="AP17" i="2"/>
  <c r="AQ17" i="2"/>
  <c r="AR17" i="2"/>
  <c r="AS17" i="2"/>
  <c r="AT17" i="2"/>
  <c r="AM17" i="2"/>
  <c r="AB17" i="2"/>
  <c r="P17" i="2" s="1"/>
  <c r="U17" i="2" l="1"/>
  <c r="N17" i="2"/>
  <c r="S17" i="2"/>
  <c r="O17" i="2"/>
  <c r="T17" i="2"/>
  <c r="R17" i="2"/>
  <c r="Q17" i="2"/>
</calcChain>
</file>

<file path=xl/sharedStrings.xml><?xml version="1.0" encoding="utf-8"?>
<sst xmlns="http://schemas.openxmlformats.org/spreadsheetml/2006/main" count="985" uniqueCount="150">
  <si>
    <t>1759x2129C2</t>
  </si>
  <si>
    <t>(1759:2129C2)x1590</t>
  </si>
  <si>
    <t>1590x(1759:2129C2)</t>
  </si>
  <si>
    <t>ABC</t>
  </si>
  <si>
    <t>AB</t>
  </si>
  <si>
    <t>AC</t>
  </si>
  <si>
    <t>A</t>
  </si>
  <si>
    <t>BC</t>
  </si>
  <si>
    <t>B</t>
  </si>
  <si>
    <t>C</t>
  </si>
  <si>
    <t>WT</t>
  </si>
  <si>
    <t>%</t>
  </si>
  <si>
    <t>Total</t>
  </si>
  <si>
    <t>Mosaicism</t>
  </si>
  <si>
    <t>All A %</t>
  </si>
  <si>
    <t>All B</t>
  </si>
  <si>
    <t>All B %</t>
  </si>
  <si>
    <t>All A</t>
  </si>
  <si>
    <t>Genotype</t>
  </si>
  <si>
    <t>Count</t>
  </si>
  <si>
    <t>Cross</t>
  </si>
  <si>
    <t>Ref.</t>
  </si>
  <si>
    <t>JA 1027F pg/141</t>
  </si>
  <si>
    <t>JA 1027F pg/161</t>
  </si>
  <si>
    <t>Female no.</t>
  </si>
  <si>
    <t>No. of embryos</t>
  </si>
  <si>
    <t>All C</t>
  </si>
  <si>
    <t>All C %</t>
  </si>
  <si>
    <t>female dead</t>
  </si>
  <si>
    <t>JA 1027F pg/172</t>
  </si>
  <si>
    <t>JA 1027F pg/169</t>
  </si>
  <si>
    <t>JA 1027F pg/170</t>
  </si>
  <si>
    <t>Did not hatch</t>
  </si>
  <si>
    <t>MG 1058B pg/78</t>
  </si>
  <si>
    <t>MG 1058B pg/82</t>
  </si>
  <si>
    <t>MG 1058B pg/83</t>
  </si>
  <si>
    <t>JA 1027F pg/169; EG 1033J p10</t>
  </si>
  <si>
    <t>JA 1027F pg/169;  EG 1033J p10</t>
  </si>
  <si>
    <t>JA 1027F pg/170;  EG 1033J p11</t>
  </si>
  <si>
    <t>JA 1027F pg/170; EG 1033J p11</t>
  </si>
  <si>
    <t>MG 1058B pg/78; EG 1033J p12</t>
  </si>
  <si>
    <t>No A - double-het female</t>
  </si>
  <si>
    <t>MG 1058B pg/78; MG 1058B pg/84</t>
  </si>
  <si>
    <t>JA 1027F pg/170; KN 1032F p156</t>
  </si>
  <si>
    <t>JA 1027F pg/171; KN1032F p157</t>
  </si>
  <si>
    <t>MG 1058B pg/78; KN 1032F p157</t>
  </si>
  <si>
    <t>JS LA1062A pg158</t>
  </si>
  <si>
    <t>MG 1058B pg/82;MG 1058B pg/87</t>
  </si>
  <si>
    <t>MG 1058B pg/83;MG 1058B pg/87</t>
  </si>
  <si>
    <t>MG 1058B pg/82; EG 1033J p20</t>
  </si>
  <si>
    <t>didn’t hatch</t>
  </si>
  <si>
    <t>onlyAs!</t>
  </si>
  <si>
    <t>MG 1058B pg/82; EG 1033J p21</t>
  </si>
  <si>
    <t>JS LA1062A pg157; EG 1033J p23</t>
  </si>
  <si>
    <t>No B - double-het female?</t>
  </si>
  <si>
    <t>JS LA1062A pg157; KN 1032G p165</t>
  </si>
  <si>
    <t>JS LA1062A pg158: KN 1032G p164</t>
  </si>
  <si>
    <t>JS LA1062A pg157; KN 1032G p164</t>
  </si>
  <si>
    <t>MG 1058B pg/82; JS LA1062A pg160</t>
  </si>
  <si>
    <t>JS LA1062A pg158; JS LA1062A pg161</t>
  </si>
  <si>
    <t>JS LA1062A pg157; JS LA1062A pg161</t>
  </si>
  <si>
    <t>MG 1058B pg/83; JS LA1062A pg164</t>
  </si>
  <si>
    <t>didn't hatch</t>
  </si>
  <si>
    <t>MG 1058B pg/78; EG 1033J p13</t>
  </si>
  <si>
    <t>Ref</t>
  </si>
  <si>
    <t>F4: C/WT X Cd-/- OR Cd-/- X WT</t>
  </si>
  <si>
    <t>F3 Non-A
count</t>
  </si>
  <si>
    <t xml:space="preserve"> F4 DE</t>
  </si>
  <si>
    <t>F4 Total</t>
  </si>
  <si>
    <t>F4 PE</t>
  </si>
  <si>
    <t>Calculated PE
rate in a
cutting assay</t>
  </si>
  <si>
    <t>JA 1027G pg/3</t>
  </si>
  <si>
    <t>LS pg/68</t>
  </si>
  <si>
    <t>JA 1027F pg/188</t>
  </si>
  <si>
    <t>JA 1027F pg/191</t>
  </si>
  <si>
    <t>JA 1027G pg/3; 1027F pg/191</t>
  </si>
  <si>
    <t>JA 1027G pg/4; 1027F pg/191</t>
  </si>
  <si>
    <t>Aa</t>
  </si>
  <si>
    <t>AA</t>
  </si>
  <si>
    <t>aa</t>
  </si>
  <si>
    <t>BB</t>
  </si>
  <si>
    <t>Bb</t>
  </si>
  <si>
    <t>bb</t>
  </si>
  <si>
    <t>CC</t>
  </si>
  <si>
    <t>Cc</t>
  </si>
  <si>
    <t>cc</t>
  </si>
  <si>
    <t>Larvae-to-adult ratio</t>
  </si>
  <si>
    <t>Engorge rate</t>
  </si>
  <si>
    <t>Death after BF</t>
  </si>
  <si>
    <t>Egg number</t>
  </si>
  <si>
    <t>Hatch rate</t>
  </si>
  <si>
    <t>Male</t>
  </si>
  <si>
    <t>Female</t>
  </si>
  <si>
    <t>Fitness parameter relative to WT</t>
  </si>
  <si>
    <t>Paternal Cas9</t>
  </si>
  <si>
    <t>Maternal Cas9</t>
  </si>
  <si>
    <t>+ve</t>
  </si>
  <si>
    <t>-ve</t>
  </si>
  <si>
    <t>2129C2G1 ♂ X SDA-500 ♀</t>
  </si>
  <si>
    <t>2129 +</t>
  </si>
  <si>
    <t>2129 -</t>
  </si>
  <si>
    <t>2129C2 ♂ X 2129C2 ♀</t>
  </si>
  <si>
    <t>Calculated F3
Non-A, PE</t>
  </si>
  <si>
    <t>Remarks</t>
  </si>
  <si>
    <t>DE [(1759:2129C2):1590]xWT</t>
  </si>
  <si>
    <t>ME [(1759:2129C2):1590]xWT</t>
  </si>
  <si>
    <t>WTx[(1759:2129C2):1590] DE</t>
  </si>
  <si>
    <t>WTx[(1759:2129C2):1590] ME</t>
  </si>
  <si>
    <t>only ABs!</t>
  </si>
  <si>
    <t>ME [1590:(1759:2129C2)] X WT</t>
  </si>
  <si>
    <t>WT X [1590:(1759:2129C2)] ME</t>
  </si>
  <si>
    <t>F0</t>
  </si>
  <si>
    <t>F1</t>
  </si>
  <si>
    <t>F2</t>
  </si>
  <si>
    <t>A X B</t>
  </si>
  <si>
    <t>WT X AB</t>
  </si>
  <si>
    <t>AB X WT</t>
  </si>
  <si>
    <t>B x A</t>
  </si>
  <si>
    <t>WT X BA</t>
  </si>
  <si>
    <t>BA X WT</t>
  </si>
  <si>
    <t>C X B</t>
  </si>
  <si>
    <t>WT X CB</t>
  </si>
  <si>
    <t>CB X WT</t>
  </si>
  <si>
    <t>B X C</t>
  </si>
  <si>
    <t>WT X BC</t>
  </si>
  <si>
    <t>BC X WT</t>
  </si>
  <si>
    <t>A X C</t>
  </si>
  <si>
    <t>AC X B</t>
  </si>
  <si>
    <t>WT X AC:B</t>
  </si>
  <si>
    <t>AC:B X WT</t>
  </si>
  <si>
    <t>B X AC</t>
  </si>
  <si>
    <t>WT X B:AC</t>
  </si>
  <si>
    <t>B:AC X WT</t>
  </si>
  <si>
    <t>A inheritance rate (%)</t>
  </si>
  <si>
    <t>B inheritance rate (%)</t>
  </si>
  <si>
    <r>
      <rPr>
        <i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-/- X AB</t>
    </r>
  </si>
  <si>
    <r>
      <t xml:space="preserve">AB X </t>
    </r>
    <r>
      <rPr>
        <i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-/-</t>
    </r>
  </si>
  <si>
    <r>
      <rPr>
        <i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-/- X BA</t>
    </r>
  </si>
  <si>
    <r>
      <t xml:space="preserve">BA X </t>
    </r>
    <r>
      <rPr>
        <i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-/-</t>
    </r>
  </si>
  <si>
    <r>
      <t xml:space="preserve">A X </t>
    </r>
    <r>
      <rPr>
        <i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-/-</t>
    </r>
  </si>
  <si>
    <r>
      <rPr>
        <i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-/- X A</t>
    </r>
  </si>
  <si>
    <t>F2 progeny with pink eyes (%)</t>
  </si>
  <si>
    <t>WT X 2129C2:1590</t>
  </si>
  <si>
    <t>2129C2:1590 X WT</t>
  </si>
  <si>
    <t>WT X 1590:2129C2</t>
  </si>
  <si>
    <t>1590:2129C2 X WT</t>
  </si>
  <si>
    <t>Female parent</t>
  </si>
  <si>
    <t>Male parent</t>
  </si>
  <si>
    <t>Female grandparent</t>
  </si>
  <si>
    <t>Male grandparent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</si>
</sst>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22"/>
  <sheetViews>
    <sheetView workbookViewId="0">
      <selection activeCell="D3" sqref="D3:D5"/>
    </sheetView>
  </sheetViews>
  <sheetFormatPr defaultColWidth="9.1796875" defaultRowHeight="14.5" x14ac:dyDescent="0.35"/>
  <cols>
    <col min="1" max="1" width="9.1796875" style="2"/>
    <col min="2" max="2" width="12.1796875" style="2" bestFit="1" customWidth="1"/>
    <col min="3" max="3" width="15" style="2" bestFit="1" customWidth="1"/>
    <col min="4" max="4" width="10.81640625" style="2" bestFit="1" customWidth="1"/>
    <col min="5" max="5" width="14.7265625" style="2" bestFit="1" customWidth="1"/>
    <col min="6" max="16384" width="9.1796875" style="2"/>
  </cols>
  <sheetData>
    <row r="3" spans="2:28" x14ac:dyDescent="0.35">
      <c r="B3" s="41" t="s">
        <v>20</v>
      </c>
      <c r="C3" s="41" t="s">
        <v>21</v>
      </c>
      <c r="D3" s="41" t="s">
        <v>24</v>
      </c>
      <c r="E3" s="41" t="s">
        <v>25</v>
      </c>
      <c r="F3" s="1" t="s">
        <v>18</v>
      </c>
      <c r="G3" s="1"/>
      <c r="H3" s="1"/>
      <c r="I3" s="1"/>
      <c r="J3" s="1"/>
      <c r="K3" s="1"/>
      <c r="L3" s="1"/>
      <c r="M3" s="1"/>
      <c r="N3" s="37"/>
      <c r="O3" s="1"/>
      <c r="P3" s="1"/>
      <c r="Q3" s="1"/>
      <c r="R3" s="1"/>
      <c r="S3" s="1"/>
      <c r="T3" s="1"/>
      <c r="U3" s="1"/>
      <c r="V3" s="37"/>
      <c r="W3" s="37"/>
      <c r="X3" s="37"/>
      <c r="Y3" s="37"/>
      <c r="Z3" s="37"/>
      <c r="AA3" s="37"/>
      <c r="AB3" s="41" t="s">
        <v>12</v>
      </c>
    </row>
    <row r="4" spans="2:28" x14ac:dyDescent="0.35">
      <c r="B4" s="41"/>
      <c r="C4" s="41"/>
      <c r="D4" s="41"/>
      <c r="E4" s="41"/>
      <c r="F4" s="1" t="s">
        <v>19</v>
      </c>
      <c r="G4" s="1"/>
      <c r="H4" s="1"/>
      <c r="I4" s="1"/>
      <c r="K4" s="1"/>
      <c r="L4" s="1"/>
      <c r="M4" s="1"/>
      <c r="N4" s="1" t="s">
        <v>11</v>
      </c>
      <c r="O4" s="1"/>
      <c r="P4" s="1"/>
      <c r="Q4" s="1"/>
      <c r="R4" s="1"/>
      <c r="S4" s="1"/>
      <c r="T4" s="1"/>
      <c r="U4" s="1"/>
      <c r="V4" s="41" t="s">
        <v>17</v>
      </c>
      <c r="W4" s="41" t="s">
        <v>14</v>
      </c>
      <c r="X4" s="41" t="s">
        <v>15</v>
      </c>
      <c r="Y4" s="41" t="s">
        <v>16</v>
      </c>
      <c r="Z4" s="41" t="s">
        <v>26</v>
      </c>
      <c r="AA4" s="41" t="s">
        <v>27</v>
      </c>
      <c r="AB4" s="41"/>
    </row>
    <row r="5" spans="2:28" x14ac:dyDescent="0.35">
      <c r="B5" s="41"/>
      <c r="C5" s="41"/>
      <c r="D5" s="41"/>
      <c r="E5" s="41"/>
      <c r="F5" s="37" t="s">
        <v>3</v>
      </c>
      <c r="G5" s="37" t="s">
        <v>4</v>
      </c>
      <c r="H5" s="37" t="s">
        <v>5</v>
      </c>
      <c r="I5" s="37" t="s">
        <v>6</v>
      </c>
      <c r="J5" s="37" t="s">
        <v>7</v>
      </c>
      <c r="K5" s="37" t="s">
        <v>8</v>
      </c>
      <c r="L5" s="37" t="s">
        <v>9</v>
      </c>
      <c r="M5" s="37" t="s">
        <v>10</v>
      </c>
      <c r="N5" s="37" t="s">
        <v>3</v>
      </c>
      <c r="O5" s="37" t="s">
        <v>4</v>
      </c>
      <c r="P5" s="37" t="s">
        <v>5</v>
      </c>
      <c r="Q5" s="37" t="s">
        <v>6</v>
      </c>
      <c r="R5" s="37" t="s">
        <v>7</v>
      </c>
      <c r="S5" s="37" t="s">
        <v>8</v>
      </c>
      <c r="T5" s="37" t="s">
        <v>9</v>
      </c>
      <c r="U5" s="37" t="s">
        <v>10</v>
      </c>
      <c r="V5" s="41"/>
      <c r="W5" s="41"/>
      <c r="X5" s="41"/>
      <c r="Y5" s="41"/>
      <c r="Z5" s="41"/>
      <c r="AA5" s="41"/>
      <c r="AB5" s="41"/>
    </row>
    <row r="6" spans="2:28" x14ac:dyDescent="0.35">
      <c r="B6" s="2" t="s">
        <v>0</v>
      </c>
      <c r="C6" s="2" t="s">
        <v>22</v>
      </c>
      <c r="H6" s="2">
        <v>103</v>
      </c>
      <c r="I6" s="2">
        <v>77</v>
      </c>
      <c r="L6" s="37">
        <v>86</v>
      </c>
      <c r="M6" s="37">
        <v>102</v>
      </c>
      <c r="P6" s="3">
        <f>H6/$AB$6*100</f>
        <v>27.989130434782609</v>
      </c>
      <c r="Q6" s="3">
        <f>I6/$AB$6*100</f>
        <v>20.923913043478262</v>
      </c>
      <c r="R6" s="37"/>
      <c r="S6" s="37"/>
      <c r="T6" s="3">
        <f>L6/$AB$6*100</f>
        <v>23.369565217391305</v>
      </c>
      <c r="U6" s="3">
        <f>M6/$AB$6*100</f>
        <v>27.717391304347828</v>
      </c>
      <c r="V6" s="2">
        <f>SUM(F6:I6)</f>
        <v>180</v>
      </c>
      <c r="W6" s="3">
        <f>V6/AB6*100</f>
        <v>48.913043478260867</v>
      </c>
      <c r="Z6" s="2">
        <f>SUM(H6,J6,F6,L6)</f>
        <v>189</v>
      </c>
      <c r="AA6" s="3">
        <f>Z6/AB6*100</f>
        <v>51.358695652173914</v>
      </c>
      <c r="AB6" s="2">
        <f>SUM(F6:M6)</f>
        <v>368</v>
      </c>
    </row>
    <row r="21" spans="8:14" x14ac:dyDescent="0.35">
      <c r="H21" s="37"/>
      <c r="I21" s="37"/>
      <c r="J21" s="37"/>
      <c r="K21" s="37"/>
      <c r="L21" s="37"/>
      <c r="M21" s="37"/>
      <c r="N21" s="37"/>
    </row>
    <row r="22" spans="8:14" x14ac:dyDescent="0.35">
      <c r="J22" s="3"/>
      <c r="K22" s="3"/>
      <c r="L22" s="3"/>
      <c r="M22" s="3"/>
      <c r="N22" s="37"/>
    </row>
  </sheetData>
  <mergeCells count="11">
    <mergeCell ref="C3:C5"/>
    <mergeCell ref="B3:B5"/>
    <mergeCell ref="D3:D5"/>
    <mergeCell ref="E3:E5"/>
    <mergeCell ref="AB3:AB5"/>
    <mergeCell ref="V4:V5"/>
    <mergeCell ref="W4:W5"/>
    <mergeCell ref="X4:X5"/>
    <mergeCell ref="Y4:Y5"/>
    <mergeCell ref="Z4:Z5"/>
    <mergeCell ref="AA4:A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1431-0E5E-4558-A73B-253606341EDB}">
  <dimension ref="B3:AT17"/>
  <sheetViews>
    <sheetView workbookViewId="0">
      <selection activeCell="B3" sqref="B3:AB5"/>
    </sheetView>
  </sheetViews>
  <sheetFormatPr defaultColWidth="9.1796875" defaultRowHeight="14.5" x14ac:dyDescent="0.35"/>
  <cols>
    <col min="1" max="1" width="9.1796875" style="2"/>
    <col min="2" max="2" width="18.26953125" style="2" customWidth="1"/>
    <col min="3" max="4" width="18.26953125" style="37" customWidth="1"/>
    <col min="5" max="5" width="15" style="2" bestFit="1" customWidth="1"/>
    <col min="6" max="12" width="9.1796875" style="2"/>
    <col min="13" max="13" width="9.54296875" style="2" bestFit="1" customWidth="1"/>
    <col min="14" max="26" width="9.1796875" style="2"/>
    <col min="27" max="27" width="9.54296875" style="2" bestFit="1" customWidth="1"/>
    <col min="28" max="16384" width="9.1796875" style="2"/>
  </cols>
  <sheetData>
    <row r="3" spans="2:46" x14ac:dyDescent="0.35">
      <c r="B3" s="41" t="s">
        <v>20</v>
      </c>
      <c r="C3" s="41" t="s">
        <v>21</v>
      </c>
      <c r="D3" s="41" t="s">
        <v>24</v>
      </c>
      <c r="E3" s="41" t="s">
        <v>25</v>
      </c>
      <c r="F3" s="41" t="s">
        <v>18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 t="s">
        <v>12</v>
      </c>
      <c r="AE3" s="41" t="s">
        <v>13</v>
      </c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</row>
    <row r="4" spans="2:46" x14ac:dyDescent="0.35">
      <c r="B4" s="41"/>
      <c r="C4" s="41"/>
      <c r="D4" s="41"/>
      <c r="E4" s="41"/>
      <c r="F4" s="41" t="s">
        <v>19</v>
      </c>
      <c r="G4" s="41"/>
      <c r="H4" s="41"/>
      <c r="I4" s="41"/>
      <c r="J4" s="41"/>
      <c r="K4" s="41"/>
      <c r="L4" s="41"/>
      <c r="M4" s="41"/>
      <c r="N4" s="41" t="s">
        <v>11</v>
      </c>
      <c r="O4" s="41"/>
      <c r="P4" s="41"/>
      <c r="Q4" s="41"/>
      <c r="R4" s="41"/>
      <c r="S4" s="41"/>
      <c r="T4" s="41"/>
      <c r="U4" s="41"/>
      <c r="V4" s="41" t="s">
        <v>17</v>
      </c>
      <c r="W4" s="41" t="s">
        <v>14</v>
      </c>
      <c r="X4" s="41" t="s">
        <v>15</v>
      </c>
      <c r="Y4" s="41" t="s">
        <v>16</v>
      </c>
      <c r="Z4" s="41" t="s">
        <v>26</v>
      </c>
      <c r="AA4" s="41" t="s">
        <v>27</v>
      </c>
      <c r="AB4" s="41"/>
      <c r="AE4" s="41" t="s">
        <v>19</v>
      </c>
      <c r="AF4" s="41"/>
      <c r="AG4" s="41"/>
      <c r="AH4" s="41"/>
      <c r="AI4" s="41"/>
      <c r="AJ4" s="41"/>
      <c r="AK4" s="41"/>
      <c r="AL4" s="41"/>
      <c r="AM4" s="41" t="s">
        <v>11</v>
      </c>
      <c r="AN4" s="41"/>
      <c r="AO4" s="41"/>
      <c r="AP4" s="41"/>
      <c r="AQ4" s="41"/>
      <c r="AR4" s="41"/>
      <c r="AS4" s="41"/>
      <c r="AT4" s="41"/>
    </row>
    <row r="5" spans="2:46" x14ac:dyDescent="0.35">
      <c r="B5" s="41"/>
      <c r="C5" s="41"/>
      <c r="D5" s="41"/>
      <c r="E5" s="41"/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3</v>
      </c>
      <c r="O5" s="2" t="s">
        <v>4</v>
      </c>
      <c r="P5" s="2" t="s">
        <v>5</v>
      </c>
      <c r="Q5" s="2" t="s">
        <v>6</v>
      </c>
      <c r="R5" s="2" t="s">
        <v>7</v>
      </c>
      <c r="S5" s="2" t="s">
        <v>8</v>
      </c>
      <c r="T5" s="2" t="s">
        <v>9</v>
      </c>
      <c r="U5" s="2" t="s">
        <v>10</v>
      </c>
      <c r="V5" s="41"/>
      <c r="W5" s="41"/>
      <c r="X5" s="41"/>
      <c r="Y5" s="41"/>
      <c r="Z5" s="41"/>
      <c r="AA5" s="41"/>
      <c r="AB5" s="41"/>
      <c r="AE5" s="2" t="s">
        <v>3</v>
      </c>
      <c r="AF5" s="2" t="s">
        <v>4</v>
      </c>
      <c r="AG5" s="2" t="s">
        <v>5</v>
      </c>
      <c r="AH5" s="2" t="s">
        <v>6</v>
      </c>
      <c r="AI5" s="2" t="s">
        <v>7</v>
      </c>
      <c r="AJ5" s="2" t="s">
        <v>8</v>
      </c>
      <c r="AK5" s="2" t="s">
        <v>9</v>
      </c>
      <c r="AL5" s="2" t="s">
        <v>10</v>
      </c>
      <c r="AM5" s="2" t="s">
        <v>3</v>
      </c>
      <c r="AN5" s="2" t="s">
        <v>4</v>
      </c>
      <c r="AO5" s="2" t="s">
        <v>5</v>
      </c>
      <c r="AP5" s="2" t="s">
        <v>6</v>
      </c>
      <c r="AQ5" s="2" t="s">
        <v>7</v>
      </c>
      <c r="AR5" s="2" t="s">
        <v>8</v>
      </c>
      <c r="AS5" s="2" t="s">
        <v>9</v>
      </c>
      <c r="AT5" s="2" t="s">
        <v>10</v>
      </c>
    </row>
    <row r="6" spans="2:46" x14ac:dyDescent="0.35">
      <c r="B6" s="2" t="s">
        <v>1</v>
      </c>
      <c r="C6" s="2" t="s">
        <v>23</v>
      </c>
      <c r="F6" s="2">
        <v>62</v>
      </c>
      <c r="G6" s="2">
        <v>74</v>
      </c>
      <c r="H6" s="2">
        <v>70</v>
      </c>
      <c r="I6" s="2">
        <v>72</v>
      </c>
      <c r="J6" s="2">
        <v>69</v>
      </c>
      <c r="K6" s="2">
        <v>83</v>
      </c>
      <c r="L6" s="2">
        <v>75</v>
      </c>
      <c r="M6" s="2">
        <v>70</v>
      </c>
      <c r="N6" s="3">
        <f t="shared" ref="N6:U6" si="0">F6/$AB$6*100</f>
        <v>10.782608695652174</v>
      </c>
      <c r="O6" s="3">
        <f t="shared" si="0"/>
        <v>12.869565217391305</v>
      </c>
      <c r="P6" s="3">
        <f t="shared" si="0"/>
        <v>12.173913043478262</v>
      </c>
      <c r="Q6" s="3">
        <f t="shared" si="0"/>
        <v>12.521739130434783</v>
      </c>
      <c r="R6" s="3">
        <f t="shared" si="0"/>
        <v>12</v>
      </c>
      <c r="S6" s="3">
        <f t="shared" si="0"/>
        <v>14.434782608695651</v>
      </c>
      <c r="T6" s="3">
        <f t="shared" si="0"/>
        <v>13.043478260869565</v>
      </c>
      <c r="U6" s="3">
        <f t="shared" si="0"/>
        <v>12.173913043478262</v>
      </c>
      <c r="V6" s="2">
        <f>SUM(F6:I6)</f>
        <v>278</v>
      </c>
      <c r="W6" s="3">
        <f>V6/AB6*100</f>
        <v>48.347826086956516</v>
      </c>
      <c r="X6" s="2">
        <f>SUM(F6:G6,J6:K6)</f>
        <v>288</v>
      </c>
      <c r="Y6" s="3">
        <f>X6/AB6*100</f>
        <v>50.086956521739133</v>
      </c>
      <c r="Z6" s="2">
        <f>SUM(F6,H6,J6,L6)</f>
        <v>276</v>
      </c>
      <c r="AA6" s="3">
        <f>Z6/AB6*100</f>
        <v>48</v>
      </c>
      <c r="AB6" s="2">
        <f>SUM(F6:M6)</f>
        <v>575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f t="shared" ref="AM6:AT6" si="1">AE6/F6*100</f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2">
        <f t="shared" si="1"/>
        <v>0</v>
      </c>
      <c r="AT6" s="2">
        <f t="shared" si="1"/>
        <v>0</v>
      </c>
    </row>
    <row r="8" spans="2:46" x14ac:dyDescent="0.35">
      <c r="AM8" s="1"/>
      <c r="AN8" s="1"/>
      <c r="AO8" s="1"/>
      <c r="AP8" s="1"/>
    </row>
    <row r="9" spans="2:46" x14ac:dyDescent="0.35">
      <c r="AM9" s="1"/>
      <c r="AN9" s="1"/>
    </row>
    <row r="17" spans="2:46" x14ac:dyDescent="0.35">
      <c r="B17" s="2" t="s">
        <v>2</v>
      </c>
      <c r="F17" s="2">
        <v>86</v>
      </c>
      <c r="G17" s="2">
        <v>70</v>
      </c>
      <c r="H17" s="2">
        <v>67</v>
      </c>
      <c r="I17" s="2">
        <v>65</v>
      </c>
      <c r="J17" s="2">
        <v>69</v>
      </c>
      <c r="K17" s="2">
        <v>71</v>
      </c>
      <c r="L17" s="2">
        <v>59</v>
      </c>
      <c r="M17" s="2">
        <v>84</v>
      </c>
      <c r="N17" s="3">
        <f t="shared" ref="N17:U17" si="2">(F17/$AB17)*100</f>
        <v>15.061295971978982</v>
      </c>
      <c r="O17" s="3">
        <f t="shared" si="2"/>
        <v>12.259194395796849</v>
      </c>
      <c r="P17" s="3">
        <f t="shared" si="2"/>
        <v>11.733800350262696</v>
      </c>
      <c r="Q17" s="3">
        <f t="shared" si="2"/>
        <v>11.38353765323993</v>
      </c>
      <c r="R17" s="3">
        <f t="shared" si="2"/>
        <v>12.084063047285463</v>
      </c>
      <c r="S17" s="3">
        <f t="shared" si="2"/>
        <v>12.43432574430823</v>
      </c>
      <c r="T17" s="3">
        <f t="shared" si="2"/>
        <v>10.332749562171628</v>
      </c>
      <c r="U17" s="3">
        <f t="shared" si="2"/>
        <v>14.711033274956216</v>
      </c>
      <c r="V17" s="2">
        <f>SUM(F17:I17)</f>
        <v>288</v>
      </c>
      <c r="W17" s="3">
        <f>V17/AB17*100</f>
        <v>50.437828371278457</v>
      </c>
      <c r="X17" s="2">
        <f>SUM(F17:G17,J17:K17)</f>
        <v>296</v>
      </c>
      <c r="Y17" s="3">
        <f>X17/AB17*100</f>
        <v>51.838879159369519</v>
      </c>
      <c r="Z17" s="2">
        <f>SUM(F17,H17,J17,L17)</f>
        <v>281</v>
      </c>
      <c r="AA17" s="3">
        <f>Z17/AB17*100</f>
        <v>49.211908931698773</v>
      </c>
      <c r="AB17" s="2">
        <f>SUM(F17:M17)</f>
        <v>571</v>
      </c>
      <c r="AE17" s="2">
        <v>86</v>
      </c>
      <c r="AF17" s="2">
        <v>70</v>
      </c>
      <c r="AG17" s="2">
        <v>67</v>
      </c>
      <c r="AH17" s="2">
        <v>65</v>
      </c>
      <c r="AI17" s="2">
        <v>0</v>
      </c>
      <c r="AJ17" s="2">
        <v>0</v>
      </c>
      <c r="AK17" s="2">
        <v>0</v>
      </c>
      <c r="AL17" s="2">
        <v>0</v>
      </c>
      <c r="AM17" s="2">
        <f t="shared" ref="AM17:AT17" si="3">(AE17/F17)*100</f>
        <v>100</v>
      </c>
      <c r="AN17" s="2">
        <f t="shared" si="3"/>
        <v>100</v>
      </c>
      <c r="AO17" s="2">
        <f t="shared" si="3"/>
        <v>100</v>
      </c>
      <c r="AP17" s="2">
        <f t="shared" si="3"/>
        <v>100</v>
      </c>
      <c r="AQ17" s="2">
        <f t="shared" si="3"/>
        <v>0</v>
      </c>
      <c r="AR17" s="2">
        <f t="shared" si="3"/>
        <v>0</v>
      </c>
      <c r="AS17" s="2">
        <f t="shared" si="3"/>
        <v>0</v>
      </c>
      <c r="AT17" s="2">
        <f t="shared" si="3"/>
        <v>0</v>
      </c>
    </row>
  </sheetData>
  <mergeCells count="17">
    <mergeCell ref="B3:B5"/>
    <mergeCell ref="C3:C5"/>
    <mergeCell ref="F4:M4"/>
    <mergeCell ref="N4:U4"/>
    <mergeCell ref="D3:D5"/>
    <mergeCell ref="F3:AA3"/>
    <mergeCell ref="E3:E5"/>
    <mergeCell ref="AE3:AT3"/>
    <mergeCell ref="AE4:AL4"/>
    <mergeCell ref="AM4:AT4"/>
    <mergeCell ref="AB3:AB5"/>
    <mergeCell ref="V4:V5"/>
    <mergeCell ref="W4:W5"/>
    <mergeCell ref="X4:X5"/>
    <mergeCell ref="Y4:Y5"/>
    <mergeCell ref="Z4:Z5"/>
    <mergeCell ref="AA4:A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AE60-ED69-4F71-B495-FD47A272AAD8}">
  <dimension ref="A1:BC164"/>
  <sheetViews>
    <sheetView topLeftCell="A96" zoomScale="70" zoomScaleNormal="70" workbookViewId="0">
      <selection activeCell="B96" sqref="B96"/>
    </sheetView>
  </sheetViews>
  <sheetFormatPr defaultColWidth="9.1796875" defaultRowHeight="14.5" x14ac:dyDescent="0.35"/>
  <cols>
    <col min="1" max="1" width="25.453125" style="32" bestFit="1" customWidth="1"/>
    <col min="2" max="2" width="30.1796875" style="32" customWidth="1"/>
    <col min="3" max="3" width="45.54296875" style="32" customWidth="1"/>
    <col min="4" max="4" width="10.453125" style="32" bestFit="1" customWidth="1"/>
    <col min="5" max="5" width="15.26953125" style="32" bestFit="1" customWidth="1"/>
    <col min="6" max="46" width="9.1796875" style="32" customWidth="1"/>
    <col min="47" max="47" width="9.1796875" style="32"/>
    <col min="48" max="53" width="9.1796875" style="32" customWidth="1"/>
    <col min="54" max="55" width="14.81640625" style="32" bestFit="1" customWidth="1"/>
    <col min="56" max="16384" width="9.1796875" style="32"/>
  </cols>
  <sheetData>
    <row r="1" spans="1:55" x14ac:dyDescent="0.35">
      <c r="AW1" s="41" t="s">
        <v>65</v>
      </c>
      <c r="AX1" s="41"/>
      <c r="AY1" s="41"/>
      <c r="AZ1" s="41"/>
      <c r="BA1" s="41"/>
      <c r="BB1" s="41"/>
      <c r="BC1" s="41"/>
    </row>
    <row r="2" spans="1:55" ht="14.5" customHeight="1" x14ac:dyDescent="0.35">
      <c r="A2" s="41" t="s">
        <v>103</v>
      </c>
      <c r="B2" s="41" t="s">
        <v>20</v>
      </c>
      <c r="C2" s="41" t="s">
        <v>21</v>
      </c>
      <c r="D2" s="41" t="s">
        <v>24</v>
      </c>
      <c r="E2" s="41" t="s">
        <v>25</v>
      </c>
      <c r="F2" s="41" t="s">
        <v>18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 t="s">
        <v>12</v>
      </c>
      <c r="AE2" s="41" t="s">
        <v>13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W2" s="41" t="s">
        <v>64</v>
      </c>
      <c r="AX2" s="41" t="s">
        <v>19</v>
      </c>
      <c r="AY2" s="41"/>
      <c r="AZ2" s="41"/>
      <c r="BA2" s="41"/>
      <c r="BB2" s="42" t="s">
        <v>102</v>
      </c>
      <c r="BC2" s="42" t="s">
        <v>70</v>
      </c>
    </row>
    <row r="3" spans="1:55" ht="14.5" customHeight="1" x14ac:dyDescent="0.35">
      <c r="A3" s="41"/>
      <c r="B3" s="41"/>
      <c r="C3" s="41"/>
      <c r="D3" s="41"/>
      <c r="E3" s="41"/>
      <c r="F3" s="41" t="s">
        <v>19</v>
      </c>
      <c r="G3" s="41"/>
      <c r="H3" s="41"/>
      <c r="I3" s="41"/>
      <c r="J3" s="41"/>
      <c r="K3" s="41"/>
      <c r="L3" s="41"/>
      <c r="M3" s="41"/>
      <c r="N3" s="41" t="s">
        <v>11</v>
      </c>
      <c r="O3" s="41"/>
      <c r="P3" s="41"/>
      <c r="Q3" s="41"/>
      <c r="R3" s="41"/>
      <c r="S3" s="41"/>
      <c r="T3" s="41"/>
      <c r="U3" s="41"/>
      <c r="V3" s="41" t="s">
        <v>17</v>
      </c>
      <c r="W3" s="41" t="s">
        <v>14</v>
      </c>
      <c r="X3" s="41" t="s">
        <v>15</v>
      </c>
      <c r="Y3" s="41" t="s">
        <v>16</v>
      </c>
      <c r="Z3" s="41" t="s">
        <v>26</v>
      </c>
      <c r="AA3" s="41" t="s">
        <v>27</v>
      </c>
      <c r="AB3" s="41"/>
      <c r="AE3" s="41" t="s">
        <v>19</v>
      </c>
      <c r="AF3" s="41"/>
      <c r="AG3" s="41"/>
      <c r="AH3" s="41"/>
      <c r="AI3" s="41"/>
      <c r="AJ3" s="41"/>
      <c r="AK3" s="41"/>
      <c r="AL3" s="41"/>
      <c r="AM3" s="41" t="s">
        <v>11</v>
      </c>
      <c r="AN3" s="41"/>
      <c r="AO3" s="41"/>
      <c r="AP3" s="41"/>
      <c r="AQ3" s="41"/>
      <c r="AR3" s="41"/>
      <c r="AS3" s="41"/>
      <c r="AT3" s="41"/>
      <c r="AW3" s="41"/>
      <c r="AX3" s="41" t="s">
        <v>67</v>
      </c>
      <c r="AY3" s="41" t="s">
        <v>69</v>
      </c>
      <c r="AZ3" s="41" t="s">
        <v>68</v>
      </c>
      <c r="BA3" s="42" t="s">
        <v>66</v>
      </c>
      <c r="BB3" s="42"/>
      <c r="BC3" s="42"/>
    </row>
    <row r="4" spans="1:55" x14ac:dyDescent="0.35">
      <c r="A4" s="41"/>
      <c r="B4" s="41"/>
      <c r="C4" s="41"/>
      <c r="D4" s="41"/>
      <c r="E4" s="41"/>
      <c r="F4" s="32" t="s">
        <v>3</v>
      </c>
      <c r="G4" s="32" t="s">
        <v>4</v>
      </c>
      <c r="H4" s="32" t="s">
        <v>5</v>
      </c>
      <c r="I4" s="32" t="s">
        <v>6</v>
      </c>
      <c r="J4" s="32" t="s">
        <v>7</v>
      </c>
      <c r="K4" s="32" t="s">
        <v>8</v>
      </c>
      <c r="L4" s="32" t="s">
        <v>9</v>
      </c>
      <c r="M4" s="32" t="s">
        <v>10</v>
      </c>
      <c r="N4" s="32" t="s">
        <v>3</v>
      </c>
      <c r="O4" s="32" t="s">
        <v>4</v>
      </c>
      <c r="P4" s="32" t="s">
        <v>5</v>
      </c>
      <c r="Q4" s="32" t="s">
        <v>6</v>
      </c>
      <c r="R4" s="32" t="s">
        <v>7</v>
      </c>
      <c r="S4" s="32" t="s">
        <v>8</v>
      </c>
      <c r="T4" s="32" t="s">
        <v>9</v>
      </c>
      <c r="U4" s="32" t="s">
        <v>10</v>
      </c>
      <c r="V4" s="41"/>
      <c r="W4" s="41"/>
      <c r="X4" s="41"/>
      <c r="Y4" s="41"/>
      <c r="Z4" s="41"/>
      <c r="AA4" s="41"/>
      <c r="AB4" s="41"/>
      <c r="AE4" s="32" t="s">
        <v>3</v>
      </c>
      <c r="AF4" s="32" t="s">
        <v>4</v>
      </c>
      <c r="AG4" s="32" t="s">
        <v>5</v>
      </c>
      <c r="AH4" s="32" t="s">
        <v>6</v>
      </c>
      <c r="AI4" s="32" t="s">
        <v>7</v>
      </c>
      <c r="AJ4" s="32" t="s">
        <v>8</v>
      </c>
      <c r="AK4" s="32" t="s">
        <v>9</v>
      </c>
      <c r="AL4" s="32" t="s">
        <v>10</v>
      </c>
      <c r="AM4" s="32" t="s">
        <v>3</v>
      </c>
      <c r="AN4" s="32" t="s">
        <v>4</v>
      </c>
      <c r="AO4" s="32" t="s">
        <v>5</v>
      </c>
      <c r="AP4" s="32" t="s">
        <v>6</v>
      </c>
      <c r="AQ4" s="32" t="s">
        <v>7</v>
      </c>
      <c r="AR4" s="32" t="s">
        <v>8</v>
      </c>
      <c r="AS4" s="32" t="s">
        <v>9</v>
      </c>
      <c r="AT4" s="32" t="s">
        <v>10</v>
      </c>
      <c r="AW4" s="41"/>
      <c r="AX4" s="41"/>
      <c r="AY4" s="41"/>
      <c r="AZ4" s="41"/>
      <c r="BA4" s="42"/>
      <c r="BB4" s="42"/>
      <c r="BC4" s="42"/>
    </row>
    <row r="5" spans="1:55" x14ac:dyDescent="0.35">
      <c r="B5" s="32" t="s">
        <v>104</v>
      </c>
      <c r="C5" s="32" t="s">
        <v>40</v>
      </c>
      <c r="D5" s="32">
        <v>1</v>
      </c>
      <c r="E5" s="32">
        <v>29</v>
      </c>
      <c r="F5" s="32">
        <v>6</v>
      </c>
      <c r="G5" s="32">
        <v>5</v>
      </c>
      <c r="H5" s="32">
        <v>4</v>
      </c>
      <c r="I5" s="32">
        <v>3</v>
      </c>
      <c r="J5" s="32">
        <v>0</v>
      </c>
      <c r="K5" s="32">
        <v>0</v>
      </c>
      <c r="L5" s="32">
        <v>0</v>
      </c>
      <c r="M5" s="32">
        <v>0</v>
      </c>
      <c r="N5" s="3">
        <f t="shared" ref="N5:U7" si="0">F5/$AB$96*100</f>
        <v>3.3149171270718232</v>
      </c>
      <c r="O5" s="3">
        <f t="shared" si="0"/>
        <v>2.7624309392265194</v>
      </c>
      <c r="P5" s="3">
        <f t="shared" si="0"/>
        <v>2.2099447513812152</v>
      </c>
      <c r="Q5" s="3">
        <f t="shared" si="0"/>
        <v>1.6574585635359116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>
        <f t="shared" si="0"/>
        <v>0</v>
      </c>
      <c r="V5" s="32">
        <f>SUM(F5:I5)</f>
        <v>18</v>
      </c>
      <c r="W5" s="3">
        <f>V5/AB5*100</f>
        <v>100</v>
      </c>
      <c r="X5" s="32">
        <f>SUM(F5:G5,J5:K5)</f>
        <v>11</v>
      </c>
      <c r="Y5" s="3">
        <f>X5/AB5*100</f>
        <v>61.111111111111114</v>
      </c>
      <c r="Z5" s="32">
        <f>F5+H5+J5+L5</f>
        <v>10</v>
      </c>
      <c r="AA5" s="3">
        <f>Z5/AB5*100</f>
        <v>55.555555555555557</v>
      </c>
      <c r="AB5" s="32">
        <f>SUM(F5:M5)</f>
        <v>18</v>
      </c>
      <c r="AE5" s="32">
        <v>6</v>
      </c>
      <c r="AF5" s="32">
        <v>5</v>
      </c>
      <c r="AG5" s="32">
        <v>4</v>
      </c>
      <c r="AH5" s="32">
        <v>3</v>
      </c>
      <c r="AI5" s="32">
        <v>0</v>
      </c>
      <c r="AJ5" s="32">
        <v>0</v>
      </c>
      <c r="AK5" s="32">
        <v>0</v>
      </c>
      <c r="AL5" s="32">
        <v>0</v>
      </c>
      <c r="AM5" s="18">
        <f>(AE5/F5)*100</f>
        <v>100</v>
      </c>
      <c r="AN5" s="17">
        <f t="shared" ref="AN5:AP5" si="1">(AF5/G5)*100</f>
        <v>100</v>
      </c>
      <c r="AO5" s="17">
        <f t="shared" si="1"/>
        <v>100</v>
      </c>
      <c r="AP5" s="17">
        <f t="shared" si="1"/>
        <v>100</v>
      </c>
      <c r="AQ5" s="17"/>
      <c r="AR5" s="17"/>
      <c r="AS5" s="17"/>
      <c r="AT5" s="17"/>
    </row>
    <row r="6" spans="1:55" x14ac:dyDescent="0.35">
      <c r="B6" s="32" t="s">
        <v>104</v>
      </c>
      <c r="C6" s="32" t="s">
        <v>40</v>
      </c>
      <c r="D6" s="32">
        <v>2</v>
      </c>
      <c r="E6" s="32">
        <v>40</v>
      </c>
      <c r="F6" s="32">
        <v>6</v>
      </c>
      <c r="G6" s="32">
        <v>14</v>
      </c>
      <c r="H6" s="32">
        <v>3</v>
      </c>
      <c r="I6" s="32">
        <v>2</v>
      </c>
      <c r="J6" s="32">
        <v>0</v>
      </c>
      <c r="K6" s="32">
        <v>0</v>
      </c>
      <c r="L6" s="32">
        <v>0</v>
      </c>
      <c r="M6" s="32">
        <v>0</v>
      </c>
      <c r="N6" s="3">
        <f t="shared" si="0"/>
        <v>3.3149171270718232</v>
      </c>
      <c r="O6" s="3">
        <f t="shared" si="0"/>
        <v>7.7348066298342539</v>
      </c>
      <c r="P6" s="3">
        <f t="shared" si="0"/>
        <v>1.6574585635359116</v>
      </c>
      <c r="Q6" s="3">
        <f t="shared" si="0"/>
        <v>1.1049723756906076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2">
        <f t="shared" ref="V6:V51" si="2">SUM(F6:I6)</f>
        <v>25</v>
      </c>
      <c r="W6" s="3">
        <f t="shared" ref="W6:W51" si="3">V6/AB6*100</f>
        <v>100</v>
      </c>
      <c r="X6" s="32">
        <f t="shared" ref="X6:X51" si="4">SUM(F6:G6,J6:K6)</f>
        <v>20</v>
      </c>
      <c r="Y6" s="3">
        <f t="shared" ref="Y6:Y51" si="5">X6/AB6*100</f>
        <v>80</v>
      </c>
      <c r="Z6" s="32">
        <f t="shared" ref="Z6:Z51" si="6">F6+H6+J6+L6</f>
        <v>9</v>
      </c>
      <c r="AA6" s="3">
        <f t="shared" ref="AA6:AA51" si="7">Z6/AB6*100</f>
        <v>36</v>
      </c>
      <c r="AB6" s="32">
        <f t="shared" ref="AB6:AB51" si="8">SUM(F6:M6)</f>
        <v>25</v>
      </c>
      <c r="AE6" s="32">
        <v>6</v>
      </c>
      <c r="AF6" s="32">
        <v>14</v>
      </c>
      <c r="AG6" s="32">
        <v>3</v>
      </c>
      <c r="AH6" s="32">
        <v>2</v>
      </c>
      <c r="AI6" s="32">
        <v>0</v>
      </c>
      <c r="AJ6" s="32">
        <v>0</v>
      </c>
      <c r="AK6" s="32">
        <v>0</v>
      </c>
      <c r="AL6" s="32">
        <v>0</v>
      </c>
      <c r="AM6" s="18">
        <f t="shared" ref="AM6:AM66" si="9">(AE6/F6)*100</f>
        <v>100</v>
      </c>
      <c r="AN6" s="17">
        <f t="shared" ref="AN6:AN7" si="10">(AF6/G6)*100</f>
        <v>100</v>
      </c>
      <c r="AO6" s="17">
        <f t="shared" ref="AO6:AO7" si="11">(AG6/H6)*100</f>
        <v>100</v>
      </c>
      <c r="AP6" s="17">
        <f t="shared" ref="AP6:AP7" si="12">(AH6/I6)*100</f>
        <v>100</v>
      </c>
      <c r="AQ6" s="17"/>
      <c r="AR6" s="17"/>
      <c r="AS6" s="17"/>
      <c r="AT6" s="17"/>
    </row>
    <row r="7" spans="1:55" x14ac:dyDescent="0.35">
      <c r="B7" s="32" t="s">
        <v>104</v>
      </c>
      <c r="C7" s="32" t="s">
        <v>40</v>
      </c>
      <c r="D7" s="32">
        <v>3</v>
      </c>
      <c r="E7" s="32">
        <v>71</v>
      </c>
      <c r="F7" s="32">
        <v>11</v>
      </c>
      <c r="G7" s="32">
        <v>21</v>
      </c>
      <c r="H7" s="32">
        <v>3</v>
      </c>
      <c r="I7" s="32">
        <v>4</v>
      </c>
      <c r="J7" s="32">
        <v>0</v>
      </c>
      <c r="K7" s="32">
        <v>0</v>
      </c>
      <c r="L7" s="32">
        <v>0</v>
      </c>
      <c r="M7" s="32">
        <v>1</v>
      </c>
      <c r="N7" s="3">
        <f t="shared" si="0"/>
        <v>6.0773480662983426</v>
      </c>
      <c r="O7" s="3">
        <f t="shared" si="0"/>
        <v>11.602209944751381</v>
      </c>
      <c r="P7" s="3">
        <f t="shared" si="0"/>
        <v>1.6574585635359116</v>
      </c>
      <c r="Q7" s="3">
        <f t="shared" si="0"/>
        <v>2.2099447513812152</v>
      </c>
      <c r="R7" s="3">
        <f t="shared" si="0"/>
        <v>0</v>
      </c>
      <c r="S7" s="3">
        <f t="shared" si="0"/>
        <v>0</v>
      </c>
      <c r="T7" s="3">
        <f t="shared" si="0"/>
        <v>0</v>
      </c>
      <c r="U7" s="3">
        <f t="shared" si="0"/>
        <v>0.55248618784530379</v>
      </c>
      <c r="V7" s="32">
        <f t="shared" si="2"/>
        <v>39</v>
      </c>
      <c r="W7" s="3">
        <f t="shared" si="3"/>
        <v>97.5</v>
      </c>
      <c r="X7" s="32">
        <f t="shared" si="4"/>
        <v>32</v>
      </c>
      <c r="Y7" s="3">
        <f t="shared" si="5"/>
        <v>80</v>
      </c>
      <c r="Z7" s="32">
        <f t="shared" si="6"/>
        <v>14</v>
      </c>
      <c r="AA7" s="3">
        <f t="shared" si="7"/>
        <v>35</v>
      </c>
      <c r="AB7" s="32">
        <f t="shared" si="8"/>
        <v>40</v>
      </c>
      <c r="AE7" s="32">
        <v>11</v>
      </c>
      <c r="AF7" s="32">
        <v>21</v>
      </c>
      <c r="AG7" s="32">
        <v>3</v>
      </c>
      <c r="AH7" s="32">
        <v>4</v>
      </c>
      <c r="AI7" s="32">
        <v>0</v>
      </c>
      <c r="AJ7" s="32">
        <v>0</v>
      </c>
      <c r="AK7" s="32">
        <v>0</v>
      </c>
      <c r="AL7" s="32">
        <v>0</v>
      </c>
      <c r="AM7" s="18">
        <f t="shared" si="9"/>
        <v>100</v>
      </c>
      <c r="AN7" s="17">
        <f t="shared" si="10"/>
        <v>100</v>
      </c>
      <c r="AO7" s="17">
        <f t="shared" si="11"/>
        <v>100</v>
      </c>
      <c r="AP7" s="17">
        <f t="shared" si="12"/>
        <v>100</v>
      </c>
      <c r="AQ7" s="17"/>
      <c r="AR7" s="17"/>
      <c r="AS7" s="17"/>
      <c r="AT7" s="17">
        <f t="shared" ref="AT7" si="13">(AL7/M7)*100</f>
        <v>0</v>
      </c>
    </row>
    <row r="8" spans="1:55" x14ac:dyDescent="0.35">
      <c r="B8" s="32" t="s">
        <v>104</v>
      </c>
      <c r="C8" s="32" t="s">
        <v>33</v>
      </c>
      <c r="D8" s="32">
        <v>4</v>
      </c>
      <c r="E8" s="32">
        <v>0</v>
      </c>
      <c r="N8" s="3"/>
      <c r="O8" s="3"/>
      <c r="P8" s="3"/>
      <c r="Q8" s="3"/>
      <c r="R8" s="3"/>
      <c r="S8" s="3"/>
      <c r="T8" s="3"/>
      <c r="U8" s="3"/>
      <c r="W8" s="3"/>
      <c r="Y8" s="3"/>
      <c r="AA8" s="3"/>
      <c r="AM8" s="18"/>
      <c r="AN8" s="15"/>
      <c r="AO8" s="15"/>
      <c r="AP8" s="15"/>
      <c r="AQ8" s="15"/>
      <c r="AR8" s="15"/>
      <c r="AS8" s="15"/>
      <c r="AT8" s="15"/>
    </row>
    <row r="9" spans="1:55" x14ac:dyDescent="0.35">
      <c r="B9" s="32" t="s">
        <v>104</v>
      </c>
      <c r="C9" s="32" t="s">
        <v>40</v>
      </c>
      <c r="D9" s="32">
        <v>5</v>
      </c>
      <c r="E9" s="32">
        <v>44</v>
      </c>
      <c r="F9" s="32">
        <v>1</v>
      </c>
      <c r="G9" s="32">
        <v>5</v>
      </c>
      <c r="H9" s="32">
        <v>0</v>
      </c>
      <c r="I9" s="32">
        <v>1</v>
      </c>
      <c r="J9" s="32">
        <v>1</v>
      </c>
      <c r="K9" s="32">
        <v>1</v>
      </c>
      <c r="L9" s="32">
        <v>0</v>
      </c>
      <c r="M9" s="32">
        <v>0</v>
      </c>
      <c r="N9" s="3">
        <f t="shared" ref="N9:U12" si="14">F9/$AB$96*100</f>
        <v>0.55248618784530379</v>
      </c>
      <c r="O9" s="3">
        <f t="shared" si="14"/>
        <v>2.7624309392265194</v>
      </c>
      <c r="P9" s="3">
        <f t="shared" si="14"/>
        <v>0</v>
      </c>
      <c r="Q9" s="3">
        <f t="shared" si="14"/>
        <v>0.55248618784530379</v>
      </c>
      <c r="R9" s="3">
        <f t="shared" si="14"/>
        <v>0.55248618784530379</v>
      </c>
      <c r="S9" s="3">
        <f t="shared" si="14"/>
        <v>0.55248618784530379</v>
      </c>
      <c r="T9" s="3">
        <f t="shared" si="14"/>
        <v>0</v>
      </c>
      <c r="U9" s="3">
        <f t="shared" si="14"/>
        <v>0</v>
      </c>
      <c r="V9" s="32">
        <f t="shared" si="2"/>
        <v>7</v>
      </c>
      <c r="W9" s="3">
        <f t="shared" si="3"/>
        <v>77.777777777777786</v>
      </c>
      <c r="X9" s="32">
        <f t="shared" si="4"/>
        <v>8</v>
      </c>
      <c r="Y9" s="3">
        <f t="shared" si="5"/>
        <v>88.888888888888886</v>
      </c>
      <c r="Z9" s="32">
        <f t="shared" si="6"/>
        <v>2</v>
      </c>
      <c r="AA9" s="3">
        <f t="shared" si="7"/>
        <v>22.222222222222221</v>
      </c>
      <c r="AB9" s="32">
        <f t="shared" si="8"/>
        <v>9</v>
      </c>
      <c r="AE9" s="32">
        <v>1</v>
      </c>
      <c r="AF9" s="32">
        <v>5</v>
      </c>
      <c r="AG9" s="32">
        <v>0</v>
      </c>
      <c r="AH9" s="32">
        <v>1</v>
      </c>
      <c r="AI9" s="32">
        <v>0</v>
      </c>
      <c r="AJ9" s="32">
        <v>1</v>
      </c>
      <c r="AK9" s="32">
        <v>0</v>
      </c>
      <c r="AL9" s="32">
        <v>0</v>
      </c>
      <c r="AM9" s="18">
        <f t="shared" si="9"/>
        <v>100</v>
      </c>
      <c r="AN9" s="18">
        <f t="shared" ref="AN9:AN12" si="15">(AF9/G9)*100</f>
        <v>100</v>
      </c>
      <c r="AO9" s="18"/>
      <c r="AP9" s="18">
        <f t="shared" ref="AP9:AP11" si="16">(AH9/I9)*100</f>
        <v>100</v>
      </c>
      <c r="AQ9" s="18">
        <f t="shared" ref="AQ9:AQ11" si="17">(AI9/J9)*100</f>
        <v>0</v>
      </c>
      <c r="AR9" s="18">
        <f t="shared" ref="AR9:AR12" si="18">(AJ9/K9)*100</f>
        <v>100</v>
      </c>
      <c r="AS9" s="15"/>
      <c r="AT9" s="15"/>
    </row>
    <row r="10" spans="1:55" x14ac:dyDescent="0.35">
      <c r="B10" s="32" t="s">
        <v>104</v>
      </c>
      <c r="C10" s="32" t="s">
        <v>40</v>
      </c>
      <c r="D10" s="32">
        <v>6</v>
      </c>
      <c r="E10" s="32">
        <v>45</v>
      </c>
      <c r="F10" s="32">
        <v>10</v>
      </c>
      <c r="G10" s="32">
        <v>14</v>
      </c>
      <c r="H10" s="32">
        <v>10</v>
      </c>
      <c r="I10" s="32">
        <v>3</v>
      </c>
      <c r="J10" s="32">
        <v>0</v>
      </c>
      <c r="K10" s="32">
        <v>0</v>
      </c>
      <c r="L10" s="32">
        <v>0</v>
      </c>
      <c r="M10" s="32">
        <v>0</v>
      </c>
      <c r="N10" s="3">
        <f t="shared" si="14"/>
        <v>5.5248618784530388</v>
      </c>
      <c r="O10" s="3">
        <f t="shared" si="14"/>
        <v>7.7348066298342539</v>
      </c>
      <c r="P10" s="3">
        <f t="shared" si="14"/>
        <v>5.5248618784530388</v>
      </c>
      <c r="Q10" s="3">
        <f t="shared" si="14"/>
        <v>1.6574585635359116</v>
      </c>
      <c r="R10" s="3">
        <f t="shared" si="14"/>
        <v>0</v>
      </c>
      <c r="S10" s="3">
        <f t="shared" si="14"/>
        <v>0</v>
      </c>
      <c r="T10" s="3">
        <f t="shared" si="14"/>
        <v>0</v>
      </c>
      <c r="U10" s="3">
        <f t="shared" si="14"/>
        <v>0</v>
      </c>
      <c r="V10" s="32">
        <f t="shared" si="2"/>
        <v>37</v>
      </c>
      <c r="W10" s="3">
        <f t="shared" si="3"/>
        <v>100</v>
      </c>
      <c r="X10" s="32">
        <f t="shared" si="4"/>
        <v>24</v>
      </c>
      <c r="Y10" s="3">
        <f t="shared" si="5"/>
        <v>64.86486486486487</v>
      </c>
      <c r="Z10" s="32">
        <f t="shared" si="6"/>
        <v>20</v>
      </c>
      <c r="AA10" s="3">
        <f t="shared" si="7"/>
        <v>54.054054054054056</v>
      </c>
      <c r="AB10" s="32">
        <f t="shared" si="8"/>
        <v>37</v>
      </c>
      <c r="AE10" s="32">
        <v>10</v>
      </c>
      <c r="AF10" s="32">
        <v>14</v>
      </c>
      <c r="AG10" s="32">
        <v>10</v>
      </c>
      <c r="AH10" s="32">
        <v>3</v>
      </c>
      <c r="AI10" s="32">
        <v>0</v>
      </c>
      <c r="AJ10" s="32">
        <v>0</v>
      </c>
      <c r="AK10" s="32">
        <v>0</v>
      </c>
      <c r="AL10" s="32">
        <v>0</v>
      </c>
      <c r="AM10" s="18">
        <f t="shared" si="9"/>
        <v>100</v>
      </c>
      <c r="AN10" s="18">
        <f t="shared" si="15"/>
        <v>100</v>
      </c>
      <c r="AO10" s="18">
        <f t="shared" ref="AO10:AO12" si="19">(AG10/H10)*100</f>
        <v>100</v>
      </c>
      <c r="AP10" s="18">
        <f t="shared" si="16"/>
        <v>100</v>
      </c>
      <c r="AQ10" s="18"/>
      <c r="AR10" s="18"/>
      <c r="AS10" s="15"/>
      <c r="AT10" s="15"/>
    </row>
    <row r="11" spans="1:55" x14ac:dyDescent="0.35">
      <c r="B11" s="32" t="s">
        <v>104</v>
      </c>
      <c r="C11" s="32" t="s">
        <v>40</v>
      </c>
      <c r="D11" s="32">
        <v>7</v>
      </c>
      <c r="E11" s="32">
        <v>28</v>
      </c>
      <c r="F11" s="32">
        <v>7</v>
      </c>
      <c r="G11" s="32">
        <v>7</v>
      </c>
      <c r="H11" s="32">
        <v>2</v>
      </c>
      <c r="I11" s="32">
        <v>3</v>
      </c>
      <c r="J11" s="32">
        <v>1</v>
      </c>
      <c r="K11" s="32">
        <v>1</v>
      </c>
      <c r="L11" s="32">
        <v>0</v>
      </c>
      <c r="M11" s="32">
        <v>0</v>
      </c>
      <c r="N11" s="3">
        <f t="shared" si="14"/>
        <v>3.867403314917127</v>
      </c>
      <c r="O11" s="3">
        <f t="shared" si="14"/>
        <v>3.867403314917127</v>
      </c>
      <c r="P11" s="3">
        <f t="shared" si="14"/>
        <v>1.1049723756906076</v>
      </c>
      <c r="Q11" s="3">
        <f t="shared" si="14"/>
        <v>1.6574585635359116</v>
      </c>
      <c r="R11" s="3">
        <f t="shared" si="14"/>
        <v>0.55248618784530379</v>
      </c>
      <c r="S11" s="3">
        <f t="shared" si="14"/>
        <v>0.55248618784530379</v>
      </c>
      <c r="T11" s="3">
        <f t="shared" si="14"/>
        <v>0</v>
      </c>
      <c r="U11" s="3">
        <f t="shared" si="14"/>
        <v>0</v>
      </c>
      <c r="V11" s="32">
        <f t="shared" si="2"/>
        <v>19</v>
      </c>
      <c r="W11" s="3">
        <f t="shared" si="3"/>
        <v>90.476190476190482</v>
      </c>
      <c r="X11" s="32">
        <f t="shared" si="4"/>
        <v>16</v>
      </c>
      <c r="Y11" s="3">
        <f t="shared" si="5"/>
        <v>76.19047619047619</v>
      </c>
      <c r="Z11" s="32">
        <f t="shared" si="6"/>
        <v>10</v>
      </c>
      <c r="AA11" s="3">
        <f t="shared" si="7"/>
        <v>47.619047619047613</v>
      </c>
      <c r="AB11" s="32">
        <f t="shared" si="8"/>
        <v>21</v>
      </c>
      <c r="AE11" s="32">
        <v>7</v>
      </c>
      <c r="AF11" s="32">
        <v>7</v>
      </c>
      <c r="AG11" s="32">
        <v>2</v>
      </c>
      <c r="AH11" s="32">
        <v>3</v>
      </c>
      <c r="AI11" s="32">
        <v>1</v>
      </c>
      <c r="AJ11" s="32">
        <v>1</v>
      </c>
      <c r="AK11" s="32">
        <v>0</v>
      </c>
      <c r="AL11" s="32">
        <v>0</v>
      </c>
      <c r="AM11" s="18">
        <f t="shared" si="9"/>
        <v>100</v>
      </c>
      <c r="AN11" s="18">
        <f t="shared" si="15"/>
        <v>100</v>
      </c>
      <c r="AO11" s="18">
        <f t="shared" si="19"/>
        <v>100</v>
      </c>
      <c r="AP11" s="18">
        <f t="shared" si="16"/>
        <v>100</v>
      </c>
      <c r="AQ11" s="18">
        <f t="shared" si="17"/>
        <v>100</v>
      </c>
      <c r="AR11" s="18">
        <f t="shared" si="18"/>
        <v>100</v>
      </c>
      <c r="AS11" s="15"/>
      <c r="AT11" s="15"/>
    </row>
    <row r="12" spans="1:55" x14ac:dyDescent="0.35">
      <c r="B12" s="32" t="s">
        <v>104</v>
      </c>
      <c r="C12" s="32" t="s">
        <v>40</v>
      </c>
      <c r="D12" s="32">
        <v>8</v>
      </c>
      <c r="E12" s="32">
        <v>52</v>
      </c>
      <c r="F12" s="32">
        <v>11</v>
      </c>
      <c r="G12" s="32">
        <v>8</v>
      </c>
      <c r="H12" s="32">
        <v>1</v>
      </c>
      <c r="I12" s="32">
        <v>0</v>
      </c>
      <c r="J12" s="32">
        <v>0</v>
      </c>
      <c r="K12" s="32">
        <v>2</v>
      </c>
      <c r="L12" s="32">
        <v>0</v>
      </c>
      <c r="M12" s="32">
        <v>0</v>
      </c>
      <c r="N12" s="3">
        <f t="shared" si="14"/>
        <v>6.0773480662983426</v>
      </c>
      <c r="O12" s="3">
        <f t="shared" si="14"/>
        <v>4.4198895027624303</v>
      </c>
      <c r="P12" s="3">
        <f t="shared" si="14"/>
        <v>0.55248618784530379</v>
      </c>
      <c r="Q12" s="3">
        <f t="shared" si="14"/>
        <v>0</v>
      </c>
      <c r="R12" s="3">
        <f t="shared" si="14"/>
        <v>0</v>
      </c>
      <c r="S12" s="3">
        <f t="shared" si="14"/>
        <v>1.1049723756906076</v>
      </c>
      <c r="T12" s="3">
        <f t="shared" si="14"/>
        <v>0</v>
      </c>
      <c r="U12" s="3">
        <f t="shared" si="14"/>
        <v>0</v>
      </c>
      <c r="V12" s="32">
        <f t="shared" si="2"/>
        <v>20</v>
      </c>
      <c r="W12" s="3">
        <f t="shared" si="3"/>
        <v>90.909090909090907</v>
      </c>
      <c r="X12" s="32">
        <f t="shared" si="4"/>
        <v>21</v>
      </c>
      <c r="Y12" s="3">
        <f t="shared" si="5"/>
        <v>95.454545454545453</v>
      </c>
      <c r="Z12" s="32">
        <f t="shared" si="6"/>
        <v>12</v>
      </c>
      <c r="AA12" s="3">
        <f t="shared" si="7"/>
        <v>54.54545454545454</v>
      </c>
      <c r="AB12" s="32">
        <f t="shared" si="8"/>
        <v>22</v>
      </c>
      <c r="AE12" s="32">
        <v>11</v>
      </c>
      <c r="AF12" s="32">
        <v>8</v>
      </c>
      <c r="AG12" s="32">
        <v>1</v>
      </c>
      <c r="AH12" s="32">
        <v>0</v>
      </c>
      <c r="AI12" s="32">
        <v>0</v>
      </c>
      <c r="AJ12" s="32">
        <v>2</v>
      </c>
      <c r="AK12" s="32">
        <v>0</v>
      </c>
      <c r="AL12" s="32">
        <v>0</v>
      </c>
      <c r="AM12" s="18">
        <f t="shared" si="9"/>
        <v>100</v>
      </c>
      <c r="AN12" s="18">
        <f t="shared" si="15"/>
        <v>100</v>
      </c>
      <c r="AO12" s="18">
        <f t="shared" si="19"/>
        <v>100</v>
      </c>
      <c r="AP12" s="18"/>
      <c r="AQ12" s="18"/>
      <c r="AR12" s="18">
        <f t="shared" si="18"/>
        <v>100</v>
      </c>
      <c r="AS12" s="15"/>
      <c r="AT12" s="15"/>
    </row>
    <row r="13" spans="1:55" x14ac:dyDescent="0.35">
      <c r="A13" s="32" t="s">
        <v>28</v>
      </c>
      <c r="B13" s="32" t="s">
        <v>104</v>
      </c>
      <c r="C13" s="32" t="s">
        <v>33</v>
      </c>
      <c r="D13" s="32">
        <v>9</v>
      </c>
      <c r="N13" s="3"/>
      <c r="O13" s="3"/>
      <c r="P13" s="3"/>
      <c r="Q13" s="3"/>
      <c r="R13" s="3"/>
      <c r="S13" s="3"/>
      <c r="T13" s="3"/>
      <c r="U13" s="3"/>
      <c r="W13" s="3"/>
      <c r="Y13" s="3"/>
      <c r="AA13" s="3"/>
      <c r="AM13" s="18"/>
      <c r="AN13" s="15"/>
      <c r="AO13" s="15"/>
      <c r="AP13" s="15"/>
      <c r="AQ13" s="15"/>
      <c r="AR13" s="15"/>
      <c r="AS13" s="15"/>
      <c r="AT13" s="15"/>
    </row>
    <row r="14" spans="1:55" x14ac:dyDescent="0.35">
      <c r="B14" s="32" t="s">
        <v>104</v>
      </c>
      <c r="C14" s="32" t="s">
        <v>40</v>
      </c>
      <c r="D14" s="32">
        <v>10</v>
      </c>
      <c r="E14" s="32">
        <v>69</v>
      </c>
      <c r="F14" s="32">
        <v>9</v>
      </c>
      <c r="G14" s="32">
        <v>16</v>
      </c>
      <c r="H14" s="32">
        <v>10</v>
      </c>
      <c r="I14" s="32">
        <v>0</v>
      </c>
      <c r="J14" s="32">
        <v>0</v>
      </c>
      <c r="K14" s="32">
        <v>1</v>
      </c>
      <c r="L14" s="32">
        <v>2</v>
      </c>
      <c r="M14" s="32">
        <v>0</v>
      </c>
      <c r="N14" s="3">
        <f t="shared" ref="N14:U20" si="20">F14/$AB$96*100</f>
        <v>4.972375690607735</v>
      </c>
      <c r="O14" s="3">
        <f t="shared" si="20"/>
        <v>8.8397790055248606</v>
      </c>
      <c r="P14" s="3">
        <f t="shared" si="20"/>
        <v>5.5248618784530388</v>
      </c>
      <c r="Q14" s="3">
        <f t="shared" si="20"/>
        <v>0</v>
      </c>
      <c r="R14" s="3">
        <f t="shared" si="20"/>
        <v>0</v>
      </c>
      <c r="S14" s="3">
        <f t="shared" si="20"/>
        <v>0.55248618784530379</v>
      </c>
      <c r="T14" s="3">
        <f t="shared" si="20"/>
        <v>1.1049723756906076</v>
      </c>
      <c r="U14" s="3">
        <f t="shared" si="20"/>
        <v>0</v>
      </c>
      <c r="V14" s="32">
        <f t="shared" si="2"/>
        <v>35</v>
      </c>
      <c r="W14" s="3">
        <f t="shared" si="3"/>
        <v>92.10526315789474</v>
      </c>
      <c r="X14" s="32">
        <f t="shared" si="4"/>
        <v>26</v>
      </c>
      <c r="Y14" s="3">
        <f t="shared" si="5"/>
        <v>68.421052631578945</v>
      </c>
      <c r="Z14" s="32">
        <f t="shared" si="6"/>
        <v>21</v>
      </c>
      <c r="AA14" s="3">
        <f t="shared" si="7"/>
        <v>55.26315789473685</v>
      </c>
      <c r="AB14" s="32">
        <f t="shared" si="8"/>
        <v>38</v>
      </c>
      <c r="AE14" s="32">
        <v>9</v>
      </c>
      <c r="AF14" s="32">
        <v>16</v>
      </c>
      <c r="AG14" s="32">
        <v>10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18">
        <f t="shared" si="9"/>
        <v>100</v>
      </c>
      <c r="AN14" s="18">
        <f t="shared" ref="AN14:AN20" si="21">(AF14/G14)*100</f>
        <v>100</v>
      </c>
      <c r="AO14" s="18">
        <f t="shared" ref="AO14:AO17" si="22">(AG14/H14)*100</f>
        <v>100</v>
      </c>
      <c r="AP14" s="18"/>
      <c r="AQ14" s="18"/>
      <c r="AR14" s="18">
        <f t="shared" ref="AR14:AR17" si="23">(AJ14/K14)*100</f>
        <v>0</v>
      </c>
      <c r="AS14" s="18">
        <f t="shared" ref="AS14:AS16" si="24">(AK14/L14)*100</f>
        <v>0</v>
      </c>
      <c r="AT14" s="15"/>
    </row>
    <row r="15" spans="1:55" x14ac:dyDescent="0.35">
      <c r="B15" s="32" t="s">
        <v>104</v>
      </c>
      <c r="C15" s="32" t="s">
        <v>40</v>
      </c>
      <c r="D15" s="32">
        <v>11</v>
      </c>
      <c r="E15" s="32">
        <v>56</v>
      </c>
      <c r="F15" s="32">
        <v>8</v>
      </c>
      <c r="G15" s="32">
        <v>12</v>
      </c>
      <c r="H15" s="32">
        <v>1</v>
      </c>
      <c r="I15" s="32">
        <v>5</v>
      </c>
      <c r="J15" s="32">
        <v>0</v>
      </c>
      <c r="K15" s="32">
        <v>3</v>
      </c>
      <c r="L15" s="32">
        <v>0</v>
      </c>
      <c r="M15" s="32">
        <v>0</v>
      </c>
      <c r="N15" s="3">
        <f t="shared" si="20"/>
        <v>4.4198895027624303</v>
      </c>
      <c r="O15" s="3">
        <f t="shared" si="20"/>
        <v>6.6298342541436464</v>
      </c>
      <c r="P15" s="3">
        <f t="shared" si="20"/>
        <v>0.55248618784530379</v>
      </c>
      <c r="Q15" s="3">
        <f t="shared" si="20"/>
        <v>2.7624309392265194</v>
      </c>
      <c r="R15" s="3">
        <f t="shared" si="20"/>
        <v>0</v>
      </c>
      <c r="S15" s="3">
        <f t="shared" si="20"/>
        <v>1.6574585635359116</v>
      </c>
      <c r="T15" s="3">
        <f t="shared" si="20"/>
        <v>0</v>
      </c>
      <c r="U15" s="3">
        <f t="shared" si="20"/>
        <v>0</v>
      </c>
      <c r="V15" s="32">
        <f t="shared" si="2"/>
        <v>26</v>
      </c>
      <c r="W15" s="3">
        <f t="shared" si="3"/>
        <v>89.65517241379311</v>
      </c>
      <c r="X15" s="32">
        <f t="shared" si="4"/>
        <v>23</v>
      </c>
      <c r="Y15" s="3">
        <f t="shared" si="5"/>
        <v>79.310344827586206</v>
      </c>
      <c r="Z15" s="32">
        <f t="shared" si="6"/>
        <v>9</v>
      </c>
      <c r="AA15" s="3">
        <f t="shared" si="7"/>
        <v>31.03448275862069</v>
      </c>
      <c r="AB15" s="32">
        <f t="shared" si="8"/>
        <v>29</v>
      </c>
      <c r="AE15" s="32">
        <v>8</v>
      </c>
      <c r="AF15" s="32">
        <v>12</v>
      </c>
      <c r="AG15" s="32">
        <v>1</v>
      </c>
      <c r="AH15" s="32">
        <v>5</v>
      </c>
      <c r="AI15" s="32">
        <v>0</v>
      </c>
      <c r="AJ15" s="32">
        <v>1</v>
      </c>
      <c r="AK15" s="32">
        <v>0</v>
      </c>
      <c r="AL15" s="32">
        <v>0</v>
      </c>
      <c r="AM15" s="18">
        <f t="shared" si="9"/>
        <v>100</v>
      </c>
      <c r="AN15" s="18">
        <f t="shared" si="21"/>
        <v>100</v>
      </c>
      <c r="AO15" s="18">
        <f t="shared" si="22"/>
        <v>100</v>
      </c>
      <c r="AP15" s="18">
        <f t="shared" ref="AP15:AP17" si="25">(AH15/I15)*100</f>
        <v>100</v>
      </c>
      <c r="AQ15" s="18"/>
      <c r="AR15" s="18">
        <f t="shared" si="23"/>
        <v>33.333333333333329</v>
      </c>
      <c r="AS15" s="18"/>
      <c r="AT15" s="15"/>
    </row>
    <row r="16" spans="1:55" x14ac:dyDescent="0.35">
      <c r="B16" s="32" t="s">
        <v>104</v>
      </c>
      <c r="C16" s="32" t="s">
        <v>40</v>
      </c>
      <c r="D16" s="32">
        <v>12</v>
      </c>
      <c r="E16" s="32">
        <v>29</v>
      </c>
      <c r="F16" s="32">
        <v>7</v>
      </c>
      <c r="G16" s="32">
        <v>9</v>
      </c>
      <c r="H16" s="32">
        <v>6</v>
      </c>
      <c r="I16" s="32">
        <v>2</v>
      </c>
      <c r="J16" s="32">
        <v>0</v>
      </c>
      <c r="K16" s="32">
        <v>0</v>
      </c>
      <c r="L16" s="32">
        <v>2</v>
      </c>
      <c r="M16" s="32">
        <v>0</v>
      </c>
      <c r="N16" s="3">
        <f t="shared" si="20"/>
        <v>3.867403314917127</v>
      </c>
      <c r="O16" s="3">
        <f t="shared" si="20"/>
        <v>4.972375690607735</v>
      </c>
      <c r="P16" s="3">
        <f t="shared" si="20"/>
        <v>3.3149171270718232</v>
      </c>
      <c r="Q16" s="3">
        <f t="shared" si="20"/>
        <v>1.1049723756906076</v>
      </c>
      <c r="R16" s="3">
        <f t="shared" si="20"/>
        <v>0</v>
      </c>
      <c r="S16" s="3">
        <f t="shared" si="20"/>
        <v>0</v>
      </c>
      <c r="T16" s="3">
        <f t="shared" si="20"/>
        <v>1.1049723756906076</v>
      </c>
      <c r="U16" s="3">
        <f t="shared" si="20"/>
        <v>0</v>
      </c>
      <c r="V16" s="32">
        <f t="shared" si="2"/>
        <v>24</v>
      </c>
      <c r="W16" s="3">
        <f t="shared" si="3"/>
        <v>92.307692307692307</v>
      </c>
      <c r="X16" s="32">
        <f t="shared" si="4"/>
        <v>16</v>
      </c>
      <c r="Y16" s="3">
        <f t="shared" si="5"/>
        <v>61.53846153846154</v>
      </c>
      <c r="Z16" s="32">
        <f t="shared" si="6"/>
        <v>15</v>
      </c>
      <c r="AA16" s="3">
        <f t="shared" si="7"/>
        <v>57.692307692307686</v>
      </c>
      <c r="AB16" s="32">
        <f t="shared" si="8"/>
        <v>26</v>
      </c>
      <c r="AE16" s="32">
        <v>7</v>
      </c>
      <c r="AF16" s="32">
        <v>9</v>
      </c>
      <c r="AG16" s="32">
        <v>5</v>
      </c>
      <c r="AH16" s="32">
        <v>2</v>
      </c>
      <c r="AI16" s="32">
        <v>0</v>
      </c>
      <c r="AJ16" s="32">
        <v>0</v>
      </c>
      <c r="AK16" s="32">
        <v>0</v>
      </c>
      <c r="AL16" s="32">
        <v>0</v>
      </c>
      <c r="AM16" s="18">
        <f t="shared" si="9"/>
        <v>100</v>
      </c>
      <c r="AN16" s="18">
        <f t="shared" si="21"/>
        <v>100</v>
      </c>
      <c r="AO16" s="18">
        <f t="shared" si="22"/>
        <v>83.333333333333343</v>
      </c>
      <c r="AP16" s="18">
        <f t="shared" si="25"/>
        <v>100</v>
      </c>
      <c r="AQ16" s="18"/>
      <c r="AR16" s="18"/>
      <c r="AS16" s="18">
        <f t="shared" si="24"/>
        <v>0</v>
      </c>
      <c r="AT16" s="15"/>
    </row>
    <row r="17" spans="1:46" x14ac:dyDescent="0.35">
      <c r="B17" s="32" t="s">
        <v>104</v>
      </c>
      <c r="C17" s="32" t="s">
        <v>40</v>
      </c>
      <c r="D17" s="32">
        <v>13</v>
      </c>
      <c r="E17" s="32">
        <v>25</v>
      </c>
      <c r="F17" s="32">
        <v>5</v>
      </c>
      <c r="G17" s="32">
        <v>3</v>
      </c>
      <c r="H17" s="32">
        <v>1</v>
      </c>
      <c r="I17" s="32">
        <v>1</v>
      </c>
      <c r="J17" s="32">
        <v>0</v>
      </c>
      <c r="K17" s="32">
        <v>1</v>
      </c>
      <c r="L17" s="32">
        <v>0</v>
      </c>
      <c r="M17" s="32">
        <v>0</v>
      </c>
      <c r="N17" s="3">
        <f t="shared" si="20"/>
        <v>2.7624309392265194</v>
      </c>
      <c r="O17" s="3">
        <f t="shared" si="20"/>
        <v>1.6574585635359116</v>
      </c>
      <c r="P17" s="3">
        <f t="shared" si="20"/>
        <v>0.55248618784530379</v>
      </c>
      <c r="Q17" s="3">
        <f t="shared" si="20"/>
        <v>0.55248618784530379</v>
      </c>
      <c r="R17" s="3">
        <f t="shared" si="20"/>
        <v>0</v>
      </c>
      <c r="S17" s="3">
        <f t="shared" si="20"/>
        <v>0.55248618784530379</v>
      </c>
      <c r="T17" s="3">
        <f t="shared" si="20"/>
        <v>0</v>
      </c>
      <c r="U17" s="3">
        <f t="shared" si="20"/>
        <v>0</v>
      </c>
      <c r="V17" s="32">
        <f t="shared" si="2"/>
        <v>10</v>
      </c>
      <c r="W17" s="3">
        <f t="shared" si="3"/>
        <v>90.909090909090907</v>
      </c>
      <c r="X17" s="32">
        <f t="shared" si="4"/>
        <v>9</v>
      </c>
      <c r="Y17" s="3">
        <f t="shared" si="5"/>
        <v>81.818181818181827</v>
      </c>
      <c r="Z17" s="32">
        <f t="shared" si="6"/>
        <v>6</v>
      </c>
      <c r="AA17" s="3">
        <f t="shared" si="7"/>
        <v>54.54545454545454</v>
      </c>
      <c r="AB17" s="32">
        <f t="shared" si="8"/>
        <v>11</v>
      </c>
      <c r="AE17" s="32">
        <v>5</v>
      </c>
      <c r="AF17" s="32">
        <v>3</v>
      </c>
      <c r="AG17" s="32">
        <v>1</v>
      </c>
      <c r="AH17" s="32">
        <v>1</v>
      </c>
      <c r="AI17" s="32">
        <v>0</v>
      </c>
      <c r="AJ17" s="32">
        <v>0</v>
      </c>
      <c r="AK17" s="32">
        <v>0</v>
      </c>
      <c r="AL17" s="32">
        <v>0</v>
      </c>
      <c r="AM17" s="18">
        <f t="shared" si="9"/>
        <v>100</v>
      </c>
      <c r="AN17" s="18">
        <f t="shared" si="21"/>
        <v>100</v>
      </c>
      <c r="AO17" s="18">
        <f t="shared" si="22"/>
        <v>100</v>
      </c>
      <c r="AP17" s="18">
        <f t="shared" si="25"/>
        <v>100</v>
      </c>
      <c r="AQ17" s="18"/>
      <c r="AR17" s="18">
        <f t="shared" si="23"/>
        <v>0</v>
      </c>
      <c r="AS17" s="18"/>
      <c r="AT17" s="15"/>
    </row>
    <row r="18" spans="1:46" x14ac:dyDescent="0.35">
      <c r="B18" s="32" t="s">
        <v>104</v>
      </c>
      <c r="C18" s="32" t="s">
        <v>40</v>
      </c>
      <c r="D18" s="32">
        <v>14</v>
      </c>
      <c r="E18" s="32">
        <v>21</v>
      </c>
      <c r="F18" s="32">
        <v>0</v>
      </c>
      <c r="G18" s="32">
        <v>2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">
        <f t="shared" si="20"/>
        <v>0</v>
      </c>
      <c r="O18" s="3">
        <f t="shared" si="20"/>
        <v>1.1049723756906076</v>
      </c>
      <c r="P18" s="3">
        <f t="shared" si="20"/>
        <v>0</v>
      </c>
      <c r="Q18" s="3">
        <f t="shared" si="20"/>
        <v>0</v>
      </c>
      <c r="R18" s="3">
        <f t="shared" si="20"/>
        <v>0</v>
      </c>
      <c r="S18" s="3">
        <f t="shared" si="20"/>
        <v>0</v>
      </c>
      <c r="T18" s="3">
        <f t="shared" si="20"/>
        <v>0</v>
      </c>
      <c r="U18" s="3">
        <f t="shared" si="20"/>
        <v>0</v>
      </c>
      <c r="V18" s="32">
        <f t="shared" si="2"/>
        <v>2</v>
      </c>
      <c r="W18" s="3">
        <f t="shared" si="3"/>
        <v>100</v>
      </c>
      <c r="X18" s="32">
        <f t="shared" si="4"/>
        <v>2</v>
      </c>
      <c r="Y18" s="3">
        <f t="shared" si="5"/>
        <v>100</v>
      </c>
      <c r="Z18" s="32">
        <f t="shared" si="6"/>
        <v>0</v>
      </c>
      <c r="AA18" s="3">
        <f t="shared" si="7"/>
        <v>0</v>
      </c>
      <c r="AB18" s="32">
        <f t="shared" si="8"/>
        <v>2</v>
      </c>
      <c r="AE18" s="32">
        <v>0</v>
      </c>
      <c r="AF18" s="32">
        <v>2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18"/>
      <c r="AN18" s="18">
        <f t="shared" si="21"/>
        <v>100</v>
      </c>
      <c r="AO18" s="15"/>
      <c r="AP18" s="15"/>
      <c r="AQ18" s="15"/>
      <c r="AR18" s="15"/>
      <c r="AS18" s="15"/>
      <c r="AT18" s="15"/>
    </row>
    <row r="19" spans="1:46" x14ac:dyDescent="0.35">
      <c r="B19" s="32" t="s">
        <v>104</v>
      </c>
      <c r="C19" s="32" t="s">
        <v>40</v>
      </c>
      <c r="D19" s="32">
        <v>15</v>
      </c>
      <c r="E19" s="32">
        <v>61</v>
      </c>
      <c r="F19" s="32">
        <v>10</v>
      </c>
      <c r="G19" s="32">
        <v>18</v>
      </c>
      <c r="H19" s="32">
        <v>7</v>
      </c>
      <c r="I19" s="32">
        <v>6</v>
      </c>
      <c r="J19" s="32">
        <v>0</v>
      </c>
      <c r="K19" s="32">
        <v>1</v>
      </c>
      <c r="L19" s="32">
        <v>0</v>
      </c>
      <c r="M19" s="32">
        <v>0</v>
      </c>
      <c r="N19" s="3">
        <f t="shared" si="20"/>
        <v>5.5248618784530388</v>
      </c>
      <c r="O19" s="3">
        <f t="shared" si="20"/>
        <v>9.94475138121547</v>
      </c>
      <c r="P19" s="3">
        <f t="shared" si="20"/>
        <v>3.867403314917127</v>
      </c>
      <c r="Q19" s="3">
        <f t="shared" si="20"/>
        <v>3.3149171270718232</v>
      </c>
      <c r="R19" s="3">
        <f t="shared" si="20"/>
        <v>0</v>
      </c>
      <c r="S19" s="3">
        <f t="shared" si="20"/>
        <v>0.55248618784530379</v>
      </c>
      <c r="T19" s="3">
        <f t="shared" si="20"/>
        <v>0</v>
      </c>
      <c r="U19" s="3">
        <f t="shared" si="20"/>
        <v>0</v>
      </c>
      <c r="V19" s="32">
        <f t="shared" si="2"/>
        <v>41</v>
      </c>
      <c r="W19" s="3">
        <f t="shared" si="3"/>
        <v>97.61904761904762</v>
      </c>
      <c r="X19" s="32">
        <f t="shared" si="4"/>
        <v>29</v>
      </c>
      <c r="Y19" s="3">
        <f t="shared" si="5"/>
        <v>69.047619047619051</v>
      </c>
      <c r="Z19" s="32">
        <f t="shared" si="6"/>
        <v>17</v>
      </c>
      <c r="AA19" s="3">
        <f t="shared" si="7"/>
        <v>40.476190476190474</v>
      </c>
      <c r="AB19" s="32">
        <f t="shared" si="8"/>
        <v>42</v>
      </c>
      <c r="AE19" s="32">
        <v>10</v>
      </c>
      <c r="AF19" s="32">
        <v>18</v>
      </c>
      <c r="AG19" s="32">
        <v>7</v>
      </c>
      <c r="AH19" s="32">
        <v>6</v>
      </c>
      <c r="AI19" s="32">
        <v>0</v>
      </c>
      <c r="AJ19" s="32">
        <v>0</v>
      </c>
      <c r="AK19" s="32">
        <v>0</v>
      </c>
      <c r="AL19" s="32">
        <v>0</v>
      </c>
      <c r="AM19" s="18">
        <f t="shared" si="9"/>
        <v>100</v>
      </c>
      <c r="AN19" s="18">
        <f t="shared" si="21"/>
        <v>100</v>
      </c>
      <c r="AO19" s="18">
        <f t="shared" ref="AO19:AO20" si="26">(AG19/H19)*100</f>
        <v>100</v>
      </c>
      <c r="AP19" s="18">
        <f t="shared" ref="AP19:AP20" si="27">(AH19/I19)*100</f>
        <v>100</v>
      </c>
      <c r="AQ19" s="18"/>
      <c r="AR19" s="18">
        <f t="shared" ref="AR19:AR20" si="28">(AJ19/K19)*100</f>
        <v>0</v>
      </c>
      <c r="AS19" s="15"/>
      <c r="AT19" s="15"/>
    </row>
    <row r="20" spans="1:46" x14ac:dyDescent="0.35">
      <c r="B20" s="32" t="s">
        <v>104</v>
      </c>
      <c r="C20" s="32" t="s">
        <v>40</v>
      </c>
      <c r="D20" s="32">
        <v>16</v>
      </c>
      <c r="E20" s="32">
        <v>45</v>
      </c>
      <c r="F20" s="32">
        <v>10</v>
      </c>
      <c r="G20" s="32">
        <v>17</v>
      </c>
      <c r="H20" s="32">
        <v>4</v>
      </c>
      <c r="I20" s="32">
        <v>7</v>
      </c>
      <c r="J20" s="32">
        <v>0</v>
      </c>
      <c r="K20" s="32">
        <v>1</v>
      </c>
      <c r="L20" s="32">
        <v>0</v>
      </c>
      <c r="M20" s="32">
        <v>0</v>
      </c>
      <c r="N20" s="3">
        <f t="shared" si="20"/>
        <v>5.5248618784530388</v>
      </c>
      <c r="O20" s="3">
        <f t="shared" si="20"/>
        <v>9.3922651933701662</v>
      </c>
      <c r="P20" s="3">
        <f t="shared" si="20"/>
        <v>2.2099447513812152</v>
      </c>
      <c r="Q20" s="3">
        <f t="shared" si="20"/>
        <v>3.867403314917127</v>
      </c>
      <c r="R20" s="3">
        <f t="shared" si="20"/>
        <v>0</v>
      </c>
      <c r="S20" s="3">
        <f t="shared" si="20"/>
        <v>0.55248618784530379</v>
      </c>
      <c r="T20" s="3">
        <f t="shared" si="20"/>
        <v>0</v>
      </c>
      <c r="U20" s="3">
        <f t="shared" si="20"/>
        <v>0</v>
      </c>
      <c r="V20" s="32">
        <f t="shared" si="2"/>
        <v>38</v>
      </c>
      <c r="W20" s="3">
        <f t="shared" si="3"/>
        <v>97.435897435897431</v>
      </c>
      <c r="X20" s="32">
        <f t="shared" si="4"/>
        <v>28</v>
      </c>
      <c r="Y20" s="3">
        <f t="shared" si="5"/>
        <v>71.794871794871796</v>
      </c>
      <c r="Z20" s="32">
        <f t="shared" si="6"/>
        <v>14</v>
      </c>
      <c r="AA20" s="3">
        <f t="shared" si="7"/>
        <v>35.897435897435898</v>
      </c>
      <c r="AB20" s="32">
        <f t="shared" si="8"/>
        <v>39</v>
      </c>
      <c r="AE20" s="32">
        <v>10</v>
      </c>
      <c r="AF20" s="32">
        <v>17</v>
      </c>
      <c r="AG20" s="32">
        <v>4</v>
      </c>
      <c r="AH20" s="32">
        <v>7</v>
      </c>
      <c r="AI20" s="32">
        <v>0</v>
      </c>
      <c r="AJ20" s="32">
        <v>0</v>
      </c>
      <c r="AK20" s="32">
        <v>0</v>
      </c>
      <c r="AL20" s="32">
        <v>0</v>
      </c>
      <c r="AM20" s="18">
        <f t="shared" si="9"/>
        <v>100</v>
      </c>
      <c r="AN20" s="18">
        <f t="shared" si="21"/>
        <v>100</v>
      </c>
      <c r="AO20" s="18">
        <f t="shared" si="26"/>
        <v>100</v>
      </c>
      <c r="AP20" s="18">
        <f t="shared" si="27"/>
        <v>100</v>
      </c>
      <c r="AQ20" s="18"/>
      <c r="AR20" s="18">
        <f t="shared" si="28"/>
        <v>0</v>
      </c>
      <c r="AS20" s="15"/>
      <c r="AT20" s="15"/>
    </row>
    <row r="21" spans="1:46" x14ac:dyDescent="0.35">
      <c r="B21" s="32" t="s">
        <v>104</v>
      </c>
      <c r="C21" s="32" t="s">
        <v>33</v>
      </c>
      <c r="D21" s="32">
        <v>17</v>
      </c>
      <c r="E21" s="32">
        <v>0</v>
      </c>
      <c r="N21" s="3"/>
      <c r="O21" s="3"/>
      <c r="P21" s="3"/>
      <c r="Q21" s="3"/>
      <c r="R21" s="3"/>
      <c r="S21" s="3"/>
      <c r="T21" s="3"/>
      <c r="U21" s="3"/>
      <c r="W21" s="3"/>
      <c r="Y21" s="3"/>
      <c r="AA21" s="3"/>
      <c r="AM21" s="18"/>
      <c r="AN21" s="15"/>
      <c r="AO21" s="15"/>
      <c r="AP21" s="15"/>
      <c r="AQ21" s="15"/>
      <c r="AR21" s="15"/>
      <c r="AS21" s="15"/>
      <c r="AT21" s="15"/>
    </row>
    <row r="22" spans="1:46" x14ac:dyDescent="0.35">
      <c r="A22" s="32" t="s">
        <v>28</v>
      </c>
      <c r="B22" s="32" t="s">
        <v>104</v>
      </c>
      <c r="C22" s="32" t="s">
        <v>40</v>
      </c>
      <c r="D22" s="32">
        <v>18</v>
      </c>
      <c r="AS22" s="15"/>
      <c r="AT22" s="15"/>
    </row>
    <row r="23" spans="1:46" x14ac:dyDescent="0.35">
      <c r="B23" s="32" t="s">
        <v>104</v>
      </c>
      <c r="C23" s="32" t="s">
        <v>33</v>
      </c>
      <c r="D23" s="32">
        <v>19</v>
      </c>
      <c r="E23" s="32">
        <v>51</v>
      </c>
      <c r="F23" s="32">
        <v>5</v>
      </c>
      <c r="G23" s="32">
        <v>7</v>
      </c>
      <c r="H23" s="32">
        <v>6</v>
      </c>
      <c r="I23" s="32">
        <v>2</v>
      </c>
      <c r="J23" s="32">
        <v>0</v>
      </c>
      <c r="K23" s="32">
        <v>1</v>
      </c>
      <c r="L23" s="32">
        <v>0</v>
      </c>
      <c r="M23" s="32">
        <v>0</v>
      </c>
      <c r="N23" s="3">
        <f t="shared" ref="N23:U23" si="29">F23/$AB$96*100</f>
        <v>2.7624309392265194</v>
      </c>
      <c r="O23" s="3">
        <f t="shared" si="29"/>
        <v>3.867403314917127</v>
      </c>
      <c r="P23" s="3">
        <f t="shared" si="29"/>
        <v>3.3149171270718232</v>
      </c>
      <c r="Q23" s="3">
        <f t="shared" si="29"/>
        <v>1.1049723756906076</v>
      </c>
      <c r="R23" s="3">
        <f t="shared" si="29"/>
        <v>0</v>
      </c>
      <c r="S23" s="3">
        <f t="shared" si="29"/>
        <v>0.55248618784530379</v>
      </c>
      <c r="T23" s="3">
        <f t="shared" si="29"/>
        <v>0</v>
      </c>
      <c r="U23" s="3">
        <f t="shared" si="29"/>
        <v>0</v>
      </c>
      <c r="V23" s="32">
        <f>SUM(F23:I23)</f>
        <v>20</v>
      </c>
      <c r="W23" s="3">
        <f>V23/AB23*100</f>
        <v>95.238095238095227</v>
      </c>
      <c r="X23" s="32">
        <f>SUM(F23:G23,J23:K23)</f>
        <v>13</v>
      </c>
      <c r="Y23" s="3">
        <f>X23/AB23*100</f>
        <v>61.904761904761905</v>
      </c>
      <c r="Z23" s="32">
        <f>F23+H23+J23+L23</f>
        <v>11</v>
      </c>
      <c r="AA23" s="3">
        <f>Z23/AB23*100</f>
        <v>52.380952380952387</v>
      </c>
      <c r="AB23" s="32">
        <f>SUM(F23:M23)</f>
        <v>21</v>
      </c>
      <c r="AE23" s="32">
        <v>5</v>
      </c>
      <c r="AF23" s="32">
        <v>7</v>
      </c>
      <c r="AG23" s="32">
        <v>6</v>
      </c>
      <c r="AH23" s="32">
        <v>2</v>
      </c>
      <c r="AI23" s="32">
        <v>0</v>
      </c>
      <c r="AJ23" s="32">
        <v>0</v>
      </c>
      <c r="AK23" s="32">
        <v>0</v>
      </c>
      <c r="AL23" s="32">
        <v>0</v>
      </c>
      <c r="AM23" s="18">
        <f>(AE23/F23)*100</f>
        <v>100</v>
      </c>
      <c r="AN23" s="18">
        <f t="shared" ref="AN23" si="30">(AF23/G23)*100</f>
        <v>100</v>
      </c>
      <c r="AO23" s="18">
        <f t="shared" ref="AO23" si="31">(AG23/H23)*100</f>
        <v>100</v>
      </c>
      <c r="AP23" s="18">
        <f t="shared" ref="AP23" si="32">(AH23/I23)*100</f>
        <v>100</v>
      </c>
      <c r="AQ23" s="18"/>
      <c r="AR23" s="18">
        <f t="shared" ref="AR23" si="33">(AJ23/K23)*100</f>
        <v>0</v>
      </c>
      <c r="AS23" s="15"/>
      <c r="AT23" s="15"/>
    </row>
    <row r="24" spans="1:46" x14ac:dyDescent="0.35">
      <c r="B24" s="32" t="s">
        <v>104</v>
      </c>
      <c r="C24" s="32" t="s">
        <v>33</v>
      </c>
      <c r="D24" s="32">
        <v>20</v>
      </c>
      <c r="E24" s="32">
        <v>0</v>
      </c>
      <c r="N24" s="3"/>
      <c r="O24" s="3"/>
      <c r="P24" s="3"/>
      <c r="Q24" s="3"/>
      <c r="R24" s="3"/>
      <c r="S24" s="3"/>
      <c r="T24" s="3"/>
      <c r="U24" s="3"/>
      <c r="W24" s="3"/>
      <c r="Y24" s="3"/>
      <c r="AA24" s="3"/>
      <c r="AM24" s="18"/>
      <c r="AN24" s="15"/>
      <c r="AO24" s="15"/>
      <c r="AP24" s="15"/>
      <c r="AQ24" s="15"/>
      <c r="AR24" s="15"/>
      <c r="AS24" s="15"/>
      <c r="AT24" s="15"/>
    </row>
    <row r="25" spans="1:46" x14ac:dyDescent="0.35">
      <c r="B25" s="32" t="s">
        <v>104</v>
      </c>
      <c r="C25" s="32" t="s">
        <v>40</v>
      </c>
      <c r="D25" s="32">
        <v>21</v>
      </c>
      <c r="E25" s="32">
        <v>35</v>
      </c>
      <c r="F25" s="32">
        <v>1</v>
      </c>
      <c r="G25" s="32">
        <v>6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">
        <f t="shared" ref="N25:N33" si="34">F25/$AB$96*100</f>
        <v>0.55248618784530379</v>
      </c>
      <c r="O25" s="3">
        <f t="shared" ref="O25:O33" si="35">G25/$AB$96*100</f>
        <v>3.3149171270718232</v>
      </c>
      <c r="P25" s="3">
        <f t="shared" ref="P25:P33" si="36">H25/$AB$96*100</f>
        <v>0</v>
      </c>
      <c r="Q25" s="3">
        <f t="shared" ref="Q25:Q33" si="37">I25/$AB$96*100</f>
        <v>0</v>
      </c>
      <c r="R25" s="3">
        <f t="shared" ref="R25:R33" si="38">J25/$AB$96*100</f>
        <v>0</v>
      </c>
      <c r="S25" s="3">
        <f t="shared" ref="S25:S33" si="39">K25/$AB$96*100</f>
        <v>0</v>
      </c>
      <c r="T25" s="3">
        <f t="shared" ref="T25:T33" si="40">L25/$AB$96*100</f>
        <v>0</v>
      </c>
      <c r="U25" s="3">
        <f t="shared" ref="U25:U33" si="41">M25/$AB$96*100</f>
        <v>0</v>
      </c>
      <c r="V25" s="32">
        <f t="shared" si="2"/>
        <v>7</v>
      </c>
      <c r="W25" s="3">
        <f t="shared" si="3"/>
        <v>100</v>
      </c>
      <c r="X25" s="32">
        <f t="shared" si="4"/>
        <v>7</v>
      </c>
      <c r="Y25" s="3">
        <f t="shared" si="5"/>
        <v>100</v>
      </c>
      <c r="Z25" s="32">
        <f t="shared" si="6"/>
        <v>1</v>
      </c>
      <c r="AA25" s="3">
        <f t="shared" si="7"/>
        <v>14.285714285714285</v>
      </c>
      <c r="AB25" s="32">
        <f t="shared" si="8"/>
        <v>7</v>
      </c>
      <c r="AE25" s="32">
        <v>1</v>
      </c>
      <c r="AF25" s="32">
        <v>6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18">
        <f t="shared" si="9"/>
        <v>100</v>
      </c>
      <c r="AN25" s="18">
        <f t="shared" ref="AN25:AN33" si="42">(AF25/G25)*100</f>
        <v>100</v>
      </c>
      <c r="AO25" s="18"/>
      <c r="AP25" s="18"/>
      <c r="AQ25" s="18"/>
      <c r="AR25" s="18"/>
      <c r="AS25" s="15"/>
      <c r="AT25" s="15"/>
    </row>
    <row r="26" spans="1:46" x14ac:dyDescent="0.35">
      <c r="B26" s="32" t="s">
        <v>104</v>
      </c>
      <c r="C26" s="32" t="s">
        <v>40</v>
      </c>
      <c r="D26" s="32">
        <v>22</v>
      </c>
      <c r="E26" s="32">
        <v>22</v>
      </c>
      <c r="F26" s="32">
        <v>7</v>
      </c>
      <c r="G26" s="32">
        <v>2</v>
      </c>
      <c r="H26" s="32">
        <v>1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">
        <f t="shared" si="34"/>
        <v>3.867403314917127</v>
      </c>
      <c r="O26" s="3">
        <f t="shared" si="35"/>
        <v>1.1049723756906076</v>
      </c>
      <c r="P26" s="3">
        <f t="shared" si="36"/>
        <v>0.55248618784530379</v>
      </c>
      <c r="Q26" s="3">
        <f t="shared" si="37"/>
        <v>0</v>
      </c>
      <c r="R26" s="3">
        <f t="shared" si="38"/>
        <v>0</v>
      </c>
      <c r="S26" s="3">
        <f t="shared" si="39"/>
        <v>0</v>
      </c>
      <c r="T26" s="3">
        <f t="shared" si="40"/>
        <v>0</v>
      </c>
      <c r="U26" s="3">
        <f t="shared" si="41"/>
        <v>0</v>
      </c>
      <c r="V26" s="32">
        <f t="shared" si="2"/>
        <v>10</v>
      </c>
      <c r="W26" s="3">
        <f t="shared" si="3"/>
        <v>100</v>
      </c>
      <c r="X26" s="32">
        <f t="shared" si="4"/>
        <v>9</v>
      </c>
      <c r="Y26" s="3">
        <f t="shared" si="5"/>
        <v>90</v>
      </c>
      <c r="Z26" s="32">
        <f t="shared" si="6"/>
        <v>8</v>
      </c>
      <c r="AA26" s="3">
        <f t="shared" si="7"/>
        <v>80</v>
      </c>
      <c r="AB26" s="32">
        <f t="shared" si="8"/>
        <v>10</v>
      </c>
      <c r="AE26" s="32">
        <v>7</v>
      </c>
      <c r="AF26" s="32">
        <v>2</v>
      </c>
      <c r="AG26" s="32">
        <v>1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18">
        <f t="shared" si="9"/>
        <v>100</v>
      </c>
      <c r="AN26" s="18">
        <f t="shared" si="42"/>
        <v>100</v>
      </c>
      <c r="AO26" s="18">
        <f t="shared" ref="AO26:AO32" si="43">(AG26/H26)*100</f>
        <v>100</v>
      </c>
      <c r="AP26" s="18"/>
      <c r="AQ26" s="18"/>
      <c r="AR26" s="18"/>
      <c r="AS26" s="15"/>
      <c r="AT26" s="15"/>
    </row>
    <row r="27" spans="1:46" x14ac:dyDescent="0.35">
      <c r="B27" s="32" t="s">
        <v>104</v>
      </c>
      <c r="C27" s="32" t="s">
        <v>40</v>
      </c>
      <c r="D27" s="32">
        <v>23</v>
      </c>
      <c r="E27" s="32">
        <v>58</v>
      </c>
      <c r="F27" s="32">
        <v>7</v>
      </c>
      <c r="G27" s="32">
        <v>17</v>
      </c>
      <c r="H27" s="32">
        <v>12</v>
      </c>
      <c r="I27" s="32">
        <v>1</v>
      </c>
      <c r="J27" s="32">
        <v>1</v>
      </c>
      <c r="K27" s="32">
        <v>0</v>
      </c>
      <c r="L27" s="32">
        <v>0</v>
      </c>
      <c r="M27" s="32">
        <v>0</v>
      </c>
      <c r="N27" s="3">
        <f t="shared" si="34"/>
        <v>3.867403314917127</v>
      </c>
      <c r="O27" s="3">
        <f t="shared" si="35"/>
        <v>9.3922651933701662</v>
      </c>
      <c r="P27" s="3">
        <f t="shared" si="36"/>
        <v>6.6298342541436464</v>
      </c>
      <c r="Q27" s="3">
        <f t="shared" si="37"/>
        <v>0.55248618784530379</v>
      </c>
      <c r="R27" s="3">
        <f t="shared" si="38"/>
        <v>0.55248618784530379</v>
      </c>
      <c r="S27" s="3">
        <f t="shared" si="39"/>
        <v>0</v>
      </c>
      <c r="T27" s="3">
        <f t="shared" si="40"/>
        <v>0</v>
      </c>
      <c r="U27" s="3">
        <f t="shared" si="41"/>
        <v>0</v>
      </c>
      <c r="V27" s="32">
        <f t="shared" si="2"/>
        <v>37</v>
      </c>
      <c r="W27" s="3">
        <f t="shared" si="3"/>
        <v>97.368421052631575</v>
      </c>
      <c r="X27" s="32">
        <f t="shared" si="4"/>
        <v>25</v>
      </c>
      <c r="Y27" s="3">
        <f t="shared" si="5"/>
        <v>65.789473684210535</v>
      </c>
      <c r="Z27" s="32">
        <f t="shared" si="6"/>
        <v>20</v>
      </c>
      <c r="AA27" s="3">
        <f t="shared" si="7"/>
        <v>52.631578947368418</v>
      </c>
      <c r="AB27" s="32">
        <f t="shared" si="8"/>
        <v>38</v>
      </c>
      <c r="AE27" s="32">
        <v>7</v>
      </c>
      <c r="AF27" s="32">
        <v>17</v>
      </c>
      <c r="AG27" s="32">
        <v>12</v>
      </c>
      <c r="AH27" s="32">
        <v>1</v>
      </c>
      <c r="AI27" s="32">
        <v>0</v>
      </c>
      <c r="AJ27" s="32">
        <v>0</v>
      </c>
      <c r="AK27" s="32">
        <v>0</v>
      </c>
      <c r="AL27" s="32">
        <v>0</v>
      </c>
      <c r="AM27" s="18">
        <f t="shared" si="9"/>
        <v>100</v>
      </c>
      <c r="AN27" s="18">
        <f t="shared" si="42"/>
        <v>100</v>
      </c>
      <c r="AO27" s="18">
        <f t="shared" si="43"/>
        <v>100</v>
      </c>
      <c r="AP27" s="18">
        <f t="shared" ref="AP27:AP33" si="44">(AH27/I27)*100</f>
        <v>100</v>
      </c>
      <c r="AQ27" s="18">
        <f t="shared" ref="AQ27:AQ32" si="45">(AI27/J27)*100</f>
        <v>0</v>
      </c>
      <c r="AR27" s="18"/>
      <c r="AS27" s="15"/>
      <c r="AT27" s="15"/>
    </row>
    <row r="28" spans="1:46" x14ac:dyDescent="0.35">
      <c r="B28" s="32" t="s">
        <v>104</v>
      </c>
      <c r="C28" s="32" t="s">
        <v>40</v>
      </c>
      <c r="D28" s="32">
        <v>24</v>
      </c>
      <c r="E28" s="32">
        <v>35</v>
      </c>
      <c r="F28" s="32">
        <v>4</v>
      </c>
      <c r="G28" s="32">
        <v>3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">
        <f t="shared" si="34"/>
        <v>2.2099447513812152</v>
      </c>
      <c r="O28" s="3">
        <f t="shared" si="35"/>
        <v>1.6574585635359116</v>
      </c>
      <c r="P28" s="3">
        <f t="shared" si="36"/>
        <v>0</v>
      </c>
      <c r="Q28" s="3">
        <f t="shared" si="37"/>
        <v>0</v>
      </c>
      <c r="R28" s="3">
        <f t="shared" si="38"/>
        <v>0</v>
      </c>
      <c r="S28" s="3">
        <f t="shared" si="39"/>
        <v>0</v>
      </c>
      <c r="T28" s="3">
        <f t="shared" si="40"/>
        <v>0</v>
      </c>
      <c r="U28" s="3">
        <f t="shared" si="41"/>
        <v>0</v>
      </c>
      <c r="V28" s="32">
        <f t="shared" si="2"/>
        <v>7</v>
      </c>
      <c r="W28" s="3">
        <f t="shared" si="3"/>
        <v>100</v>
      </c>
      <c r="X28" s="32">
        <f t="shared" si="4"/>
        <v>7</v>
      </c>
      <c r="Y28" s="3">
        <f t="shared" si="5"/>
        <v>100</v>
      </c>
      <c r="Z28" s="32">
        <f t="shared" si="6"/>
        <v>4</v>
      </c>
      <c r="AA28" s="3">
        <f t="shared" si="7"/>
        <v>57.142857142857139</v>
      </c>
      <c r="AB28" s="32">
        <f t="shared" si="8"/>
        <v>7</v>
      </c>
      <c r="AE28" s="32">
        <v>4</v>
      </c>
      <c r="AF28" s="32">
        <v>3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18">
        <f t="shared" si="9"/>
        <v>100</v>
      </c>
      <c r="AN28" s="18">
        <f t="shared" si="42"/>
        <v>100</v>
      </c>
      <c r="AO28" s="18"/>
      <c r="AP28" s="18"/>
      <c r="AQ28" s="18"/>
      <c r="AR28" s="18"/>
      <c r="AS28" s="15"/>
      <c r="AT28" s="15"/>
    </row>
    <row r="29" spans="1:46" x14ac:dyDescent="0.35">
      <c r="B29" s="32" t="s">
        <v>104</v>
      </c>
      <c r="C29" s="32" t="s">
        <v>40</v>
      </c>
      <c r="D29" s="32">
        <v>25</v>
      </c>
      <c r="E29" s="32">
        <v>34</v>
      </c>
      <c r="F29" s="32">
        <v>7</v>
      </c>
      <c r="G29" s="32">
        <v>10</v>
      </c>
      <c r="H29" s="32">
        <v>5</v>
      </c>
      <c r="I29" s="32">
        <v>2</v>
      </c>
      <c r="J29" s="32">
        <v>0</v>
      </c>
      <c r="K29" s="32">
        <v>0</v>
      </c>
      <c r="L29" s="32">
        <v>0</v>
      </c>
      <c r="M29" s="32">
        <v>0</v>
      </c>
      <c r="N29" s="3">
        <f t="shared" si="34"/>
        <v>3.867403314917127</v>
      </c>
      <c r="O29" s="3">
        <f t="shared" si="35"/>
        <v>5.5248618784530388</v>
      </c>
      <c r="P29" s="3">
        <f t="shared" si="36"/>
        <v>2.7624309392265194</v>
      </c>
      <c r="Q29" s="3">
        <f t="shared" si="37"/>
        <v>1.1049723756906076</v>
      </c>
      <c r="R29" s="3">
        <f t="shared" si="38"/>
        <v>0</v>
      </c>
      <c r="S29" s="3">
        <f t="shared" si="39"/>
        <v>0</v>
      </c>
      <c r="T29" s="3">
        <f t="shared" si="40"/>
        <v>0</v>
      </c>
      <c r="U29" s="3">
        <f t="shared" si="41"/>
        <v>0</v>
      </c>
      <c r="V29" s="32">
        <f t="shared" si="2"/>
        <v>24</v>
      </c>
      <c r="W29" s="3">
        <f t="shared" si="3"/>
        <v>100</v>
      </c>
      <c r="X29" s="32">
        <f t="shared" si="4"/>
        <v>17</v>
      </c>
      <c r="Y29" s="3">
        <f t="shared" si="5"/>
        <v>70.833333333333343</v>
      </c>
      <c r="Z29" s="32">
        <f t="shared" si="6"/>
        <v>12</v>
      </c>
      <c r="AA29" s="3">
        <f t="shared" si="7"/>
        <v>50</v>
      </c>
      <c r="AB29" s="32">
        <f t="shared" si="8"/>
        <v>24</v>
      </c>
      <c r="AE29" s="32">
        <v>7</v>
      </c>
      <c r="AF29" s="32">
        <v>10</v>
      </c>
      <c r="AG29" s="32">
        <v>5</v>
      </c>
      <c r="AH29" s="32">
        <v>2</v>
      </c>
      <c r="AI29" s="32">
        <v>0</v>
      </c>
      <c r="AJ29" s="32">
        <v>0</v>
      </c>
      <c r="AK29" s="32">
        <v>0</v>
      </c>
      <c r="AL29" s="32">
        <v>0</v>
      </c>
      <c r="AM29" s="18">
        <f t="shared" si="9"/>
        <v>100</v>
      </c>
      <c r="AN29" s="18">
        <f t="shared" si="42"/>
        <v>100</v>
      </c>
      <c r="AO29" s="18">
        <f t="shared" si="43"/>
        <v>100</v>
      </c>
      <c r="AP29" s="18">
        <f t="shared" si="44"/>
        <v>100</v>
      </c>
      <c r="AQ29" s="18"/>
      <c r="AR29" s="18"/>
      <c r="AS29" s="15"/>
      <c r="AT29" s="15"/>
    </row>
    <row r="30" spans="1:46" x14ac:dyDescent="0.35">
      <c r="B30" s="32" t="s">
        <v>104</v>
      </c>
      <c r="C30" s="32" t="s">
        <v>40</v>
      </c>
      <c r="D30" s="32">
        <v>26</v>
      </c>
      <c r="E30" s="32">
        <v>83</v>
      </c>
      <c r="F30" s="32">
        <v>14</v>
      </c>
      <c r="G30" s="32">
        <v>25</v>
      </c>
      <c r="H30" s="32">
        <v>6</v>
      </c>
      <c r="I30" s="32">
        <v>5</v>
      </c>
      <c r="J30" s="32">
        <v>0</v>
      </c>
      <c r="K30" s="32">
        <v>3</v>
      </c>
      <c r="L30" s="32">
        <v>0</v>
      </c>
      <c r="M30" s="32">
        <v>0</v>
      </c>
      <c r="N30" s="3">
        <f t="shared" si="34"/>
        <v>7.7348066298342539</v>
      </c>
      <c r="O30" s="3">
        <f t="shared" si="35"/>
        <v>13.812154696132598</v>
      </c>
      <c r="P30" s="3">
        <f t="shared" si="36"/>
        <v>3.3149171270718232</v>
      </c>
      <c r="Q30" s="3">
        <f t="shared" si="37"/>
        <v>2.7624309392265194</v>
      </c>
      <c r="R30" s="3">
        <f t="shared" si="38"/>
        <v>0</v>
      </c>
      <c r="S30" s="3">
        <f t="shared" si="39"/>
        <v>1.6574585635359116</v>
      </c>
      <c r="T30" s="3">
        <f t="shared" si="40"/>
        <v>0</v>
      </c>
      <c r="U30" s="3">
        <f t="shared" si="41"/>
        <v>0</v>
      </c>
      <c r="V30" s="32">
        <f t="shared" si="2"/>
        <v>50</v>
      </c>
      <c r="W30" s="3">
        <f t="shared" si="3"/>
        <v>94.339622641509436</v>
      </c>
      <c r="X30" s="32">
        <f t="shared" si="4"/>
        <v>42</v>
      </c>
      <c r="Y30" s="3">
        <f t="shared" si="5"/>
        <v>79.245283018867923</v>
      </c>
      <c r="Z30" s="32">
        <f t="shared" si="6"/>
        <v>20</v>
      </c>
      <c r="AA30" s="3">
        <f t="shared" si="7"/>
        <v>37.735849056603776</v>
      </c>
      <c r="AB30" s="32">
        <f t="shared" si="8"/>
        <v>53</v>
      </c>
      <c r="AE30" s="32">
        <v>14</v>
      </c>
      <c r="AF30" s="32">
        <v>25</v>
      </c>
      <c r="AG30" s="32">
        <v>6</v>
      </c>
      <c r="AH30" s="32">
        <v>5</v>
      </c>
      <c r="AI30" s="32">
        <v>0</v>
      </c>
      <c r="AJ30" s="32">
        <v>0</v>
      </c>
      <c r="AK30" s="32">
        <v>0</v>
      </c>
      <c r="AL30" s="32">
        <v>0</v>
      </c>
      <c r="AM30" s="18">
        <f t="shared" si="9"/>
        <v>100</v>
      </c>
      <c r="AN30" s="18">
        <f t="shared" si="42"/>
        <v>100</v>
      </c>
      <c r="AO30" s="18">
        <f t="shared" si="43"/>
        <v>100</v>
      </c>
      <c r="AP30" s="18">
        <f t="shared" si="44"/>
        <v>100</v>
      </c>
      <c r="AQ30" s="18"/>
      <c r="AR30" s="18">
        <f t="shared" ref="AR30:AR32" si="46">(AJ30/K30)*100</f>
        <v>0</v>
      </c>
      <c r="AS30" s="15"/>
      <c r="AT30" s="15"/>
    </row>
    <row r="31" spans="1:46" x14ac:dyDescent="0.35">
      <c r="B31" s="32" t="s">
        <v>104</v>
      </c>
      <c r="C31" s="32" t="s">
        <v>40</v>
      </c>
      <c r="D31" s="32">
        <v>27</v>
      </c>
      <c r="E31" s="32">
        <v>90</v>
      </c>
      <c r="F31" s="32">
        <v>8</v>
      </c>
      <c r="G31" s="32">
        <v>16</v>
      </c>
      <c r="H31" s="32">
        <v>14</v>
      </c>
      <c r="I31" s="32">
        <v>7</v>
      </c>
      <c r="J31" s="32">
        <v>0</v>
      </c>
      <c r="K31" s="32">
        <v>0</v>
      </c>
      <c r="L31" s="32">
        <v>0</v>
      </c>
      <c r="M31" s="32">
        <v>0</v>
      </c>
      <c r="N31" s="3">
        <f t="shared" si="34"/>
        <v>4.4198895027624303</v>
      </c>
      <c r="O31" s="3">
        <f t="shared" si="35"/>
        <v>8.8397790055248606</v>
      </c>
      <c r="P31" s="3">
        <f t="shared" si="36"/>
        <v>7.7348066298342539</v>
      </c>
      <c r="Q31" s="3">
        <f t="shared" si="37"/>
        <v>3.867403314917127</v>
      </c>
      <c r="R31" s="3">
        <f t="shared" si="38"/>
        <v>0</v>
      </c>
      <c r="S31" s="3">
        <f t="shared" si="39"/>
        <v>0</v>
      </c>
      <c r="T31" s="3">
        <f t="shared" si="40"/>
        <v>0</v>
      </c>
      <c r="U31" s="3">
        <f t="shared" si="41"/>
        <v>0</v>
      </c>
      <c r="V31" s="32">
        <f t="shared" si="2"/>
        <v>45</v>
      </c>
      <c r="W31" s="3">
        <f t="shared" si="3"/>
        <v>100</v>
      </c>
      <c r="X31" s="32">
        <f t="shared" si="4"/>
        <v>24</v>
      </c>
      <c r="Y31" s="3">
        <f t="shared" si="5"/>
        <v>53.333333333333336</v>
      </c>
      <c r="Z31" s="32">
        <f t="shared" si="6"/>
        <v>22</v>
      </c>
      <c r="AA31" s="3">
        <f t="shared" si="7"/>
        <v>48.888888888888886</v>
      </c>
      <c r="AB31" s="32">
        <f t="shared" si="8"/>
        <v>45</v>
      </c>
      <c r="AE31" s="32">
        <v>8</v>
      </c>
      <c r="AF31" s="32">
        <v>16</v>
      </c>
      <c r="AG31" s="32">
        <v>14</v>
      </c>
      <c r="AH31" s="32">
        <v>7</v>
      </c>
      <c r="AI31" s="32">
        <v>0</v>
      </c>
      <c r="AJ31" s="32">
        <v>0</v>
      </c>
      <c r="AK31" s="32">
        <v>0</v>
      </c>
      <c r="AL31" s="32">
        <v>0</v>
      </c>
      <c r="AM31" s="18">
        <f t="shared" si="9"/>
        <v>100</v>
      </c>
      <c r="AN31" s="18">
        <f t="shared" si="42"/>
        <v>100</v>
      </c>
      <c r="AO31" s="18">
        <f t="shared" si="43"/>
        <v>100</v>
      </c>
      <c r="AP31" s="18">
        <f t="shared" si="44"/>
        <v>100</v>
      </c>
      <c r="AQ31" s="18"/>
      <c r="AR31" s="18"/>
      <c r="AS31" s="15"/>
      <c r="AT31" s="15"/>
    </row>
    <row r="32" spans="1:46" x14ac:dyDescent="0.35">
      <c r="B32" s="32" t="s">
        <v>104</v>
      </c>
      <c r="C32" s="32" t="s">
        <v>40</v>
      </c>
      <c r="D32" s="32">
        <v>28</v>
      </c>
      <c r="E32" s="32">
        <v>73</v>
      </c>
      <c r="F32" s="32">
        <v>18</v>
      </c>
      <c r="G32" s="32">
        <v>25</v>
      </c>
      <c r="H32" s="32">
        <v>5</v>
      </c>
      <c r="I32" s="32">
        <v>1</v>
      </c>
      <c r="J32" s="32">
        <v>3</v>
      </c>
      <c r="K32" s="32">
        <v>3</v>
      </c>
      <c r="L32" s="32">
        <v>0</v>
      </c>
      <c r="M32" s="32">
        <v>0</v>
      </c>
      <c r="N32" s="3">
        <f t="shared" si="34"/>
        <v>9.94475138121547</v>
      </c>
      <c r="O32" s="3">
        <f t="shared" si="35"/>
        <v>13.812154696132598</v>
      </c>
      <c r="P32" s="3">
        <f t="shared" si="36"/>
        <v>2.7624309392265194</v>
      </c>
      <c r="Q32" s="3">
        <f t="shared" si="37"/>
        <v>0.55248618784530379</v>
      </c>
      <c r="R32" s="3">
        <f t="shared" si="38"/>
        <v>1.6574585635359116</v>
      </c>
      <c r="S32" s="3">
        <f t="shared" si="39"/>
        <v>1.6574585635359116</v>
      </c>
      <c r="T32" s="3">
        <f t="shared" si="40"/>
        <v>0</v>
      </c>
      <c r="U32" s="3">
        <f t="shared" si="41"/>
        <v>0</v>
      </c>
      <c r="V32" s="32">
        <f t="shared" si="2"/>
        <v>49</v>
      </c>
      <c r="W32" s="3">
        <f t="shared" si="3"/>
        <v>89.090909090909093</v>
      </c>
      <c r="X32" s="32">
        <f t="shared" si="4"/>
        <v>49</v>
      </c>
      <c r="Y32" s="3">
        <f t="shared" si="5"/>
        <v>89.090909090909093</v>
      </c>
      <c r="Z32" s="32">
        <f t="shared" si="6"/>
        <v>26</v>
      </c>
      <c r="AA32" s="3">
        <f t="shared" si="7"/>
        <v>47.272727272727273</v>
      </c>
      <c r="AB32" s="32">
        <f t="shared" si="8"/>
        <v>55</v>
      </c>
      <c r="AE32" s="32">
        <v>18</v>
      </c>
      <c r="AF32" s="32">
        <v>25</v>
      </c>
      <c r="AG32" s="32">
        <v>5</v>
      </c>
      <c r="AH32" s="32">
        <v>1</v>
      </c>
      <c r="AI32" s="32">
        <v>2</v>
      </c>
      <c r="AJ32" s="32">
        <v>1</v>
      </c>
      <c r="AK32" s="32">
        <v>0</v>
      </c>
      <c r="AL32" s="32">
        <v>0</v>
      </c>
      <c r="AM32" s="18">
        <f t="shared" si="9"/>
        <v>100</v>
      </c>
      <c r="AN32" s="18">
        <f t="shared" si="42"/>
        <v>100</v>
      </c>
      <c r="AO32" s="18">
        <f t="shared" si="43"/>
        <v>100</v>
      </c>
      <c r="AP32" s="18">
        <f t="shared" si="44"/>
        <v>100</v>
      </c>
      <c r="AQ32" s="18">
        <f t="shared" si="45"/>
        <v>66.666666666666657</v>
      </c>
      <c r="AR32" s="18">
        <f t="shared" si="46"/>
        <v>33.333333333333329</v>
      </c>
      <c r="AS32" s="15"/>
      <c r="AT32" s="15"/>
    </row>
    <row r="33" spans="1:46" x14ac:dyDescent="0.35">
      <c r="B33" s="32" t="s">
        <v>104</v>
      </c>
      <c r="C33" s="32" t="s">
        <v>40</v>
      </c>
      <c r="D33" s="32">
        <v>29</v>
      </c>
      <c r="E33" s="32">
        <v>28</v>
      </c>
      <c r="F33" s="32">
        <v>1</v>
      </c>
      <c r="G33" s="32">
        <v>1</v>
      </c>
      <c r="H33" s="32">
        <v>0</v>
      </c>
      <c r="I33" s="32">
        <v>1</v>
      </c>
      <c r="J33" s="32">
        <v>0</v>
      </c>
      <c r="K33" s="32">
        <v>0</v>
      </c>
      <c r="L33" s="32">
        <v>0</v>
      </c>
      <c r="M33" s="32">
        <v>0</v>
      </c>
      <c r="N33" s="3">
        <f t="shared" si="34"/>
        <v>0.55248618784530379</v>
      </c>
      <c r="O33" s="3">
        <f t="shared" si="35"/>
        <v>0.55248618784530379</v>
      </c>
      <c r="P33" s="3">
        <f t="shared" si="36"/>
        <v>0</v>
      </c>
      <c r="Q33" s="3">
        <f t="shared" si="37"/>
        <v>0.55248618784530379</v>
      </c>
      <c r="R33" s="3">
        <f t="shared" si="38"/>
        <v>0</v>
      </c>
      <c r="S33" s="3">
        <f t="shared" si="39"/>
        <v>0</v>
      </c>
      <c r="T33" s="3">
        <f t="shared" si="40"/>
        <v>0</v>
      </c>
      <c r="U33" s="3">
        <f t="shared" si="41"/>
        <v>0</v>
      </c>
      <c r="V33" s="32">
        <f t="shared" si="2"/>
        <v>3</v>
      </c>
      <c r="W33" s="3">
        <f t="shared" si="3"/>
        <v>100</v>
      </c>
      <c r="X33" s="32">
        <f t="shared" si="4"/>
        <v>2</v>
      </c>
      <c r="Y33" s="3">
        <f t="shared" si="5"/>
        <v>66.666666666666657</v>
      </c>
      <c r="Z33" s="32">
        <f t="shared" si="6"/>
        <v>1</v>
      </c>
      <c r="AA33" s="3">
        <f t="shared" si="7"/>
        <v>33.333333333333329</v>
      </c>
      <c r="AB33" s="32">
        <f t="shared" si="8"/>
        <v>3</v>
      </c>
      <c r="AE33" s="32">
        <v>1</v>
      </c>
      <c r="AF33" s="32">
        <v>1</v>
      </c>
      <c r="AG33" s="32">
        <v>0</v>
      </c>
      <c r="AH33" s="32">
        <v>1</v>
      </c>
      <c r="AI33" s="32">
        <v>0</v>
      </c>
      <c r="AJ33" s="32">
        <v>0</v>
      </c>
      <c r="AK33" s="32">
        <v>0</v>
      </c>
      <c r="AL33" s="32">
        <v>0</v>
      </c>
      <c r="AM33" s="18">
        <f t="shared" si="9"/>
        <v>100</v>
      </c>
      <c r="AN33" s="18">
        <f t="shared" si="42"/>
        <v>100</v>
      </c>
      <c r="AO33" s="18"/>
      <c r="AP33" s="18">
        <f t="shared" si="44"/>
        <v>100</v>
      </c>
      <c r="AQ33" s="18"/>
      <c r="AR33" s="18"/>
      <c r="AS33" s="15"/>
      <c r="AT33" s="15"/>
    </row>
    <row r="34" spans="1:46" x14ac:dyDescent="0.35">
      <c r="B34" s="32" t="s">
        <v>104</v>
      </c>
      <c r="C34" s="32" t="s">
        <v>33</v>
      </c>
      <c r="D34" s="32">
        <v>30</v>
      </c>
      <c r="E34" s="32">
        <v>0</v>
      </c>
      <c r="N34" s="3"/>
      <c r="O34" s="3"/>
      <c r="P34" s="3"/>
      <c r="Q34" s="3"/>
      <c r="R34" s="3"/>
      <c r="S34" s="3"/>
      <c r="T34" s="3"/>
      <c r="U34" s="3"/>
      <c r="W34" s="3"/>
      <c r="Y34" s="3"/>
      <c r="AA34" s="3"/>
      <c r="AM34" s="18"/>
      <c r="AN34" s="15"/>
      <c r="AO34" s="15"/>
      <c r="AP34" s="15"/>
      <c r="AQ34" s="15"/>
      <c r="AR34" s="15"/>
      <c r="AS34" s="15"/>
      <c r="AT34" s="15"/>
    </row>
    <row r="35" spans="1:46" x14ac:dyDescent="0.35">
      <c r="B35" s="32" t="s">
        <v>104</v>
      </c>
      <c r="C35" s="32" t="s">
        <v>42</v>
      </c>
      <c r="D35" s="32">
        <v>31</v>
      </c>
      <c r="E35" s="32">
        <v>52</v>
      </c>
      <c r="F35" s="32">
        <v>1</v>
      </c>
      <c r="G35" s="32">
        <v>8</v>
      </c>
      <c r="H35" s="32">
        <v>1</v>
      </c>
      <c r="I35" s="32">
        <v>2</v>
      </c>
      <c r="J35" s="32">
        <v>0</v>
      </c>
      <c r="K35" s="32">
        <v>0</v>
      </c>
      <c r="L35" s="32">
        <v>0</v>
      </c>
      <c r="M35" s="32">
        <v>0</v>
      </c>
      <c r="N35" s="3">
        <f t="shared" ref="N35:N46" si="47">F35/$AB$96*100</f>
        <v>0.55248618784530379</v>
      </c>
      <c r="O35" s="3">
        <f t="shared" ref="O35:O46" si="48">G35/$AB$96*100</f>
        <v>4.4198895027624303</v>
      </c>
      <c r="P35" s="3">
        <f t="shared" ref="P35:P46" si="49">H35/$AB$96*100</f>
        <v>0.55248618784530379</v>
      </c>
      <c r="Q35" s="3">
        <f t="shared" ref="Q35:Q46" si="50">I35/$AB$96*100</f>
        <v>1.1049723756906076</v>
      </c>
      <c r="R35" s="3">
        <f t="shared" ref="R35:R46" si="51">J35/$AB$96*100</f>
        <v>0</v>
      </c>
      <c r="S35" s="3">
        <f t="shared" ref="S35:S46" si="52">K35/$AB$96*100</f>
        <v>0</v>
      </c>
      <c r="T35" s="3">
        <f t="shared" ref="T35:T46" si="53">L35/$AB$96*100</f>
        <v>0</v>
      </c>
      <c r="U35" s="3">
        <f t="shared" ref="U35:U46" si="54">M35/$AB$96*100</f>
        <v>0</v>
      </c>
      <c r="V35" s="32">
        <f t="shared" si="2"/>
        <v>12</v>
      </c>
      <c r="W35" s="3">
        <f t="shared" si="3"/>
        <v>100</v>
      </c>
      <c r="X35" s="32">
        <f t="shared" si="4"/>
        <v>9</v>
      </c>
      <c r="Y35" s="3">
        <f t="shared" si="5"/>
        <v>75</v>
      </c>
      <c r="Z35" s="32">
        <f t="shared" si="6"/>
        <v>2</v>
      </c>
      <c r="AA35" s="3">
        <f t="shared" si="7"/>
        <v>16.666666666666664</v>
      </c>
      <c r="AB35" s="32">
        <f t="shared" si="8"/>
        <v>12</v>
      </c>
      <c r="AE35" s="32">
        <v>1</v>
      </c>
      <c r="AF35" s="32">
        <v>8</v>
      </c>
      <c r="AG35" s="32">
        <v>1</v>
      </c>
      <c r="AH35" s="32">
        <v>2</v>
      </c>
      <c r="AI35" s="32">
        <v>0</v>
      </c>
      <c r="AJ35" s="32">
        <v>0</v>
      </c>
      <c r="AK35" s="32">
        <v>0</v>
      </c>
      <c r="AL35" s="32">
        <v>0</v>
      </c>
      <c r="AM35" s="18">
        <f t="shared" si="9"/>
        <v>100</v>
      </c>
      <c r="AN35" s="18">
        <f t="shared" ref="AN35:AN38" si="55">(AF35/G35)*100</f>
        <v>100</v>
      </c>
      <c r="AO35" s="18">
        <f t="shared" ref="AO35:AO38" si="56">(AG35/H35)*100</f>
        <v>100</v>
      </c>
      <c r="AP35" s="18">
        <f t="shared" ref="AP35:AP37" si="57">(AH35/I35)*100</f>
        <v>100</v>
      </c>
      <c r="AQ35" s="18"/>
      <c r="AR35" s="18"/>
      <c r="AS35" s="18"/>
      <c r="AT35" s="18"/>
    </row>
    <row r="36" spans="1:46" x14ac:dyDescent="0.35">
      <c r="B36" s="32" t="s">
        <v>104</v>
      </c>
      <c r="C36" s="32" t="s">
        <v>42</v>
      </c>
      <c r="D36" s="32">
        <v>32</v>
      </c>
      <c r="E36" s="32">
        <v>36</v>
      </c>
      <c r="F36" s="32">
        <v>7</v>
      </c>
      <c r="G36" s="32">
        <v>8</v>
      </c>
      <c r="H36" s="32">
        <v>4</v>
      </c>
      <c r="I36" s="32">
        <v>5</v>
      </c>
      <c r="J36" s="32">
        <v>1</v>
      </c>
      <c r="K36" s="32">
        <v>1</v>
      </c>
      <c r="L36" s="32">
        <v>1</v>
      </c>
      <c r="M36" s="32">
        <v>0</v>
      </c>
      <c r="N36" s="3">
        <f t="shared" si="47"/>
        <v>3.867403314917127</v>
      </c>
      <c r="O36" s="3">
        <f t="shared" si="48"/>
        <v>4.4198895027624303</v>
      </c>
      <c r="P36" s="3">
        <f t="shared" si="49"/>
        <v>2.2099447513812152</v>
      </c>
      <c r="Q36" s="3">
        <f t="shared" si="50"/>
        <v>2.7624309392265194</v>
      </c>
      <c r="R36" s="3">
        <f t="shared" si="51"/>
        <v>0.55248618784530379</v>
      </c>
      <c r="S36" s="3">
        <f t="shared" si="52"/>
        <v>0.55248618784530379</v>
      </c>
      <c r="T36" s="3">
        <f t="shared" si="53"/>
        <v>0.55248618784530379</v>
      </c>
      <c r="U36" s="3">
        <f t="shared" si="54"/>
        <v>0</v>
      </c>
      <c r="V36" s="32">
        <f t="shared" si="2"/>
        <v>24</v>
      </c>
      <c r="W36" s="3">
        <f t="shared" si="3"/>
        <v>88.888888888888886</v>
      </c>
      <c r="X36" s="32">
        <f t="shared" si="4"/>
        <v>17</v>
      </c>
      <c r="Y36" s="3">
        <f t="shared" si="5"/>
        <v>62.962962962962962</v>
      </c>
      <c r="Z36" s="32">
        <f t="shared" si="6"/>
        <v>13</v>
      </c>
      <c r="AA36" s="3">
        <f t="shared" si="7"/>
        <v>48.148148148148145</v>
      </c>
      <c r="AB36" s="32">
        <f t="shared" si="8"/>
        <v>27</v>
      </c>
      <c r="AE36" s="32">
        <v>7</v>
      </c>
      <c r="AF36" s="32">
        <v>8</v>
      </c>
      <c r="AG36" s="32">
        <v>4</v>
      </c>
      <c r="AH36" s="32">
        <v>5</v>
      </c>
      <c r="AI36" s="32">
        <v>0</v>
      </c>
      <c r="AJ36" s="32">
        <v>0</v>
      </c>
      <c r="AK36" s="32">
        <v>0</v>
      </c>
      <c r="AL36" s="32">
        <v>0</v>
      </c>
      <c r="AM36" s="18">
        <f t="shared" si="9"/>
        <v>100</v>
      </c>
      <c r="AN36" s="18">
        <f t="shared" si="55"/>
        <v>100</v>
      </c>
      <c r="AO36" s="18">
        <f t="shared" si="56"/>
        <v>100</v>
      </c>
      <c r="AP36" s="18">
        <f t="shared" si="57"/>
        <v>100</v>
      </c>
      <c r="AQ36" s="18">
        <f t="shared" ref="AQ36:AQ38" si="58">(AI36/J36)*100</f>
        <v>0</v>
      </c>
      <c r="AR36" s="18">
        <f t="shared" ref="AR36:AR38" si="59">(AJ36/K36)*100</f>
        <v>0</v>
      </c>
      <c r="AS36" s="18">
        <f t="shared" ref="AS36" si="60">(AK36/L36)*100</f>
        <v>0</v>
      </c>
      <c r="AT36" s="18"/>
    </row>
    <row r="37" spans="1:46" x14ac:dyDescent="0.35">
      <c r="B37" s="32" t="s">
        <v>104</v>
      </c>
      <c r="C37" s="32" t="s">
        <v>42</v>
      </c>
      <c r="D37" s="32">
        <v>33</v>
      </c>
      <c r="E37" s="32">
        <v>50</v>
      </c>
      <c r="F37" s="32">
        <v>10</v>
      </c>
      <c r="G37" s="32">
        <v>18</v>
      </c>
      <c r="H37" s="32">
        <v>2</v>
      </c>
      <c r="I37" s="32">
        <v>3</v>
      </c>
      <c r="J37" s="32">
        <v>0</v>
      </c>
      <c r="K37" s="32">
        <v>0</v>
      </c>
      <c r="L37" s="32">
        <v>0</v>
      </c>
      <c r="M37" s="32">
        <v>0</v>
      </c>
      <c r="N37" s="3">
        <f t="shared" si="47"/>
        <v>5.5248618784530388</v>
      </c>
      <c r="O37" s="3">
        <f t="shared" si="48"/>
        <v>9.94475138121547</v>
      </c>
      <c r="P37" s="3">
        <f t="shared" si="49"/>
        <v>1.1049723756906076</v>
      </c>
      <c r="Q37" s="3">
        <f t="shared" si="50"/>
        <v>1.6574585635359116</v>
      </c>
      <c r="R37" s="3">
        <f t="shared" si="51"/>
        <v>0</v>
      </c>
      <c r="S37" s="3">
        <f t="shared" si="52"/>
        <v>0</v>
      </c>
      <c r="T37" s="3">
        <f t="shared" si="53"/>
        <v>0</v>
      </c>
      <c r="U37" s="3">
        <f t="shared" si="54"/>
        <v>0</v>
      </c>
      <c r="V37" s="32">
        <f t="shared" si="2"/>
        <v>33</v>
      </c>
      <c r="W37" s="3">
        <f t="shared" si="3"/>
        <v>100</v>
      </c>
      <c r="X37" s="32">
        <f t="shared" si="4"/>
        <v>28</v>
      </c>
      <c r="Y37" s="3">
        <f t="shared" si="5"/>
        <v>84.848484848484844</v>
      </c>
      <c r="Z37" s="32">
        <f t="shared" si="6"/>
        <v>12</v>
      </c>
      <c r="AA37" s="3">
        <f t="shared" si="7"/>
        <v>36.363636363636367</v>
      </c>
      <c r="AB37" s="32">
        <f t="shared" si="8"/>
        <v>33</v>
      </c>
      <c r="AE37" s="32">
        <v>10</v>
      </c>
      <c r="AF37" s="32">
        <v>18</v>
      </c>
      <c r="AG37" s="32">
        <v>2</v>
      </c>
      <c r="AH37" s="32">
        <v>3</v>
      </c>
      <c r="AI37" s="32">
        <v>0</v>
      </c>
      <c r="AJ37" s="32">
        <v>0</v>
      </c>
      <c r="AK37" s="32">
        <v>0</v>
      </c>
      <c r="AL37" s="32">
        <v>0</v>
      </c>
      <c r="AM37" s="18">
        <f t="shared" si="9"/>
        <v>100</v>
      </c>
      <c r="AN37" s="18">
        <f t="shared" si="55"/>
        <v>100</v>
      </c>
      <c r="AO37" s="18">
        <f t="shared" si="56"/>
        <v>100</v>
      </c>
      <c r="AP37" s="18">
        <f t="shared" si="57"/>
        <v>100</v>
      </c>
      <c r="AQ37" s="18"/>
      <c r="AR37" s="18"/>
      <c r="AS37" s="18"/>
      <c r="AT37" s="18"/>
    </row>
    <row r="38" spans="1:46" x14ac:dyDescent="0.35">
      <c r="B38" s="32" t="s">
        <v>104</v>
      </c>
      <c r="C38" s="32" t="s">
        <v>42</v>
      </c>
      <c r="D38" s="32">
        <v>34</v>
      </c>
      <c r="E38" s="32">
        <v>38</v>
      </c>
      <c r="F38" s="32">
        <v>3</v>
      </c>
      <c r="G38" s="32">
        <v>4</v>
      </c>
      <c r="H38" s="32">
        <v>4</v>
      </c>
      <c r="I38" s="32">
        <v>0</v>
      </c>
      <c r="J38" s="32">
        <v>1</v>
      </c>
      <c r="K38" s="32">
        <v>1</v>
      </c>
      <c r="L38" s="32">
        <v>0</v>
      </c>
      <c r="M38" s="32">
        <v>0</v>
      </c>
      <c r="N38" s="3">
        <f t="shared" si="47"/>
        <v>1.6574585635359116</v>
      </c>
      <c r="O38" s="3">
        <f t="shared" si="48"/>
        <v>2.2099447513812152</v>
      </c>
      <c r="P38" s="3">
        <f t="shared" si="49"/>
        <v>2.2099447513812152</v>
      </c>
      <c r="Q38" s="3">
        <f t="shared" si="50"/>
        <v>0</v>
      </c>
      <c r="R38" s="3">
        <f t="shared" si="51"/>
        <v>0.55248618784530379</v>
      </c>
      <c r="S38" s="3">
        <f t="shared" si="52"/>
        <v>0.55248618784530379</v>
      </c>
      <c r="T38" s="3">
        <f t="shared" si="53"/>
        <v>0</v>
      </c>
      <c r="U38" s="3">
        <f t="shared" si="54"/>
        <v>0</v>
      </c>
      <c r="V38" s="32">
        <f t="shared" si="2"/>
        <v>11</v>
      </c>
      <c r="W38" s="3">
        <f t="shared" si="3"/>
        <v>84.615384615384613</v>
      </c>
      <c r="X38" s="32">
        <f t="shared" si="4"/>
        <v>9</v>
      </c>
      <c r="Y38" s="3">
        <f t="shared" si="5"/>
        <v>69.230769230769226</v>
      </c>
      <c r="Z38" s="32">
        <f t="shared" si="6"/>
        <v>8</v>
      </c>
      <c r="AA38" s="3">
        <f t="shared" si="7"/>
        <v>61.53846153846154</v>
      </c>
      <c r="AB38" s="32">
        <f t="shared" si="8"/>
        <v>13</v>
      </c>
      <c r="AE38" s="32">
        <v>3</v>
      </c>
      <c r="AF38" s="32">
        <v>4</v>
      </c>
      <c r="AG38" s="32">
        <v>4</v>
      </c>
      <c r="AH38" s="32">
        <v>0</v>
      </c>
      <c r="AI38" s="32">
        <v>1</v>
      </c>
      <c r="AJ38" s="32">
        <v>1</v>
      </c>
      <c r="AK38" s="32">
        <v>0</v>
      </c>
      <c r="AL38" s="32">
        <v>0</v>
      </c>
      <c r="AM38" s="18">
        <f t="shared" si="9"/>
        <v>100</v>
      </c>
      <c r="AN38" s="18">
        <f t="shared" si="55"/>
        <v>100</v>
      </c>
      <c r="AO38" s="18">
        <f t="shared" si="56"/>
        <v>100</v>
      </c>
      <c r="AP38" s="18"/>
      <c r="AQ38" s="18">
        <f t="shared" si="58"/>
        <v>100</v>
      </c>
      <c r="AR38" s="18">
        <f t="shared" si="59"/>
        <v>100</v>
      </c>
      <c r="AS38" s="18"/>
      <c r="AT38" s="18"/>
    </row>
    <row r="39" spans="1:46" x14ac:dyDescent="0.35">
      <c r="A39" s="9" t="s">
        <v>41</v>
      </c>
      <c r="B39" s="32" t="s">
        <v>104</v>
      </c>
      <c r="C39" s="9" t="s">
        <v>42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10"/>
      <c r="O39" s="10"/>
      <c r="P39" s="10"/>
      <c r="Q39" s="10"/>
      <c r="R39" s="10"/>
      <c r="S39" s="10"/>
      <c r="T39" s="10"/>
      <c r="U39" s="10"/>
      <c r="V39" s="9"/>
      <c r="W39" s="10"/>
      <c r="X39" s="9"/>
      <c r="Y39" s="10"/>
      <c r="Z39" s="9"/>
      <c r="AA39" s="10"/>
      <c r="AB39" s="9"/>
      <c r="AM39" s="18"/>
      <c r="AN39" s="15"/>
      <c r="AO39" s="15"/>
      <c r="AP39" s="15"/>
      <c r="AQ39" s="18"/>
      <c r="AR39" s="18"/>
      <c r="AS39" s="18"/>
      <c r="AT39" s="18"/>
    </row>
    <row r="40" spans="1:46" x14ac:dyDescent="0.35">
      <c r="B40" s="32" t="s">
        <v>104</v>
      </c>
      <c r="C40" s="32" t="s">
        <v>42</v>
      </c>
      <c r="D40" s="32">
        <v>36</v>
      </c>
      <c r="E40" s="32">
        <v>11</v>
      </c>
      <c r="F40" s="32">
        <v>0</v>
      </c>
      <c r="G40" s="32">
        <v>5</v>
      </c>
      <c r="H40" s="32">
        <v>2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">
        <f t="shared" si="47"/>
        <v>0</v>
      </c>
      <c r="O40" s="3">
        <f t="shared" si="48"/>
        <v>2.7624309392265194</v>
      </c>
      <c r="P40" s="3">
        <f t="shared" si="49"/>
        <v>1.1049723756906076</v>
      </c>
      <c r="Q40" s="3">
        <f t="shared" si="50"/>
        <v>0</v>
      </c>
      <c r="R40" s="3">
        <f t="shared" si="51"/>
        <v>0</v>
      </c>
      <c r="S40" s="3">
        <f t="shared" si="52"/>
        <v>0</v>
      </c>
      <c r="T40" s="3">
        <f t="shared" si="53"/>
        <v>0</v>
      </c>
      <c r="U40" s="3">
        <f t="shared" si="54"/>
        <v>0</v>
      </c>
      <c r="V40" s="32">
        <f t="shared" si="2"/>
        <v>7</v>
      </c>
      <c r="W40" s="3">
        <f t="shared" si="3"/>
        <v>100</v>
      </c>
      <c r="X40" s="32">
        <f t="shared" si="4"/>
        <v>5</v>
      </c>
      <c r="Y40" s="3">
        <f t="shared" si="5"/>
        <v>71.428571428571431</v>
      </c>
      <c r="Z40" s="32">
        <f t="shared" si="6"/>
        <v>2</v>
      </c>
      <c r="AA40" s="3">
        <f t="shared" si="7"/>
        <v>28.571428571428569</v>
      </c>
      <c r="AB40" s="32">
        <f t="shared" si="8"/>
        <v>7</v>
      </c>
      <c r="AE40" s="32">
        <v>0</v>
      </c>
      <c r="AF40" s="32">
        <v>5</v>
      </c>
      <c r="AG40" s="32">
        <v>1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18"/>
      <c r="AN40" s="18">
        <f t="shared" ref="AN40" si="61">(AF40/G40)*100</f>
        <v>100</v>
      </c>
      <c r="AO40" s="18">
        <f t="shared" ref="AO40" si="62">(AG40/H40)*100</f>
        <v>50</v>
      </c>
      <c r="AP40" s="15"/>
      <c r="AQ40" s="15"/>
      <c r="AR40" s="15"/>
      <c r="AS40" s="15"/>
      <c r="AT40" s="15"/>
    </row>
    <row r="41" spans="1:46" x14ac:dyDescent="0.35">
      <c r="B41" s="32" t="s">
        <v>104</v>
      </c>
      <c r="C41" s="32" t="s">
        <v>42</v>
      </c>
      <c r="D41" s="32">
        <v>37</v>
      </c>
      <c r="E41" s="32">
        <v>35</v>
      </c>
      <c r="F41" s="32">
        <v>2</v>
      </c>
      <c r="G41" s="32">
        <v>3</v>
      </c>
      <c r="H41" s="32">
        <v>3</v>
      </c>
      <c r="I41" s="32">
        <v>3</v>
      </c>
      <c r="J41" s="32">
        <v>0</v>
      </c>
      <c r="K41" s="32">
        <v>0</v>
      </c>
      <c r="L41" s="32">
        <v>0</v>
      </c>
      <c r="M41" s="32">
        <v>0</v>
      </c>
      <c r="N41" s="3">
        <f t="shared" si="47"/>
        <v>1.1049723756906076</v>
      </c>
      <c r="O41" s="3">
        <f t="shared" si="48"/>
        <v>1.6574585635359116</v>
      </c>
      <c r="P41" s="3">
        <f t="shared" si="49"/>
        <v>1.6574585635359116</v>
      </c>
      <c r="Q41" s="3">
        <f t="shared" si="50"/>
        <v>1.6574585635359116</v>
      </c>
      <c r="R41" s="3">
        <f t="shared" si="51"/>
        <v>0</v>
      </c>
      <c r="S41" s="3">
        <f t="shared" si="52"/>
        <v>0</v>
      </c>
      <c r="T41" s="3">
        <f t="shared" si="53"/>
        <v>0</v>
      </c>
      <c r="U41" s="3">
        <f t="shared" si="54"/>
        <v>0</v>
      </c>
      <c r="V41" s="32">
        <f t="shared" si="2"/>
        <v>11</v>
      </c>
      <c r="W41" s="3">
        <f t="shared" si="3"/>
        <v>100</v>
      </c>
      <c r="X41" s="32">
        <f t="shared" si="4"/>
        <v>5</v>
      </c>
      <c r="Y41" s="3">
        <f t="shared" si="5"/>
        <v>45.454545454545453</v>
      </c>
      <c r="Z41" s="32">
        <f t="shared" si="6"/>
        <v>5</v>
      </c>
      <c r="AA41" s="3">
        <f t="shared" si="7"/>
        <v>45.454545454545453</v>
      </c>
      <c r="AB41" s="32">
        <f t="shared" si="8"/>
        <v>11</v>
      </c>
      <c r="AE41" s="32">
        <v>2</v>
      </c>
      <c r="AF41" s="32">
        <v>3</v>
      </c>
      <c r="AG41" s="32">
        <v>3</v>
      </c>
      <c r="AH41" s="32">
        <v>3</v>
      </c>
      <c r="AI41" s="32">
        <v>0</v>
      </c>
      <c r="AJ41" s="32">
        <v>0</v>
      </c>
      <c r="AK41" s="32">
        <v>0</v>
      </c>
      <c r="AL41" s="32">
        <v>0</v>
      </c>
      <c r="AM41" s="18">
        <f t="shared" si="9"/>
        <v>100</v>
      </c>
      <c r="AN41" s="18">
        <f t="shared" ref="AN41:AN46" si="63">(AF41/G41)*100</f>
        <v>100</v>
      </c>
      <c r="AO41" s="18">
        <f t="shared" ref="AO41:AO46" si="64">(AG41/H41)*100</f>
        <v>100</v>
      </c>
      <c r="AP41" s="18">
        <f t="shared" ref="AP41:AP46" si="65">(AH41/I41)*100</f>
        <v>100</v>
      </c>
      <c r="AQ41" s="18"/>
      <c r="AR41" s="18"/>
      <c r="AS41" s="15"/>
      <c r="AT41" s="15"/>
    </row>
    <row r="42" spans="1:46" x14ac:dyDescent="0.35">
      <c r="B42" s="32" t="s">
        <v>104</v>
      </c>
      <c r="C42" s="32" t="s">
        <v>42</v>
      </c>
      <c r="D42" s="32">
        <v>38</v>
      </c>
      <c r="E42" s="32">
        <v>52</v>
      </c>
      <c r="F42" s="32">
        <v>11</v>
      </c>
      <c r="G42" s="32">
        <v>20</v>
      </c>
      <c r="H42" s="32">
        <v>6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">
        <f t="shared" si="47"/>
        <v>6.0773480662983426</v>
      </c>
      <c r="O42" s="3">
        <f t="shared" si="48"/>
        <v>11.049723756906078</v>
      </c>
      <c r="P42" s="3">
        <f t="shared" si="49"/>
        <v>3.3149171270718232</v>
      </c>
      <c r="Q42" s="3">
        <f t="shared" si="50"/>
        <v>0</v>
      </c>
      <c r="R42" s="3">
        <f t="shared" si="51"/>
        <v>0</v>
      </c>
      <c r="S42" s="3">
        <f t="shared" si="52"/>
        <v>0</v>
      </c>
      <c r="T42" s="3">
        <f t="shared" si="53"/>
        <v>0</v>
      </c>
      <c r="U42" s="3">
        <f t="shared" si="54"/>
        <v>0</v>
      </c>
      <c r="V42" s="32">
        <f t="shared" si="2"/>
        <v>37</v>
      </c>
      <c r="W42" s="3">
        <f t="shared" si="3"/>
        <v>100</v>
      </c>
      <c r="X42" s="32">
        <f t="shared" si="4"/>
        <v>31</v>
      </c>
      <c r="Y42" s="3">
        <f t="shared" si="5"/>
        <v>83.78378378378379</v>
      </c>
      <c r="Z42" s="32">
        <f t="shared" si="6"/>
        <v>17</v>
      </c>
      <c r="AA42" s="3">
        <f t="shared" si="7"/>
        <v>45.945945945945951</v>
      </c>
      <c r="AB42" s="32">
        <f t="shared" si="8"/>
        <v>37</v>
      </c>
      <c r="AE42" s="32">
        <v>11</v>
      </c>
      <c r="AF42" s="32">
        <v>20</v>
      </c>
      <c r="AG42" s="32">
        <v>6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18">
        <f t="shared" si="9"/>
        <v>100</v>
      </c>
      <c r="AN42" s="18">
        <f t="shared" si="63"/>
        <v>100</v>
      </c>
      <c r="AO42" s="18">
        <f t="shared" si="64"/>
        <v>100</v>
      </c>
      <c r="AP42" s="18"/>
      <c r="AQ42" s="18"/>
      <c r="AR42" s="18"/>
      <c r="AS42" s="15"/>
      <c r="AT42" s="15"/>
    </row>
    <row r="43" spans="1:46" x14ac:dyDescent="0.35">
      <c r="B43" s="32" t="s">
        <v>104</v>
      </c>
      <c r="C43" s="32" t="s">
        <v>42</v>
      </c>
      <c r="D43" s="32">
        <v>39</v>
      </c>
      <c r="E43" s="32">
        <v>40</v>
      </c>
      <c r="F43" s="32">
        <v>4</v>
      </c>
      <c r="G43" s="32">
        <v>5</v>
      </c>
      <c r="H43" s="32">
        <v>0</v>
      </c>
      <c r="I43" s="32">
        <v>0</v>
      </c>
      <c r="J43" s="32">
        <v>0</v>
      </c>
      <c r="K43" s="32">
        <v>1</v>
      </c>
      <c r="L43" s="32">
        <v>0</v>
      </c>
      <c r="M43" s="32">
        <v>0</v>
      </c>
      <c r="N43" s="3">
        <f t="shared" si="47"/>
        <v>2.2099447513812152</v>
      </c>
      <c r="O43" s="3">
        <f t="shared" si="48"/>
        <v>2.7624309392265194</v>
      </c>
      <c r="P43" s="3">
        <f t="shared" si="49"/>
        <v>0</v>
      </c>
      <c r="Q43" s="3">
        <f t="shared" si="50"/>
        <v>0</v>
      </c>
      <c r="R43" s="3">
        <f t="shared" si="51"/>
        <v>0</v>
      </c>
      <c r="S43" s="3">
        <f t="shared" si="52"/>
        <v>0.55248618784530379</v>
      </c>
      <c r="T43" s="3">
        <f t="shared" si="53"/>
        <v>0</v>
      </c>
      <c r="U43" s="3">
        <f t="shared" si="54"/>
        <v>0</v>
      </c>
      <c r="V43" s="32">
        <f t="shared" si="2"/>
        <v>9</v>
      </c>
      <c r="W43" s="3">
        <f t="shared" si="3"/>
        <v>90</v>
      </c>
      <c r="X43" s="32">
        <f t="shared" si="4"/>
        <v>10</v>
      </c>
      <c r="Y43" s="3">
        <f t="shared" si="5"/>
        <v>100</v>
      </c>
      <c r="Z43" s="32">
        <f t="shared" si="6"/>
        <v>4</v>
      </c>
      <c r="AA43" s="3">
        <f t="shared" si="7"/>
        <v>40</v>
      </c>
      <c r="AB43" s="32">
        <f t="shared" si="8"/>
        <v>10</v>
      </c>
      <c r="AE43" s="32">
        <v>4</v>
      </c>
      <c r="AF43" s="32">
        <v>5</v>
      </c>
      <c r="AG43" s="32">
        <v>0</v>
      </c>
      <c r="AH43" s="32">
        <v>0</v>
      </c>
      <c r="AI43" s="32">
        <v>0</v>
      </c>
      <c r="AJ43" s="32">
        <v>1</v>
      </c>
      <c r="AK43" s="32">
        <v>0</v>
      </c>
      <c r="AL43" s="32">
        <v>0</v>
      </c>
      <c r="AM43" s="18">
        <f t="shared" si="9"/>
        <v>100</v>
      </c>
      <c r="AN43" s="18">
        <f t="shared" si="63"/>
        <v>100</v>
      </c>
      <c r="AO43" s="18"/>
      <c r="AP43" s="18"/>
      <c r="AQ43" s="18"/>
      <c r="AR43" s="18">
        <f t="shared" ref="AR43" si="66">(AJ43/K43)*100</f>
        <v>100</v>
      </c>
      <c r="AS43" s="15"/>
      <c r="AT43" s="15"/>
    </row>
    <row r="44" spans="1:46" x14ac:dyDescent="0.35">
      <c r="B44" s="32" t="s">
        <v>104</v>
      </c>
      <c r="C44" s="32" t="s">
        <v>42</v>
      </c>
      <c r="D44" s="32">
        <v>40</v>
      </c>
      <c r="E44" s="32">
        <v>27</v>
      </c>
      <c r="F44" s="32">
        <v>1</v>
      </c>
      <c r="G44" s="32">
        <v>8</v>
      </c>
      <c r="H44" s="32">
        <v>3</v>
      </c>
      <c r="I44" s="32">
        <v>2</v>
      </c>
      <c r="J44" s="32">
        <v>0</v>
      </c>
      <c r="K44" s="32">
        <v>0</v>
      </c>
      <c r="L44" s="32">
        <v>0</v>
      </c>
      <c r="M44" s="32">
        <v>0</v>
      </c>
      <c r="N44" s="3">
        <f t="shared" si="47"/>
        <v>0.55248618784530379</v>
      </c>
      <c r="O44" s="3">
        <f t="shared" si="48"/>
        <v>4.4198895027624303</v>
      </c>
      <c r="P44" s="3">
        <f t="shared" si="49"/>
        <v>1.6574585635359116</v>
      </c>
      <c r="Q44" s="3">
        <f t="shared" si="50"/>
        <v>1.1049723756906076</v>
      </c>
      <c r="R44" s="3">
        <f t="shared" si="51"/>
        <v>0</v>
      </c>
      <c r="S44" s="3">
        <f t="shared" si="52"/>
        <v>0</v>
      </c>
      <c r="T44" s="3">
        <f t="shared" si="53"/>
        <v>0</v>
      </c>
      <c r="U44" s="3">
        <f t="shared" si="54"/>
        <v>0</v>
      </c>
      <c r="V44" s="32">
        <f t="shared" si="2"/>
        <v>14</v>
      </c>
      <c r="W44" s="3">
        <f t="shared" si="3"/>
        <v>100</v>
      </c>
      <c r="X44" s="32">
        <f t="shared" si="4"/>
        <v>9</v>
      </c>
      <c r="Y44" s="3">
        <f t="shared" si="5"/>
        <v>64.285714285714292</v>
      </c>
      <c r="Z44" s="32">
        <f t="shared" si="6"/>
        <v>4</v>
      </c>
      <c r="AA44" s="3">
        <f t="shared" si="7"/>
        <v>28.571428571428569</v>
      </c>
      <c r="AB44" s="32">
        <f t="shared" si="8"/>
        <v>14</v>
      </c>
      <c r="AE44" s="32">
        <v>1</v>
      </c>
      <c r="AF44" s="32">
        <v>8</v>
      </c>
      <c r="AG44" s="32">
        <v>3</v>
      </c>
      <c r="AH44" s="32">
        <v>2</v>
      </c>
      <c r="AI44" s="32">
        <v>0</v>
      </c>
      <c r="AJ44" s="32">
        <v>0</v>
      </c>
      <c r="AK44" s="32">
        <v>0</v>
      </c>
      <c r="AL44" s="32">
        <v>0</v>
      </c>
      <c r="AM44" s="18">
        <f t="shared" si="9"/>
        <v>100</v>
      </c>
      <c r="AN44" s="18">
        <f t="shared" si="63"/>
        <v>100</v>
      </c>
      <c r="AO44" s="18">
        <f t="shared" si="64"/>
        <v>100</v>
      </c>
      <c r="AP44" s="18">
        <f t="shared" si="65"/>
        <v>100</v>
      </c>
      <c r="AQ44" s="18"/>
      <c r="AR44" s="18"/>
      <c r="AS44" s="15"/>
      <c r="AT44" s="15"/>
    </row>
    <row r="45" spans="1:46" x14ac:dyDescent="0.35">
      <c r="B45" s="32" t="s">
        <v>104</v>
      </c>
      <c r="C45" s="32" t="s">
        <v>42</v>
      </c>
      <c r="D45" s="32">
        <v>41</v>
      </c>
      <c r="E45" s="32">
        <v>33</v>
      </c>
      <c r="F45" s="32">
        <v>7</v>
      </c>
      <c r="G45" s="32">
        <v>9</v>
      </c>
      <c r="H45" s="32">
        <v>4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">
        <f t="shared" si="47"/>
        <v>3.867403314917127</v>
      </c>
      <c r="O45" s="3">
        <f t="shared" si="48"/>
        <v>4.972375690607735</v>
      </c>
      <c r="P45" s="3">
        <f t="shared" si="49"/>
        <v>2.2099447513812152</v>
      </c>
      <c r="Q45" s="3">
        <f t="shared" si="50"/>
        <v>0</v>
      </c>
      <c r="R45" s="3">
        <f t="shared" si="51"/>
        <v>0</v>
      </c>
      <c r="S45" s="3">
        <f t="shared" si="52"/>
        <v>0</v>
      </c>
      <c r="T45" s="3">
        <f t="shared" si="53"/>
        <v>0</v>
      </c>
      <c r="U45" s="3">
        <f t="shared" si="54"/>
        <v>0</v>
      </c>
      <c r="V45" s="32">
        <f t="shared" si="2"/>
        <v>20</v>
      </c>
      <c r="W45" s="3">
        <f t="shared" si="3"/>
        <v>100</v>
      </c>
      <c r="X45" s="32">
        <f t="shared" si="4"/>
        <v>16</v>
      </c>
      <c r="Y45" s="3">
        <f t="shared" si="5"/>
        <v>80</v>
      </c>
      <c r="Z45" s="32">
        <f t="shared" si="6"/>
        <v>11</v>
      </c>
      <c r="AA45" s="3">
        <f t="shared" si="7"/>
        <v>55.000000000000007</v>
      </c>
      <c r="AB45" s="32">
        <f t="shared" si="8"/>
        <v>20</v>
      </c>
      <c r="AE45" s="32">
        <v>7</v>
      </c>
      <c r="AF45" s="32">
        <v>9</v>
      </c>
      <c r="AG45" s="32">
        <v>4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18">
        <f t="shared" si="9"/>
        <v>100</v>
      </c>
      <c r="AN45" s="18">
        <f t="shared" si="63"/>
        <v>100</v>
      </c>
      <c r="AO45" s="18">
        <f t="shared" si="64"/>
        <v>100</v>
      </c>
      <c r="AP45" s="18"/>
      <c r="AQ45" s="18"/>
      <c r="AR45" s="18"/>
      <c r="AS45" s="15"/>
      <c r="AT45" s="15"/>
    </row>
    <row r="46" spans="1:46" x14ac:dyDescent="0.35">
      <c r="B46" s="32" t="s">
        <v>104</v>
      </c>
      <c r="C46" s="32" t="s">
        <v>42</v>
      </c>
      <c r="D46" s="32">
        <v>42</v>
      </c>
      <c r="E46" s="32">
        <v>53</v>
      </c>
      <c r="F46" s="32">
        <v>9</v>
      </c>
      <c r="G46" s="32">
        <v>17</v>
      </c>
      <c r="H46" s="32">
        <v>9</v>
      </c>
      <c r="I46" s="32">
        <v>2</v>
      </c>
      <c r="J46" s="32">
        <v>0</v>
      </c>
      <c r="K46" s="32">
        <v>0</v>
      </c>
      <c r="L46" s="32">
        <v>0</v>
      </c>
      <c r="M46" s="32">
        <v>0</v>
      </c>
      <c r="N46" s="3">
        <f t="shared" si="47"/>
        <v>4.972375690607735</v>
      </c>
      <c r="O46" s="3">
        <f t="shared" si="48"/>
        <v>9.3922651933701662</v>
      </c>
      <c r="P46" s="3">
        <f t="shared" si="49"/>
        <v>4.972375690607735</v>
      </c>
      <c r="Q46" s="3">
        <f t="shared" si="50"/>
        <v>1.1049723756906076</v>
      </c>
      <c r="R46" s="3">
        <f t="shared" si="51"/>
        <v>0</v>
      </c>
      <c r="S46" s="3">
        <f t="shared" si="52"/>
        <v>0</v>
      </c>
      <c r="T46" s="3">
        <f t="shared" si="53"/>
        <v>0</v>
      </c>
      <c r="U46" s="3">
        <f t="shared" si="54"/>
        <v>0</v>
      </c>
      <c r="V46" s="32">
        <f t="shared" si="2"/>
        <v>37</v>
      </c>
      <c r="W46" s="3">
        <f t="shared" si="3"/>
        <v>100</v>
      </c>
      <c r="X46" s="32">
        <f t="shared" si="4"/>
        <v>26</v>
      </c>
      <c r="Y46" s="3">
        <f t="shared" si="5"/>
        <v>70.270270270270274</v>
      </c>
      <c r="Z46" s="32">
        <f t="shared" si="6"/>
        <v>18</v>
      </c>
      <c r="AA46" s="3">
        <f t="shared" si="7"/>
        <v>48.648648648648653</v>
      </c>
      <c r="AB46" s="32">
        <f t="shared" si="8"/>
        <v>37</v>
      </c>
      <c r="AE46" s="32">
        <v>9</v>
      </c>
      <c r="AF46" s="32">
        <v>17</v>
      </c>
      <c r="AG46" s="32">
        <v>9</v>
      </c>
      <c r="AH46" s="32">
        <v>2</v>
      </c>
      <c r="AI46" s="32">
        <v>0</v>
      </c>
      <c r="AJ46" s="32">
        <v>0</v>
      </c>
      <c r="AK46" s="32">
        <v>0</v>
      </c>
      <c r="AL46" s="32">
        <v>0</v>
      </c>
      <c r="AM46" s="18">
        <f t="shared" si="9"/>
        <v>100</v>
      </c>
      <c r="AN46" s="18">
        <f t="shared" si="63"/>
        <v>100</v>
      </c>
      <c r="AO46" s="18">
        <f t="shared" si="64"/>
        <v>100</v>
      </c>
      <c r="AP46" s="18">
        <f t="shared" si="65"/>
        <v>100</v>
      </c>
      <c r="AQ46" s="18"/>
      <c r="AR46" s="18"/>
      <c r="AS46" s="15"/>
      <c r="AT46" s="15"/>
    </row>
    <row r="47" spans="1:46" x14ac:dyDescent="0.35">
      <c r="B47" s="32" t="s">
        <v>104</v>
      </c>
      <c r="C47" s="32" t="s">
        <v>42</v>
      </c>
      <c r="D47" s="32">
        <v>43</v>
      </c>
      <c r="E47" s="32">
        <v>0</v>
      </c>
      <c r="N47" s="3"/>
      <c r="O47" s="3"/>
      <c r="P47" s="3"/>
      <c r="Q47" s="3"/>
      <c r="R47" s="3"/>
      <c r="S47" s="3"/>
      <c r="T47" s="3"/>
      <c r="U47" s="3"/>
      <c r="W47" s="3"/>
      <c r="Y47" s="3"/>
      <c r="AA47" s="3"/>
      <c r="AM47" s="18"/>
      <c r="AN47" s="15"/>
      <c r="AO47" s="15"/>
      <c r="AP47" s="15"/>
      <c r="AQ47" s="15"/>
      <c r="AR47" s="15"/>
      <c r="AS47" s="15"/>
      <c r="AT47" s="15"/>
    </row>
    <row r="48" spans="1:46" x14ac:dyDescent="0.35">
      <c r="B48" s="32" t="s">
        <v>104</v>
      </c>
      <c r="C48" s="32" t="s">
        <v>42</v>
      </c>
      <c r="D48" s="32">
        <v>44</v>
      </c>
      <c r="E48" s="32">
        <v>12</v>
      </c>
      <c r="F48" s="32">
        <v>0</v>
      </c>
      <c r="G48" s="32">
        <v>4</v>
      </c>
      <c r="H48" s="32">
        <v>3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">
        <f t="shared" ref="N48:U51" si="67">F48/$AB$96*100</f>
        <v>0</v>
      </c>
      <c r="O48" s="3">
        <f t="shared" si="67"/>
        <v>2.2099447513812152</v>
      </c>
      <c r="P48" s="3">
        <f t="shared" si="67"/>
        <v>1.6574585635359116</v>
      </c>
      <c r="Q48" s="3">
        <f t="shared" si="67"/>
        <v>0</v>
      </c>
      <c r="R48" s="3">
        <f t="shared" si="67"/>
        <v>0</v>
      </c>
      <c r="S48" s="3">
        <f t="shared" si="67"/>
        <v>0</v>
      </c>
      <c r="T48" s="3">
        <f t="shared" si="67"/>
        <v>0</v>
      </c>
      <c r="U48" s="3">
        <f t="shared" si="67"/>
        <v>0</v>
      </c>
      <c r="V48" s="32">
        <f t="shared" si="2"/>
        <v>7</v>
      </c>
      <c r="W48" s="3">
        <f t="shared" si="3"/>
        <v>100</v>
      </c>
      <c r="X48" s="32">
        <f t="shared" si="4"/>
        <v>4</v>
      </c>
      <c r="Y48" s="3">
        <f t="shared" si="5"/>
        <v>57.142857142857139</v>
      </c>
      <c r="Z48" s="32">
        <f t="shared" si="6"/>
        <v>3</v>
      </c>
      <c r="AA48" s="3">
        <f t="shared" si="7"/>
        <v>42.857142857142854</v>
      </c>
      <c r="AB48" s="32">
        <f t="shared" si="8"/>
        <v>7</v>
      </c>
      <c r="AE48" s="32">
        <v>0</v>
      </c>
      <c r="AF48" s="32">
        <v>4</v>
      </c>
      <c r="AG48" s="32">
        <v>1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18"/>
      <c r="AN48" s="18">
        <f t="shared" ref="AN48" si="68">(AF48/G48)*100</f>
        <v>100</v>
      </c>
      <c r="AO48" s="18">
        <f t="shared" ref="AO48" si="69">(AG48/H48)*100</f>
        <v>33.333333333333329</v>
      </c>
      <c r="AP48" s="15"/>
      <c r="AQ48" s="15"/>
      <c r="AR48" s="15"/>
      <c r="AS48" s="15"/>
      <c r="AT48" s="15"/>
    </row>
    <row r="49" spans="2:55" x14ac:dyDescent="0.35">
      <c r="B49" s="32" t="s">
        <v>104</v>
      </c>
      <c r="C49" s="32" t="s">
        <v>42</v>
      </c>
      <c r="D49" s="32">
        <v>45</v>
      </c>
      <c r="E49" s="32">
        <v>53</v>
      </c>
      <c r="F49" s="32">
        <v>11</v>
      </c>
      <c r="G49" s="32">
        <v>21</v>
      </c>
      <c r="H49" s="32">
        <v>9</v>
      </c>
      <c r="I49" s="32">
        <v>1</v>
      </c>
      <c r="J49" s="32">
        <v>0</v>
      </c>
      <c r="K49" s="32">
        <v>1</v>
      </c>
      <c r="L49" s="32">
        <v>0</v>
      </c>
      <c r="M49" s="32">
        <v>0</v>
      </c>
      <c r="N49" s="3">
        <f t="shared" si="67"/>
        <v>6.0773480662983426</v>
      </c>
      <c r="O49" s="3">
        <f t="shared" si="67"/>
        <v>11.602209944751381</v>
      </c>
      <c r="P49" s="3">
        <f t="shared" si="67"/>
        <v>4.972375690607735</v>
      </c>
      <c r="Q49" s="3">
        <f t="shared" si="67"/>
        <v>0.55248618784530379</v>
      </c>
      <c r="R49" s="3">
        <f t="shared" si="67"/>
        <v>0</v>
      </c>
      <c r="S49" s="3">
        <f t="shared" si="67"/>
        <v>0.55248618784530379</v>
      </c>
      <c r="T49" s="3">
        <f t="shared" si="67"/>
        <v>0</v>
      </c>
      <c r="U49" s="3">
        <f t="shared" si="67"/>
        <v>0</v>
      </c>
      <c r="V49" s="32">
        <f t="shared" si="2"/>
        <v>42</v>
      </c>
      <c r="W49" s="3">
        <f t="shared" si="3"/>
        <v>97.674418604651152</v>
      </c>
      <c r="X49" s="32">
        <f t="shared" si="4"/>
        <v>33</v>
      </c>
      <c r="Y49" s="3">
        <f t="shared" si="5"/>
        <v>76.744186046511629</v>
      </c>
      <c r="Z49" s="32">
        <f t="shared" si="6"/>
        <v>20</v>
      </c>
      <c r="AA49" s="3">
        <f t="shared" si="7"/>
        <v>46.511627906976742</v>
      </c>
      <c r="AB49" s="32">
        <f t="shared" si="8"/>
        <v>43</v>
      </c>
      <c r="AE49" s="32">
        <v>11</v>
      </c>
      <c r="AF49" s="32">
        <v>21</v>
      </c>
      <c r="AG49" s="32">
        <v>9</v>
      </c>
      <c r="AH49" s="32">
        <v>1</v>
      </c>
      <c r="AI49" s="32">
        <v>0</v>
      </c>
      <c r="AJ49" s="32">
        <v>1</v>
      </c>
      <c r="AK49" s="32">
        <v>0</v>
      </c>
      <c r="AL49" s="32">
        <v>0</v>
      </c>
      <c r="AM49" s="18">
        <f t="shared" si="9"/>
        <v>100</v>
      </c>
      <c r="AN49" s="18">
        <f t="shared" ref="AN49:AN51" si="70">(AF49/G49)*100</f>
        <v>100</v>
      </c>
      <c r="AO49" s="18">
        <f t="shared" ref="AO49:AO51" si="71">(AG49/H49)*100</f>
        <v>100</v>
      </c>
      <c r="AP49" s="18">
        <f t="shared" ref="AP49" si="72">(AH49/I49)*100</f>
        <v>100</v>
      </c>
      <c r="AQ49" s="18"/>
      <c r="AR49" s="18">
        <f t="shared" ref="AR49" si="73">(AJ49/K49)*100</f>
        <v>100</v>
      </c>
      <c r="AS49" s="15"/>
      <c r="AT49" s="15"/>
    </row>
    <row r="50" spans="2:55" x14ac:dyDescent="0.35">
      <c r="B50" s="32" t="s">
        <v>104</v>
      </c>
      <c r="C50" s="32" t="s">
        <v>40</v>
      </c>
      <c r="D50" s="32">
        <v>46</v>
      </c>
      <c r="E50" s="32">
        <v>11</v>
      </c>
      <c r="F50" s="32">
        <v>1</v>
      </c>
      <c r="G50" s="32">
        <v>1</v>
      </c>
      <c r="H50" s="32">
        <v>1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">
        <f t="shared" si="67"/>
        <v>0.55248618784530379</v>
      </c>
      <c r="O50" s="3">
        <f t="shared" si="67"/>
        <v>0.55248618784530379</v>
      </c>
      <c r="P50" s="3">
        <f t="shared" si="67"/>
        <v>0.55248618784530379</v>
      </c>
      <c r="Q50" s="3">
        <f t="shared" si="67"/>
        <v>0</v>
      </c>
      <c r="R50" s="3">
        <f t="shared" si="67"/>
        <v>0</v>
      </c>
      <c r="S50" s="3">
        <f t="shared" si="67"/>
        <v>0</v>
      </c>
      <c r="T50" s="3">
        <f t="shared" si="67"/>
        <v>0</v>
      </c>
      <c r="U50" s="3">
        <f t="shared" si="67"/>
        <v>0</v>
      </c>
      <c r="V50" s="32">
        <f t="shared" si="2"/>
        <v>3</v>
      </c>
      <c r="W50" s="3">
        <f t="shared" si="3"/>
        <v>100</v>
      </c>
      <c r="X50" s="32">
        <f t="shared" si="4"/>
        <v>2</v>
      </c>
      <c r="Y50" s="3">
        <f t="shared" si="5"/>
        <v>66.666666666666657</v>
      </c>
      <c r="Z50" s="32">
        <f t="shared" si="6"/>
        <v>2</v>
      </c>
      <c r="AA50" s="3">
        <f t="shared" si="7"/>
        <v>66.666666666666657</v>
      </c>
      <c r="AB50" s="32">
        <f t="shared" si="8"/>
        <v>3</v>
      </c>
      <c r="AE50" s="32">
        <v>1</v>
      </c>
      <c r="AF50" s="32">
        <v>1</v>
      </c>
      <c r="AG50" s="32">
        <v>1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18">
        <f t="shared" si="9"/>
        <v>100</v>
      </c>
      <c r="AN50" s="18">
        <f t="shared" si="70"/>
        <v>100</v>
      </c>
      <c r="AO50" s="18">
        <f t="shared" si="71"/>
        <v>100</v>
      </c>
      <c r="AP50" s="18"/>
      <c r="AQ50" s="18"/>
      <c r="AR50" s="18"/>
      <c r="AS50" s="15"/>
      <c r="AT50" s="15"/>
    </row>
    <row r="51" spans="2:55" x14ac:dyDescent="0.35">
      <c r="B51" s="32" t="s">
        <v>104</v>
      </c>
      <c r="C51" s="32" t="s">
        <v>40</v>
      </c>
      <c r="D51" s="32">
        <v>47</v>
      </c>
      <c r="E51" s="32">
        <v>9</v>
      </c>
      <c r="F51" s="32">
        <v>2</v>
      </c>
      <c r="G51" s="32">
        <v>2</v>
      </c>
      <c r="H51" s="32">
        <v>1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">
        <f t="shared" si="67"/>
        <v>1.1049723756906076</v>
      </c>
      <c r="O51" s="3">
        <f t="shared" si="67"/>
        <v>1.1049723756906076</v>
      </c>
      <c r="P51" s="3">
        <f t="shared" si="67"/>
        <v>0.55248618784530379</v>
      </c>
      <c r="Q51" s="3">
        <f t="shared" si="67"/>
        <v>0</v>
      </c>
      <c r="R51" s="3">
        <f t="shared" si="67"/>
        <v>0</v>
      </c>
      <c r="S51" s="3">
        <f t="shared" si="67"/>
        <v>0</v>
      </c>
      <c r="T51" s="3">
        <f t="shared" si="67"/>
        <v>0</v>
      </c>
      <c r="U51" s="3">
        <f t="shared" si="67"/>
        <v>0</v>
      </c>
      <c r="V51" s="32">
        <f t="shared" si="2"/>
        <v>5</v>
      </c>
      <c r="W51" s="3">
        <f t="shared" si="3"/>
        <v>100</v>
      </c>
      <c r="X51" s="32">
        <f t="shared" si="4"/>
        <v>4</v>
      </c>
      <c r="Y51" s="3">
        <f t="shared" si="5"/>
        <v>80</v>
      </c>
      <c r="Z51" s="32">
        <f t="shared" si="6"/>
        <v>3</v>
      </c>
      <c r="AA51" s="3">
        <f t="shared" si="7"/>
        <v>60</v>
      </c>
      <c r="AB51" s="32">
        <f t="shared" si="8"/>
        <v>5</v>
      </c>
      <c r="AE51" s="32">
        <v>2</v>
      </c>
      <c r="AF51" s="32">
        <v>2</v>
      </c>
      <c r="AG51" s="32">
        <v>1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18">
        <f t="shared" si="9"/>
        <v>100</v>
      </c>
      <c r="AN51" s="18">
        <f t="shared" si="70"/>
        <v>100</v>
      </c>
      <c r="AO51" s="18">
        <f t="shared" si="71"/>
        <v>100</v>
      </c>
      <c r="AP51" s="18"/>
      <c r="AQ51" s="18"/>
      <c r="AR51" s="18"/>
      <c r="AS51" s="15"/>
      <c r="AT51" s="15"/>
    </row>
    <row r="52" spans="2:55" x14ac:dyDescent="0.35">
      <c r="B52" s="32" t="s">
        <v>104</v>
      </c>
      <c r="C52" s="32" t="s">
        <v>29</v>
      </c>
      <c r="D52" s="32">
        <v>48</v>
      </c>
      <c r="E52" s="32">
        <v>0</v>
      </c>
      <c r="N52" s="3"/>
      <c r="O52" s="3"/>
      <c r="P52" s="3"/>
      <c r="Q52" s="3"/>
      <c r="R52" s="3"/>
      <c r="S52" s="3"/>
      <c r="T52" s="3"/>
      <c r="U52" s="3"/>
      <c r="W52" s="3"/>
      <c r="Y52" s="3"/>
      <c r="AA52" s="3"/>
      <c r="AM52" s="18"/>
      <c r="AN52" s="15"/>
      <c r="AO52" s="15"/>
      <c r="AP52" s="15"/>
      <c r="AQ52" s="15"/>
      <c r="AR52" s="15"/>
      <c r="AS52" s="15"/>
      <c r="AT52" s="15"/>
    </row>
    <row r="53" spans="2:55" x14ac:dyDescent="0.35">
      <c r="P53" s="3"/>
      <c r="AM53" s="18"/>
      <c r="AN53" s="15"/>
      <c r="AO53" s="15"/>
      <c r="AP53" s="15"/>
      <c r="AQ53" s="15"/>
      <c r="AR53" s="15"/>
      <c r="AS53" s="15"/>
      <c r="AT53" s="15"/>
    </row>
    <row r="54" spans="2:55" x14ac:dyDescent="0.35">
      <c r="AM54" s="18"/>
      <c r="AN54" s="15"/>
      <c r="AO54" s="15"/>
      <c r="AP54" s="15"/>
      <c r="AQ54" s="15"/>
      <c r="AR54" s="15"/>
      <c r="AS54" s="15"/>
      <c r="AT54" s="15"/>
    </row>
    <row r="55" spans="2:55" x14ac:dyDescent="0.35">
      <c r="B55" s="32" t="s">
        <v>105</v>
      </c>
      <c r="C55" s="32" t="s">
        <v>40</v>
      </c>
      <c r="D55" s="32">
        <v>1</v>
      </c>
      <c r="E55" s="32">
        <v>15</v>
      </c>
      <c r="F55" s="32">
        <v>1</v>
      </c>
      <c r="G55" s="32">
        <v>2</v>
      </c>
      <c r="H55" s="32">
        <v>1</v>
      </c>
      <c r="I55" s="32">
        <v>1</v>
      </c>
      <c r="J55" s="32">
        <v>0</v>
      </c>
      <c r="K55" s="32">
        <v>0</v>
      </c>
      <c r="L55" s="32">
        <v>0</v>
      </c>
      <c r="M55" s="32">
        <v>0</v>
      </c>
      <c r="N55" s="3">
        <f t="shared" ref="N55:U57" si="74">F55/$AB$96*100</f>
        <v>0.55248618784530379</v>
      </c>
      <c r="O55" s="3">
        <f t="shared" si="74"/>
        <v>1.1049723756906076</v>
      </c>
      <c r="P55" s="3">
        <f t="shared" si="74"/>
        <v>0.55248618784530379</v>
      </c>
      <c r="Q55" s="3">
        <f t="shared" si="74"/>
        <v>0.55248618784530379</v>
      </c>
      <c r="R55" s="3">
        <f t="shared" si="74"/>
        <v>0</v>
      </c>
      <c r="S55" s="3">
        <f t="shared" si="74"/>
        <v>0</v>
      </c>
      <c r="T55" s="3">
        <f t="shared" si="74"/>
        <v>0</v>
      </c>
      <c r="U55" s="3">
        <f t="shared" si="74"/>
        <v>0</v>
      </c>
      <c r="V55" s="32">
        <f t="shared" ref="V55" si="75">SUM(F55:I55)</f>
        <v>5</v>
      </c>
      <c r="W55" s="3">
        <f t="shared" ref="W55" si="76">V55/AB55*100</f>
        <v>100</v>
      </c>
      <c r="X55" s="32">
        <f t="shared" ref="X55" si="77">SUM(F55:G55,J55:K55)</f>
        <v>3</v>
      </c>
      <c r="Y55" s="3">
        <f t="shared" ref="Y55" si="78">X55/AB55*100</f>
        <v>60</v>
      </c>
      <c r="Z55" s="32">
        <f t="shared" ref="Z55" si="79">F55+H55+J55+L55</f>
        <v>2</v>
      </c>
      <c r="AA55" s="3">
        <f t="shared" ref="AA55:AA83" si="80">Z55/AB55*100</f>
        <v>40</v>
      </c>
      <c r="AB55" s="32">
        <f t="shared" ref="AB55" si="81">SUM(F55:M55)</f>
        <v>5</v>
      </c>
      <c r="AE55" s="32">
        <v>1</v>
      </c>
      <c r="AF55" s="32">
        <v>2</v>
      </c>
      <c r="AG55" s="32">
        <v>1</v>
      </c>
      <c r="AH55" s="32">
        <v>1</v>
      </c>
      <c r="AI55" s="32">
        <v>0</v>
      </c>
      <c r="AJ55" s="32">
        <v>0</v>
      </c>
      <c r="AK55" s="32">
        <v>0</v>
      </c>
      <c r="AL55" s="32">
        <v>0</v>
      </c>
      <c r="AM55" s="18">
        <f t="shared" si="9"/>
        <v>100</v>
      </c>
      <c r="AN55" s="18">
        <f t="shared" ref="AN55:AN57" si="82">(AF55/G55)*100</f>
        <v>100</v>
      </c>
      <c r="AO55" s="18">
        <f t="shared" ref="AO55:AO56" si="83">(AG55/H55)*100</f>
        <v>100</v>
      </c>
      <c r="AP55" s="18">
        <f t="shared" ref="AP55" si="84">(AH55/I55)*100</f>
        <v>100</v>
      </c>
      <c r="AQ55" s="18"/>
      <c r="AR55" s="18"/>
      <c r="AS55" s="15"/>
      <c r="AT55" s="15"/>
    </row>
    <row r="56" spans="2:55" x14ac:dyDescent="0.35">
      <c r="B56" s="32" t="s">
        <v>105</v>
      </c>
      <c r="C56" s="32" t="s">
        <v>40</v>
      </c>
      <c r="D56" s="32">
        <v>2</v>
      </c>
      <c r="E56" s="32">
        <v>45</v>
      </c>
      <c r="F56" s="32">
        <v>8</v>
      </c>
      <c r="G56" s="32">
        <v>15</v>
      </c>
      <c r="H56" s="32">
        <v>6</v>
      </c>
      <c r="I56" s="32">
        <v>0</v>
      </c>
      <c r="J56" s="32">
        <v>2</v>
      </c>
      <c r="K56" s="32">
        <v>1</v>
      </c>
      <c r="L56" s="32">
        <v>0</v>
      </c>
      <c r="M56" s="32">
        <v>0</v>
      </c>
      <c r="N56" s="3">
        <f t="shared" si="74"/>
        <v>4.4198895027624303</v>
      </c>
      <c r="O56" s="3">
        <f t="shared" si="74"/>
        <v>8.2872928176795568</v>
      </c>
      <c r="P56" s="3">
        <f t="shared" si="74"/>
        <v>3.3149171270718232</v>
      </c>
      <c r="Q56" s="3">
        <f t="shared" si="74"/>
        <v>0</v>
      </c>
      <c r="R56" s="3">
        <f t="shared" si="74"/>
        <v>1.1049723756906076</v>
      </c>
      <c r="S56" s="3">
        <f t="shared" si="74"/>
        <v>0.55248618784530379</v>
      </c>
      <c r="T56" s="3">
        <f t="shared" si="74"/>
        <v>0</v>
      </c>
      <c r="U56" s="3">
        <f t="shared" si="74"/>
        <v>0</v>
      </c>
      <c r="V56" s="32">
        <f t="shared" ref="V56:V83" si="85">SUM(F56:I56)</f>
        <v>29</v>
      </c>
      <c r="W56" s="3">
        <f t="shared" ref="W56:W83" si="86">V56/AB56*100</f>
        <v>90.625</v>
      </c>
      <c r="X56" s="32">
        <f t="shared" ref="X56:X83" si="87">SUM(F56:G56,J56:K56)</f>
        <v>26</v>
      </c>
      <c r="Y56" s="3">
        <f t="shared" ref="Y56:Y83" si="88">X56/AB56*100</f>
        <v>81.25</v>
      </c>
      <c r="Z56" s="32">
        <f t="shared" ref="Z56:Z83" si="89">F56+H56+J56+L56</f>
        <v>16</v>
      </c>
      <c r="AA56" s="3">
        <f t="shared" si="80"/>
        <v>50</v>
      </c>
      <c r="AB56" s="32">
        <f t="shared" ref="AB56:AB83" si="90">SUM(F56:M56)</f>
        <v>32</v>
      </c>
      <c r="AE56" s="32">
        <v>8</v>
      </c>
      <c r="AF56" s="32">
        <v>15</v>
      </c>
      <c r="AG56" s="32">
        <v>6</v>
      </c>
      <c r="AH56" s="32">
        <v>0</v>
      </c>
      <c r="AI56" s="32">
        <v>2</v>
      </c>
      <c r="AJ56" s="32">
        <v>1</v>
      </c>
      <c r="AK56" s="32">
        <v>0</v>
      </c>
      <c r="AL56" s="32">
        <v>0</v>
      </c>
      <c r="AM56" s="18">
        <f t="shared" si="9"/>
        <v>100</v>
      </c>
      <c r="AN56" s="18">
        <f t="shared" si="82"/>
        <v>100</v>
      </c>
      <c r="AO56" s="18">
        <f t="shared" si="83"/>
        <v>100</v>
      </c>
      <c r="AP56" s="18"/>
      <c r="AQ56" s="18">
        <f t="shared" ref="AQ56" si="91">(AI56/J56)*100</f>
        <v>100</v>
      </c>
      <c r="AR56" s="18">
        <f t="shared" ref="AR56" si="92">(AJ56/K56)*100</f>
        <v>100</v>
      </c>
      <c r="AS56" s="15"/>
      <c r="AT56" s="15"/>
    </row>
    <row r="57" spans="2:55" x14ac:dyDescent="0.35">
      <c r="B57" s="32" t="s">
        <v>105</v>
      </c>
      <c r="C57" s="32" t="s">
        <v>40</v>
      </c>
      <c r="D57" s="32">
        <v>3</v>
      </c>
      <c r="E57" s="32">
        <v>7</v>
      </c>
      <c r="F57" s="32">
        <v>1</v>
      </c>
      <c r="G57" s="32">
        <v>3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">
        <f t="shared" si="74"/>
        <v>0.55248618784530379</v>
      </c>
      <c r="O57" s="3">
        <f t="shared" si="74"/>
        <v>1.6574585635359116</v>
      </c>
      <c r="P57" s="3">
        <f t="shared" si="74"/>
        <v>0</v>
      </c>
      <c r="Q57" s="3">
        <f t="shared" si="74"/>
        <v>0</v>
      </c>
      <c r="R57" s="3">
        <f t="shared" si="74"/>
        <v>0</v>
      </c>
      <c r="S57" s="3">
        <f t="shared" si="74"/>
        <v>0</v>
      </c>
      <c r="T57" s="3">
        <f t="shared" si="74"/>
        <v>0</v>
      </c>
      <c r="U57" s="3">
        <f t="shared" si="74"/>
        <v>0</v>
      </c>
      <c r="V57" s="32">
        <f t="shared" si="85"/>
        <v>4</v>
      </c>
      <c r="W57" s="3">
        <f t="shared" si="86"/>
        <v>100</v>
      </c>
      <c r="X57" s="32">
        <f t="shared" si="87"/>
        <v>4</v>
      </c>
      <c r="Y57" s="3">
        <f t="shared" si="88"/>
        <v>100</v>
      </c>
      <c r="Z57" s="32">
        <f t="shared" si="89"/>
        <v>1</v>
      </c>
      <c r="AA57" s="3">
        <f t="shared" si="80"/>
        <v>25</v>
      </c>
      <c r="AB57" s="32">
        <f t="shared" si="90"/>
        <v>4</v>
      </c>
      <c r="AE57" s="32">
        <v>1</v>
      </c>
      <c r="AF57" s="32">
        <v>3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18">
        <f t="shared" si="9"/>
        <v>100</v>
      </c>
      <c r="AN57" s="18">
        <f t="shared" si="82"/>
        <v>100</v>
      </c>
      <c r="AO57" s="18"/>
      <c r="AP57" s="18"/>
      <c r="AQ57" s="18"/>
      <c r="AR57" s="18"/>
      <c r="AS57" s="15"/>
      <c r="AT57" s="15"/>
    </row>
    <row r="58" spans="2:55" x14ac:dyDescent="0.35">
      <c r="B58" s="32" t="s">
        <v>105</v>
      </c>
      <c r="C58" s="32" t="s">
        <v>33</v>
      </c>
      <c r="D58" s="32">
        <v>4</v>
      </c>
      <c r="E58" s="32">
        <v>0</v>
      </c>
      <c r="N58" s="3"/>
      <c r="O58" s="3"/>
      <c r="P58" s="3"/>
      <c r="Q58" s="3"/>
      <c r="R58" s="3"/>
      <c r="S58" s="3"/>
      <c r="T58" s="3"/>
      <c r="U58" s="3"/>
      <c r="W58" s="3"/>
      <c r="Y58" s="3"/>
      <c r="AA58" s="3"/>
      <c r="AM58" s="18"/>
      <c r="AN58" s="15"/>
      <c r="AO58" s="15"/>
      <c r="AP58" s="15"/>
      <c r="AQ58" s="15"/>
      <c r="AR58" s="15"/>
      <c r="AS58" s="15"/>
      <c r="AT58" s="15"/>
    </row>
    <row r="59" spans="2:55" x14ac:dyDescent="0.35">
      <c r="B59" s="32" t="s">
        <v>105</v>
      </c>
      <c r="C59" s="32" t="s">
        <v>40</v>
      </c>
      <c r="D59" s="32">
        <v>5</v>
      </c>
      <c r="E59" s="32">
        <v>50</v>
      </c>
      <c r="F59" s="32">
        <v>14</v>
      </c>
      <c r="G59" s="32">
        <v>15</v>
      </c>
      <c r="H59" s="32">
        <v>3</v>
      </c>
      <c r="I59" s="32">
        <v>2</v>
      </c>
      <c r="J59" s="32">
        <v>0</v>
      </c>
      <c r="K59" s="32">
        <v>0</v>
      </c>
      <c r="L59" s="32">
        <v>0</v>
      </c>
      <c r="M59" s="32">
        <v>0</v>
      </c>
      <c r="N59" s="3">
        <f t="shared" ref="N59:U65" si="93">F59/$AB$96*100</f>
        <v>7.7348066298342539</v>
      </c>
      <c r="O59" s="3">
        <f t="shared" si="93"/>
        <v>8.2872928176795568</v>
      </c>
      <c r="P59" s="3">
        <f t="shared" si="93"/>
        <v>1.6574585635359116</v>
      </c>
      <c r="Q59" s="3">
        <f t="shared" si="93"/>
        <v>1.1049723756906076</v>
      </c>
      <c r="R59" s="3">
        <f t="shared" si="93"/>
        <v>0</v>
      </c>
      <c r="S59" s="3">
        <f t="shared" si="93"/>
        <v>0</v>
      </c>
      <c r="T59" s="3">
        <f t="shared" si="93"/>
        <v>0</v>
      </c>
      <c r="U59" s="3">
        <f t="shared" si="93"/>
        <v>0</v>
      </c>
      <c r="V59" s="32">
        <f t="shared" si="85"/>
        <v>34</v>
      </c>
      <c r="W59" s="3">
        <f t="shared" si="86"/>
        <v>100</v>
      </c>
      <c r="X59" s="32">
        <f t="shared" si="87"/>
        <v>29</v>
      </c>
      <c r="Y59" s="3">
        <f t="shared" si="88"/>
        <v>85.294117647058826</v>
      </c>
      <c r="Z59" s="32">
        <f t="shared" si="89"/>
        <v>17</v>
      </c>
      <c r="AA59" s="3">
        <f t="shared" si="80"/>
        <v>50</v>
      </c>
      <c r="AB59" s="32">
        <f t="shared" si="90"/>
        <v>34</v>
      </c>
      <c r="AE59" s="32">
        <v>14</v>
      </c>
      <c r="AF59" s="32">
        <v>15</v>
      </c>
      <c r="AG59" s="32">
        <v>3</v>
      </c>
      <c r="AH59" s="32">
        <v>2</v>
      </c>
      <c r="AI59" s="32">
        <v>0</v>
      </c>
      <c r="AJ59" s="32">
        <v>0</v>
      </c>
      <c r="AK59" s="32">
        <v>0</v>
      </c>
      <c r="AL59" s="32">
        <v>0</v>
      </c>
      <c r="AM59" s="18">
        <f t="shared" si="9"/>
        <v>100</v>
      </c>
      <c r="AN59" s="18">
        <f t="shared" ref="AN59:AN65" si="94">(AF59/G59)*100</f>
        <v>100</v>
      </c>
      <c r="AO59" s="18">
        <f t="shared" ref="AO59:AO65" si="95">(AG59/H59)*100</f>
        <v>100</v>
      </c>
      <c r="AP59" s="18">
        <f t="shared" ref="AP59:AP65" si="96">(AH59/I59)*100</f>
        <v>100</v>
      </c>
      <c r="AQ59" s="18"/>
      <c r="AR59" s="18"/>
      <c r="AS59" s="18"/>
      <c r="AT59" s="15"/>
    </row>
    <row r="60" spans="2:55" x14ac:dyDescent="0.35">
      <c r="B60" s="32" t="s">
        <v>105</v>
      </c>
      <c r="C60" s="32" t="s">
        <v>40</v>
      </c>
      <c r="D60" s="32">
        <v>6</v>
      </c>
      <c r="E60" s="32">
        <v>67</v>
      </c>
      <c r="F60" s="32">
        <v>12</v>
      </c>
      <c r="G60" s="32">
        <v>18</v>
      </c>
      <c r="H60" s="32">
        <v>7</v>
      </c>
      <c r="I60" s="32">
        <v>3</v>
      </c>
      <c r="J60" s="32">
        <v>0</v>
      </c>
      <c r="K60" s="32">
        <v>0</v>
      </c>
      <c r="L60" s="32">
        <v>0</v>
      </c>
      <c r="M60" s="32">
        <v>0</v>
      </c>
      <c r="N60" s="3">
        <f t="shared" si="93"/>
        <v>6.6298342541436464</v>
      </c>
      <c r="O60" s="3">
        <f t="shared" si="93"/>
        <v>9.94475138121547</v>
      </c>
      <c r="P60" s="3">
        <f t="shared" si="93"/>
        <v>3.867403314917127</v>
      </c>
      <c r="Q60" s="3">
        <f t="shared" si="93"/>
        <v>1.6574585635359116</v>
      </c>
      <c r="R60" s="3">
        <f t="shared" si="93"/>
        <v>0</v>
      </c>
      <c r="S60" s="3">
        <f t="shared" si="93"/>
        <v>0</v>
      </c>
      <c r="T60" s="3">
        <f t="shared" si="93"/>
        <v>0</v>
      </c>
      <c r="U60" s="3">
        <f t="shared" si="93"/>
        <v>0</v>
      </c>
      <c r="V60" s="32">
        <f t="shared" si="85"/>
        <v>40</v>
      </c>
      <c r="W60" s="3">
        <f t="shared" si="86"/>
        <v>100</v>
      </c>
      <c r="X60" s="32">
        <f t="shared" si="87"/>
        <v>30</v>
      </c>
      <c r="Y60" s="3">
        <f t="shared" si="88"/>
        <v>75</v>
      </c>
      <c r="Z60" s="32">
        <f t="shared" si="89"/>
        <v>19</v>
      </c>
      <c r="AA60" s="3">
        <f t="shared" si="80"/>
        <v>47.5</v>
      </c>
      <c r="AB60" s="32">
        <f t="shared" si="90"/>
        <v>40</v>
      </c>
      <c r="AE60" s="32">
        <v>12</v>
      </c>
      <c r="AF60" s="32">
        <v>18</v>
      </c>
      <c r="AG60" s="32">
        <v>7</v>
      </c>
      <c r="AH60" s="32">
        <v>3</v>
      </c>
      <c r="AI60" s="32">
        <v>0</v>
      </c>
      <c r="AJ60" s="32">
        <v>0</v>
      </c>
      <c r="AK60" s="32">
        <v>0</v>
      </c>
      <c r="AL60" s="32">
        <v>0</v>
      </c>
      <c r="AM60" s="18">
        <f t="shared" si="9"/>
        <v>100</v>
      </c>
      <c r="AN60" s="18">
        <f t="shared" si="94"/>
        <v>100</v>
      </c>
      <c r="AO60" s="18">
        <f t="shared" si="95"/>
        <v>100</v>
      </c>
      <c r="AP60" s="18">
        <f t="shared" si="96"/>
        <v>100</v>
      </c>
      <c r="AQ60" s="18"/>
      <c r="AR60" s="18"/>
      <c r="AS60" s="18"/>
      <c r="AT60" s="15"/>
    </row>
    <row r="61" spans="2:55" x14ac:dyDescent="0.35">
      <c r="B61" s="32" t="s">
        <v>105</v>
      </c>
      <c r="C61" s="32" t="s">
        <v>40</v>
      </c>
      <c r="D61" s="32">
        <v>7</v>
      </c>
      <c r="E61" s="32">
        <v>11</v>
      </c>
      <c r="F61" s="32">
        <v>1</v>
      </c>
      <c r="G61" s="32">
        <v>1</v>
      </c>
      <c r="H61" s="32">
        <v>0</v>
      </c>
      <c r="I61" s="32">
        <v>1</v>
      </c>
      <c r="J61" s="32">
        <v>0</v>
      </c>
      <c r="K61" s="32">
        <v>0</v>
      </c>
      <c r="L61" s="32">
        <v>0</v>
      </c>
      <c r="M61" s="32">
        <v>0</v>
      </c>
      <c r="N61" s="3">
        <f t="shared" si="93"/>
        <v>0.55248618784530379</v>
      </c>
      <c r="O61" s="3">
        <f t="shared" si="93"/>
        <v>0.55248618784530379</v>
      </c>
      <c r="P61" s="3">
        <f t="shared" si="93"/>
        <v>0</v>
      </c>
      <c r="Q61" s="3">
        <f t="shared" si="93"/>
        <v>0.55248618784530379</v>
      </c>
      <c r="R61" s="3">
        <f t="shared" si="93"/>
        <v>0</v>
      </c>
      <c r="S61" s="3">
        <f t="shared" si="93"/>
        <v>0</v>
      </c>
      <c r="T61" s="3">
        <f t="shared" si="93"/>
        <v>0</v>
      </c>
      <c r="U61" s="3">
        <f t="shared" si="93"/>
        <v>0</v>
      </c>
      <c r="V61" s="32">
        <f t="shared" si="85"/>
        <v>3</v>
      </c>
      <c r="W61" s="3">
        <f t="shared" si="86"/>
        <v>100</v>
      </c>
      <c r="X61" s="32">
        <f t="shared" si="87"/>
        <v>2</v>
      </c>
      <c r="Y61" s="3">
        <f t="shared" si="88"/>
        <v>66.666666666666657</v>
      </c>
      <c r="Z61" s="32">
        <f t="shared" si="89"/>
        <v>1</v>
      </c>
      <c r="AA61" s="3">
        <f t="shared" si="80"/>
        <v>33.333333333333329</v>
      </c>
      <c r="AB61" s="32">
        <f t="shared" si="90"/>
        <v>3</v>
      </c>
      <c r="AE61" s="32">
        <v>1</v>
      </c>
      <c r="AF61" s="32">
        <v>1</v>
      </c>
      <c r="AG61" s="32">
        <v>0</v>
      </c>
      <c r="AH61" s="32">
        <v>1</v>
      </c>
      <c r="AI61" s="32">
        <v>0</v>
      </c>
      <c r="AJ61" s="32">
        <v>0</v>
      </c>
      <c r="AK61" s="32">
        <v>0</v>
      </c>
      <c r="AL61" s="32">
        <v>0</v>
      </c>
      <c r="AM61" s="18">
        <f t="shared" si="9"/>
        <v>100</v>
      </c>
      <c r="AN61" s="18">
        <f t="shared" si="94"/>
        <v>100</v>
      </c>
      <c r="AO61" s="18"/>
      <c r="AP61" s="18">
        <f t="shared" si="96"/>
        <v>100</v>
      </c>
      <c r="AQ61" s="18"/>
      <c r="AR61" s="18"/>
      <c r="AS61" s="18"/>
      <c r="AT61" s="15"/>
    </row>
    <row r="62" spans="2:55" x14ac:dyDescent="0.35">
      <c r="B62" s="32" t="s">
        <v>105</v>
      </c>
      <c r="C62" s="32" t="s">
        <v>40</v>
      </c>
      <c r="D62" s="32">
        <v>8</v>
      </c>
      <c r="E62" s="32">
        <v>14</v>
      </c>
      <c r="F62" s="32">
        <v>2</v>
      </c>
      <c r="G62" s="32">
        <v>0</v>
      </c>
      <c r="H62" s="32">
        <v>2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">
        <f t="shared" si="93"/>
        <v>1.1049723756906076</v>
      </c>
      <c r="O62" s="3">
        <f t="shared" si="93"/>
        <v>0</v>
      </c>
      <c r="P62" s="3">
        <f t="shared" si="93"/>
        <v>1.1049723756906076</v>
      </c>
      <c r="Q62" s="3">
        <f t="shared" si="93"/>
        <v>0</v>
      </c>
      <c r="R62" s="3">
        <f t="shared" si="93"/>
        <v>0</v>
      </c>
      <c r="S62" s="3">
        <f t="shared" si="93"/>
        <v>0</v>
      </c>
      <c r="T62" s="3">
        <f t="shared" si="93"/>
        <v>0</v>
      </c>
      <c r="U62" s="3">
        <f t="shared" si="93"/>
        <v>0</v>
      </c>
      <c r="V62" s="32">
        <f t="shared" si="85"/>
        <v>4</v>
      </c>
      <c r="W62" s="3">
        <f t="shared" si="86"/>
        <v>100</v>
      </c>
      <c r="X62" s="32">
        <f t="shared" si="87"/>
        <v>2</v>
      </c>
      <c r="Y62" s="3">
        <f t="shared" si="88"/>
        <v>50</v>
      </c>
      <c r="Z62" s="32">
        <f t="shared" si="89"/>
        <v>4</v>
      </c>
      <c r="AA62" s="3">
        <f t="shared" si="80"/>
        <v>100</v>
      </c>
      <c r="AB62" s="32">
        <f t="shared" si="90"/>
        <v>4</v>
      </c>
      <c r="AE62" s="32">
        <v>2</v>
      </c>
      <c r="AF62" s="32">
        <v>0</v>
      </c>
      <c r="AG62" s="32">
        <v>2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18">
        <f t="shared" si="9"/>
        <v>100</v>
      </c>
      <c r="AN62" s="18"/>
      <c r="AO62" s="18">
        <f t="shared" si="95"/>
        <v>100</v>
      </c>
      <c r="AP62" s="18"/>
      <c r="AQ62" s="18"/>
      <c r="AR62" s="18"/>
      <c r="AS62" s="18"/>
      <c r="AT62" s="15"/>
    </row>
    <row r="63" spans="2:55" x14ac:dyDescent="0.35">
      <c r="B63" s="32" t="s">
        <v>105</v>
      </c>
      <c r="C63" s="32" t="s">
        <v>40</v>
      </c>
      <c r="D63" s="32">
        <v>9</v>
      </c>
      <c r="E63" s="32">
        <v>38</v>
      </c>
      <c r="F63" s="32">
        <v>5</v>
      </c>
      <c r="G63" s="32">
        <v>4</v>
      </c>
      <c r="H63" s="32">
        <v>3</v>
      </c>
      <c r="I63" s="32">
        <v>2</v>
      </c>
      <c r="J63" s="32">
        <v>0</v>
      </c>
      <c r="K63" s="32">
        <v>0</v>
      </c>
      <c r="L63" s="32">
        <v>0</v>
      </c>
      <c r="M63" s="32">
        <v>0</v>
      </c>
      <c r="N63" s="3">
        <f t="shared" si="93"/>
        <v>2.7624309392265194</v>
      </c>
      <c r="O63" s="3">
        <f t="shared" si="93"/>
        <v>2.2099447513812152</v>
      </c>
      <c r="P63" s="3">
        <f t="shared" si="93"/>
        <v>1.6574585635359116</v>
      </c>
      <c r="Q63" s="3">
        <f t="shared" si="93"/>
        <v>1.1049723756906076</v>
      </c>
      <c r="R63" s="3">
        <f t="shared" si="93"/>
        <v>0</v>
      </c>
      <c r="S63" s="3">
        <f t="shared" si="93"/>
        <v>0</v>
      </c>
      <c r="T63" s="3">
        <f t="shared" si="93"/>
        <v>0</v>
      </c>
      <c r="U63" s="3">
        <f t="shared" si="93"/>
        <v>0</v>
      </c>
      <c r="V63" s="32">
        <f t="shared" si="85"/>
        <v>14</v>
      </c>
      <c r="W63" s="3">
        <f t="shared" si="86"/>
        <v>100</v>
      </c>
      <c r="X63" s="32">
        <f t="shared" si="87"/>
        <v>9</v>
      </c>
      <c r="Y63" s="3">
        <f t="shared" si="88"/>
        <v>64.285714285714292</v>
      </c>
      <c r="Z63" s="32">
        <f t="shared" si="89"/>
        <v>8</v>
      </c>
      <c r="AA63" s="3">
        <f t="shared" si="80"/>
        <v>57.142857142857139</v>
      </c>
      <c r="AB63" s="32">
        <f t="shared" si="90"/>
        <v>14</v>
      </c>
      <c r="AE63" s="32">
        <v>5</v>
      </c>
      <c r="AF63" s="32">
        <v>4</v>
      </c>
      <c r="AG63" s="32">
        <v>3</v>
      </c>
      <c r="AH63" s="32">
        <v>2</v>
      </c>
      <c r="AI63" s="32">
        <v>0</v>
      </c>
      <c r="AJ63" s="32">
        <v>0</v>
      </c>
      <c r="AK63" s="32">
        <v>0</v>
      </c>
      <c r="AL63" s="32">
        <v>0</v>
      </c>
      <c r="AM63" s="18">
        <f t="shared" si="9"/>
        <v>100</v>
      </c>
      <c r="AN63" s="18">
        <f t="shared" si="94"/>
        <v>100</v>
      </c>
      <c r="AO63" s="18">
        <f t="shared" si="95"/>
        <v>100</v>
      </c>
      <c r="AP63" s="18">
        <f t="shared" si="96"/>
        <v>100</v>
      </c>
      <c r="AQ63" s="18"/>
      <c r="AR63" s="18"/>
      <c r="AS63" s="18"/>
      <c r="AT63" s="15"/>
    </row>
    <row r="64" spans="2:55" x14ac:dyDescent="0.35">
      <c r="B64" s="32" t="s">
        <v>105</v>
      </c>
      <c r="C64" s="32" t="s">
        <v>40</v>
      </c>
      <c r="D64" s="32">
        <v>10</v>
      </c>
      <c r="E64" s="32">
        <v>100</v>
      </c>
      <c r="F64" s="32">
        <v>13</v>
      </c>
      <c r="G64" s="32">
        <v>21</v>
      </c>
      <c r="H64" s="32">
        <v>5</v>
      </c>
      <c r="I64" s="32">
        <v>3</v>
      </c>
      <c r="J64" s="32">
        <v>0</v>
      </c>
      <c r="K64" s="32">
        <v>1</v>
      </c>
      <c r="L64" s="32">
        <v>1</v>
      </c>
      <c r="M64" s="32">
        <v>0</v>
      </c>
      <c r="N64" s="3">
        <f t="shared" si="93"/>
        <v>7.1823204419889501</v>
      </c>
      <c r="O64" s="3">
        <f t="shared" si="93"/>
        <v>11.602209944751381</v>
      </c>
      <c r="P64" s="3">
        <f t="shared" si="93"/>
        <v>2.7624309392265194</v>
      </c>
      <c r="Q64" s="3">
        <f t="shared" si="93"/>
        <v>1.6574585635359116</v>
      </c>
      <c r="R64" s="3">
        <f t="shared" si="93"/>
        <v>0</v>
      </c>
      <c r="S64" s="3">
        <f t="shared" si="93"/>
        <v>0.55248618784530379</v>
      </c>
      <c r="T64" s="3">
        <f t="shared" si="93"/>
        <v>0.55248618784530379</v>
      </c>
      <c r="U64" s="3">
        <f t="shared" si="93"/>
        <v>0</v>
      </c>
      <c r="V64" s="32">
        <f t="shared" si="85"/>
        <v>42</v>
      </c>
      <c r="W64" s="3">
        <f t="shared" si="86"/>
        <v>95.454545454545453</v>
      </c>
      <c r="X64" s="32">
        <f t="shared" si="87"/>
        <v>35</v>
      </c>
      <c r="Y64" s="3">
        <f t="shared" si="88"/>
        <v>79.545454545454547</v>
      </c>
      <c r="Z64" s="32">
        <f t="shared" si="89"/>
        <v>19</v>
      </c>
      <c r="AA64" s="3">
        <f t="shared" si="80"/>
        <v>43.18181818181818</v>
      </c>
      <c r="AB64" s="32">
        <f t="shared" si="90"/>
        <v>44</v>
      </c>
      <c r="AE64" s="32">
        <v>13</v>
      </c>
      <c r="AF64" s="32">
        <v>21</v>
      </c>
      <c r="AG64" s="32">
        <v>5</v>
      </c>
      <c r="AH64" s="32">
        <v>2</v>
      </c>
      <c r="AI64" s="32">
        <v>0</v>
      </c>
      <c r="AJ64" s="32">
        <v>1</v>
      </c>
      <c r="AK64" s="32">
        <v>0</v>
      </c>
      <c r="AL64" s="32">
        <v>0</v>
      </c>
      <c r="AM64" s="18">
        <f t="shared" si="9"/>
        <v>100</v>
      </c>
      <c r="AN64" s="18">
        <f t="shared" si="94"/>
        <v>100</v>
      </c>
      <c r="AO64" s="18">
        <f t="shared" si="95"/>
        <v>100</v>
      </c>
      <c r="AP64" s="18">
        <f t="shared" si="96"/>
        <v>66.666666666666657</v>
      </c>
      <c r="AQ64" s="18"/>
      <c r="AR64" s="18">
        <f t="shared" ref="AR64" si="97">(AJ64/K64)*100</f>
        <v>100</v>
      </c>
      <c r="AS64" s="18">
        <f t="shared" ref="AS64:AS65" si="98">(AK64/L64)*100</f>
        <v>0</v>
      </c>
      <c r="AT64" s="15"/>
      <c r="AW64" s="32" t="s">
        <v>73</v>
      </c>
      <c r="AX64" s="32">
        <v>75</v>
      </c>
      <c r="AY64" s="32">
        <v>0</v>
      </c>
      <c r="AZ64" s="32">
        <f>SUM(AX64:AY64)</f>
        <v>75</v>
      </c>
      <c r="BA64" s="32">
        <f>AB64-V64</f>
        <v>2</v>
      </c>
      <c r="BB64" s="3">
        <f>AY64/AZ64*2*BA64</f>
        <v>0</v>
      </c>
      <c r="BC64" s="3">
        <f>(BB64+V64)/AB64*100</f>
        <v>95.454545454545453</v>
      </c>
    </row>
    <row r="65" spans="1:46" x14ac:dyDescent="0.35">
      <c r="B65" s="32" t="s">
        <v>105</v>
      </c>
      <c r="C65" s="32" t="s">
        <v>45</v>
      </c>
      <c r="D65" s="32">
        <v>11</v>
      </c>
      <c r="E65" s="32">
        <v>69</v>
      </c>
      <c r="F65" s="32">
        <v>13</v>
      </c>
      <c r="G65" s="32">
        <v>25</v>
      </c>
      <c r="H65" s="32">
        <v>14</v>
      </c>
      <c r="I65" s="32">
        <v>1</v>
      </c>
      <c r="J65" s="32">
        <v>1</v>
      </c>
      <c r="K65" s="32">
        <v>0</v>
      </c>
      <c r="L65" s="32">
        <v>1</v>
      </c>
      <c r="M65" s="32">
        <v>0</v>
      </c>
      <c r="N65" s="3">
        <f t="shared" si="93"/>
        <v>7.1823204419889501</v>
      </c>
      <c r="O65" s="3">
        <f t="shared" si="93"/>
        <v>13.812154696132598</v>
      </c>
      <c r="P65" s="3">
        <f t="shared" si="93"/>
        <v>7.7348066298342539</v>
      </c>
      <c r="Q65" s="3">
        <f t="shared" si="93"/>
        <v>0.55248618784530379</v>
      </c>
      <c r="R65" s="3">
        <f t="shared" si="93"/>
        <v>0.55248618784530379</v>
      </c>
      <c r="S65" s="3">
        <f t="shared" si="93"/>
        <v>0</v>
      </c>
      <c r="T65" s="3">
        <f t="shared" si="93"/>
        <v>0.55248618784530379</v>
      </c>
      <c r="U65" s="3">
        <f t="shared" si="93"/>
        <v>0</v>
      </c>
      <c r="V65" s="32">
        <f t="shared" si="85"/>
        <v>53</v>
      </c>
      <c r="W65" s="3">
        <f t="shared" si="86"/>
        <v>96.36363636363636</v>
      </c>
      <c r="X65" s="32">
        <f t="shared" si="87"/>
        <v>39</v>
      </c>
      <c r="Y65" s="3">
        <f t="shared" si="88"/>
        <v>70.909090909090907</v>
      </c>
      <c r="Z65" s="32">
        <f t="shared" si="89"/>
        <v>29</v>
      </c>
      <c r="AA65" s="3">
        <f t="shared" si="80"/>
        <v>52.72727272727272</v>
      </c>
      <c r="AB65" s="32">
        <f t="shared" si="90"/>
        <v>55</v>
      </c>
      <c r="AE65" s="32">
        <v>13</v>
      </c>
      <c r="AF65" s="32">
        <v>25</v>
      </c>
      <c r="AG65" s="32">
        <v>14</v>
      </c>
      <c r="AH65" s="32">
        <v>1</v>
      </c>
      <c r="AI65" s="32">
        <v>1</v>
      </c>
      <c r="AJ65" s="32">
        <v>0</v>
      </c>
      <c r="AK65" s="32">
        <v>0</v>
      </c>
      <c r="AL65" s="32">
        <v>0</v>
      </c>
      <c r="AM65" s="18">
        <f t="shared" si="9"/>
        <v>100</v>
      </c>
      <c r="AN65" s="18">
        <f t="shared" si="94"/>
        <v>100</v>
      </c>
      <c r="AO65" s="18">
        <f t="shared" si="95"/>
        <v>100</v>
      </c>
      <c r="AP65" s="18">
        <f t="shared" si="96"/>
        <v>100</v>
      </c>
      <c r="AQ65" s="18">
        <f t="shared" ref="AQ65" si="99">(AI65/J65)*100</f>
        <v>100</v>
      </c>
      <c r="AR65" s="18"/>
      <c r="AS65" s="18">
        <f t="shared" si="98"/>
        <v>0</v>
      </c>
      <c r="AT65" s="15"/>
    </row>
    <row r="66" spans="1:46" x14ac:dyDescent="0.35">
      <c r="B66" s="32" t="s">
        <v>105</v>
      </c>
      <c r="C66" s="32" t="s">
        <v>45</v>
      </c>
      <c r="D66" s="32">
        <v>12</v>
      </c>
      <c r="E66" s="32">
        <v>46</v>
      </c>
      <c r="F66" s="32">
        <v>9</v>
      </c>
      <c r="G66" s="32">
        <v>21</v>
      </c>
      <c r="H66" s="32">
        <v>4</v>
      </c>
      <c r="I66" s="32">
        <v>1</v>
      </c>
      <c r="J66" s="32">
        <v>0</v>
      </c>
      <c r="K66" s="32">
        <v>1</v>
      </c>
      <c r="L66" s="32">
        <v>0</v>
      </c>
      <c r="M66" s="32">
        <v>0</v>
      </c>
      <c r="N66" s="3"/>
      <c r="O66" s="3"/>
      <c r="P66" s="3"/>
      <c r="Q66" s="3"/>
      <c r="R66" s="3"/>
      <c r="S66" s="3"/>
      <c r="T66" s="3"/>
      <c r="U66" s="3"/>
      <c r="W66" s="3"/>
      <c r="Y66" s="3"/>
      <c r="AA66" s="3"/>
      <c r="AE66" s="32">
        <v>9</v>
      </c>
      <c r="AF66" s="32">
        <v>21</v>
      </c>
      <c r="AG66" s="32">
        <v>4</v>
      </c>
      <c r="AH66" s="32">
        <v>1</v>
      </c>
      <c r="AI66" s="32">
        <v>0</v>
      </c>
      <c r="AJ66" s="32">
        <v>1</v>
      </c>
      <c r="AK66" s="32">
        <v>0</v>
      </c>
      <c r="AL66" s="32">
        <v>0</v>
      </c>
      <c r="AM66" s="18">
        <f t="shared" si="9"/>
        <v>100</v>
      </c>
      <c r="AN66" s="15"/>
      <c r="AO66" s="15"/>
      <c r="AP66" s="15"/>
      <c r="AQ66" s="15"/>
      <c r="AR66" s="15"/>
      <c r="AS66" s="15"/>
      <c r="AT66" s="15"/>
    </row>
    <row r="67" spans="1:46" x14ac:dyDescent="0.35">
      <c r="A67" s="32" t="s">
        <v>62</v>
      </c>
      <c r="B67" s="32" t="s">
        <v>105</v>
      </c>
      <c r="C67" s="32" t="s">
        <v>63</v>
      </c>
      <c r="D67" s="32">
        <v>13</v>
      </c>
      <c r="E67" s="32">
        <v>5</v>
      </c>
      <c r="N67" s="3"/>
      <c r="O67" s="3"/>
      <c r="P67" s="3"/>
      <c r="Q67" s="3"/>
      <c r="R67" s="3"/>
      <c r="S67" s="3"/>
      <c r="T67" s="3"/>
      <c r="U67" s="3"/>
      <c r="W67" s="3"/>
      <c r="Y67" s="3"/>
      <c r="AA67" s="3"/>
      <c r="AM67" s="18"/>
      <c r="AN67" s="15"/>
      <c r="AO67" s="15"/>
      <c r="AP67" s="15"/>
      <c r="AQ67" s="15"/>
      <c r="AR67" s="15"/>
      <c r="AS67" s="15"/>
      <c r="AT67" s="15"/>
    </row>
    <row r="68" spans="1:46" x14ac:dyDescent="0.35">
      <c r="B68" s="32" t="s">
        <v>105</v>
      </c>
      <c r="C68" s="32" t="s">
        <v>33</v>
      </c>
      <c r="D68" s="32">
        <v>14</v>
      </c>
      <c r="E68" s="32">
        <v>0</v>
      </c>
      <c r="N68" s="3"/>
      <c r="O68" s="3"/>
      <c r="P68" s="3"/>
      <c r="Q68" s="3"/>
      <c r="R68" s="3"/>
      <c r="S68" s="3"/>
      <c r="T68" s="3"/>
      <c r="U68" s="3"/>
      <c r="W68" s="3"/>
      <c r="Y68" s="3"/>
      <c r="AA68" s="3"/>
      <c r="AM68" s="18"/>
      <c r="AN68" s="15"/>
      <c r="AO68" s="15"/>
      <c r="AP68" s="15"/>
      <c r="AQ68" s="15"/>
      <c r="AR68" s="15"/>
      <c r="AS68" s="15"/>
      <c r="AT68" s="15"/>
    </row>
    <row r="69" spans="1:46" x14ac:dyDescent="0.35">
      <c r="A69" s="32" t="s">
        <v>62</v>
      </c>
      <c r="B69" s="32" t="s">
        <v>105</v>
      </c>
      <c r="C69" s="32" t="s">
        <v>63</v>
      </c>
      <c r="D69" s="32">
        <v>15</v>
      </c>
      <c r="E69" s="32">
        <v>3</v>
      </c>
      <c r="N69" s="3"/>
      <c r="O69" s="3"/>
      <c r="P69" s="3"/>
      <c r="Q69" s="3"/>
      <c r="R69" s="3"/>
      <c r="S69" s="3"/>
      <c r="T69" s="3"/>
      <c r="U69" s="3"/>
      <c r="W69" s="3"/>
      <c r="Y69" s="3"/>
      <c r="AA69" s="3"/>
      <c r="AM69" s="18"/>
      <c r="AN69" s="15"/>
      <c r="AO69" s="15"/>
      <c r="AP69" s="15"/>
      <c r="AQ69" s="15"/>
      <c r="AR69" s="15"/>
      <c r="AS69" s="15"/>
      <c r="AT69" s="15"/>
    </row>
    <row r="70" spans="1:46" x14ac:dyDescent="0.35">
      <c r="B70" s="32" t="s">
        <v>105</v>
      </c>
      <c r="C70" s="32" t="s">
        <v>40</v>
      </c>
      <c r="D70" s="32">
        <v>16</v>
      </c>
      <c r="E70" s="32">
        <v>74</v>
      </c>
      <c r="F70" s="32">
        <v>13</v>
      </c>
      <c r="G70" s="32">
        <v>14</v>
      </c>
      <c r="H70" s="32">
        <v>7</v>
      </c>
      <c r="I70" s="32">
        <v>3</v>
      </c>
      <c r="J70" s="32">
        <v>1</v>
      </c>
      <c r="K70" s="32">
        <v>4</v>
      </c>
      <c r="L70" s="32">
        <v>0</v>
      </c>
      <c r="M70" s="32">
        <v>0</v>
      </c>
      <c r="N70" s="3">
        <f t="shared" ref="N70:U71" si="100">F70/$AB$96*100</f>
        <v>7.1823204419889501</v>
      </c>
      <c r="O70" s="3">
        <f t="shared" si="100"/>
        <v>7.7348066298342539</v>
      </c>
      <c r="P70" s="3">
        <f t="shared" si="100"/>
        <v>3.867403314917127</v>
      </c>
      <c r="Q70" s="3">
        <f t="shared" si="100"/>
        <v>1.6574585635359116</v>
      </c>
      <c r="R70" s="3">
        <f t="shared" si="100"/>
        <v>0.55248618784530379</v>
      </c>
      <c r="S70" s="3">
        <f t="shared" si="100"/>
        <v>2.2099447513812152</v>
      </c>
      <c r="T70" s="3">
        <f t="shared" si="100"/>
        <v>0</v>
      </c>
      <c r="U70" s="3">
        <f t="shared" si="100"/>
        <v>0</v>
      </c>
      <c r="V70" s="32">
        <f t="shared" si="85"/>
        <v>37</v>
      </c>
      <c r="W70" s="3">
        <f t="shared" si="86"/>
        <v>88.095238095238088</v>
      </c>
      <c r="X70" s="32">
        <f t="shared" si="87"/>
        <v>32</v>
      </c>
      <c r="Y70" s="3">
        <f t="shared" si="88"/>
        <v>76.19047619047619</v>
      </c>
      <c r="Z70" s="32">
        <f t="shared" si="89"/>
        <v>21</v>
      </c>
      <c r="AA70" s="3">
        <f t="shared" si="80"/>
        <v>50</v>
      </c>
      <c r="AB70" s="32">
        <f t="shared" si="90"/>
        <v>42</v>
      </c>
      <c r="AE70" s="32">
        <v>13</v>
      </c>
      <c r="AF70" s="32">
        <v>14</v>
      </c>
      <c r="AG70" s="32">
        <v>7</v>
      </c>
      <c r="AH70" s="32">
        <v>3</v>
      </c>
      <c r="AI70" s="32">
        <v>1</v>
      </c>
      <c r="AJ70" s="32">
        <v>4</v>
      </c>
      <c r="AK70" s="32">
        <v>0</v>
      </c>
      <c r="AL70" s="32">
        <v>0</v>
      </c>
      <c r="AM70" s="18">
        <f t="shared" ref="AM70:AM133" si="101">(AE70/F70)*100</f>
        <v>100</v>
      </c>
      <c r="AN70" s="18">
        <f t="shared" ref="AN70:AN71" si="102">(AF70/G70)*100</f>
        <v>100</v>
      </c>
      <c r="AO70" s="18">
        <f t="shared" ref="AO70:AO71" si="103">(AG70/H70)*100</f>
        <v>100</v>
      </c>
      <c r="AP70" s="18">
        <f t="shared" ref="AP70:AP71" si="104">(AH70/I70)*100</f>
        <v>100</v>
      </c>
      <c r="AQ70" s="18">
        <f t="shared" ref="AQ70" si="105">(AI70/J70)*100</f>
        <v>100</v>
      </c>
      <c r="AR70" s="18">
        <f t="shared" ref="AR70" si="106">(AJ70/K70)*100</f>
        <v>100</v>
      </c>
      <c r="AS70" s="15"/>
      <c r="AT70" s="15"/>
    </row>
    <row r="71" spans="1:46" x14ac:dyDescent="0.35">
      <c r="B71" s="32" t="s">
        <v>105</v>
      </c>
      <c r="C71" s="32" t="s">
        <v>40</v>
      </c>
      <c r="D71" s="32">
        <v>17</v>
      </c>
      <c r="E71" s="32">
        <v>47</v>
      </c>
      <c r="F71" s="32">
        <v>6</v>
      </c>
      <c r="G71" s="32">
        <v>5</v>
      </c>
      <c r="H71" s="32">
        <v>5</v>
      </c>
      <c r="I71" s="32">
        <v>1</v>
      </c>
      <c r="J71" s="32">
        <v>0</v>
      </c>
      <c r="K71" s="32">
        <v>0</v>
      </c>
      <c r="L71" s="32">
        <v>0</v>
      </c>
      <c r="M71" s="32">
        <v>0</v>
      </c>
      <c r="N71" s="3">
        <f t="shared" si="100"/>
        <v>3.3149171270718232</v>
      </c>
      <c r="O71" s="3">
        <f t="shared" si="100"/>
        <v>2.7624309392265194</v>
      </c>
      <c r="P71" s="3">
        <f t="shared" si="100"/>
        <v>2.7624309392265194</v>
      </c>
      <c r="Q71" s="3">
        <f t="shared" si="100"/>
        <v>0.55248618784530379</v>
      </c>
      <c r="R71" s="3">
        <f t="shared" si="100"/>
        <v>0</v>
      </c>
      <c r="S71" s="3">
        <f t="shared" si="100"/>
        <v>0</v>
      </c>
      <c r="T71" s="3">
        <f t="shared" si="100"/>
        <v>0</v>
      </c>
      <c r="U71" s="3">
        <f t="shared" si="100"/>
        <v>0</v>
      </c>
      <c r="V71" s="32">
        <f t="shared" si="85"/>
        <v>17</v>
      </c>
      <c r="W71" s="3">
        <f t="shared" si="86"/>
        <v>100</v>
      </c>
      <c r="X71" s="32">
        <f t="shared" si="87"/>
        <v>11</v>
      </c>
      <c r="Y71" s="3">
        <f t="shared" si="88"/>
        <v>64.705882352941174</v>
      </c>
      <c r="Z71" s="32">
        <f t="shared" si="89"/>
        <v>11</v>
      </c>
      <c r="AA71" s="3">
        <f t="shared" si="80"/>
        <v>64.705882352941174</v>
      </c>
      <c r="AB71" s="32">
        <f t="shared" si="90"/>
        <v>17</v>
      </c>
      <c r="AE71" s="32">
        <v>6</v>
      </c>
      <c r="AF71" s="32">
        <v>5</v>
      </c>
      <c r="AG71" s="32">
        <v>5</v>
      </c>
      <c r="AH71" s="32">
        <v>1</v>
      </c>
      <c r="AI71" s="32">
        <v>0</v>
      </c>
      <c r="AJ71" s="32">
        <v>0</v>
      </c>
      <c r="AK71" s="32">
        <v>0</v>
      </c>
      <c r="AL71" s="32">
        <v>0</v>
      </c>
      <c r="AM71" s="18">
        <f t="shared" si="101"/>
        <v>100</v>
      </c>
      <c r="AN71" s="18">
        <f t="shared" si="102"/>
        <v>100</v>
      </c>
      <c r="AO71" s="18">
        <f t="shared" si="103"/>
        <v>100</v>
      </c>
      <c r="AP71" s="18">
        <f t="shared" si="104"/>
        <v>100</v>
      </c>
      <c r="AQ71" s="18"/>
      <c r="AR71" s="18"/>
      <c r="AS71" s="15"/>
      <c r="AT71" s="15"/>
    </row>
    <row r="72" spans="1:46" x14ac:dyDescent="0.35">
      <c r="B72" s="32" t="s">
        <v>105</v>
      </c>
      <c r="C72" s="32" t="s">
        <v>33</v>
      </c>
      <c r="D72" s="32">
        <v>18</v>
      </c>
      <c r="E72" s="32">
        <v>0</v>
      </c>
      <c r="N72" s="3"/>
      <c r="O72" s="3"/>
      <c r="P72" s="3"/>
      <c r="Q72" s="3"/>
      <c r="R72" s="3"/>
      <c r="S72" s="3"/>
      <c r="T72" s="3"/>
      <c r="U72" s="3"/>
      <c r="W72" s="3"/>
      <c r="Y72" s="3"/>
      <c r="AA72" s="3"/>
      <c r="AM72" s="18"/>
      <c r="AN72" s="15"/>
      <c r="AO72" s="15"/>
      <c r="AP72" s="15"/>
      <c r="AQ72" s="15"/>
      <c r="AR72" s="15"/>
      <c r="AS72" s="15"/>
      <c r="AT72" s="15"/>
    </row>
    <row r="73" spans="1:46" x14ac:dyDescent="0.35">
      <c r="B73" s="32" t="s">
        <v>105</v>
      </c>
      <c r="C73" s="32" t="s">
        <v>45</v>
      </c>
      <c r="D73" s="32">
        <v>19</v>
      </c>
      <c r="E73" s="32">
        <v>56</v>
      </c>
      <c r="F73" s="32">
        <v>2</v>
      </c>
      <c r="G73" s="32">
        <v>9</v>
      </c>
      <c r="H73" s="32">
        <v>2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"/>
      <c r="O73" s="3"/>
      <c r="P73" s="3"/>
      <c r="Q73" s="3"/>
      <c r="R73" s="3"/>
      <c r="S73" s="3"/>
      <c r="T73" s="3"/>
      <c r="U73" s="3"/>
      <c r="W73" s="3"/>
      <c r="Y73" s="3"/>
      <c r="AA73" s="3"/>
      <c r="AE73" s="32">
        <v>2</v>
      </c>
      <c r="AF73" s="32">
        <v>9</v>
      </c>
      <c r="AG73" s="32">
        <v>1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18">
        <f t="shared" si="101"/>
        <v>100</v>
      </c>
      <c r="AN73" s="15"/>
      <c r="AO73" s="15"/>
      <c r="AP73" s="15"/>
      <c r="AQ73" s="15"/>
      <c r="AR73" s="15"/>
      <c r="AS73" s="15"/>
      <c r="AT73" s="15"/>
    </row>
    <row r="74" spans="1:46" x14ac:dyDescent="0.35">
      <c r="B74" s="32" t="s">
        <v>105</v>
      </c>
      <c r="C74" s="32" t="s">
        <v>40</v>
      </c>
      <c r="D74" s="32">
        <v>20</v>
      </c>
      <c r="E74" s="32">
        <v>69</v>
      </c>
      <c r="F74" s="32">
        <v>8</v>
      </c>
      <c r="G74" s="32">
        <v>9</v>
      </c>
      <c r="H74" s="32">
        <v>2</v>
      </c>
      <c r="I74" s="32">
        <v>2</v>
      </c>
      <c r="J74" s="32">
        <v>0</v>
      </c>
      <c r="K74" s="32">
        <v>0</v>
      </c>
      <c r="L74" s="32">
        <v>0</v>
      </c>
      <c r="M74" s="32">
        <v>0</v>
      </c>
      <c r="N74" s="3">
        <f t="shared" ref="N74:U75" si="107">F74/$AB$96*100</f>
        <v>4.4198895027624303</v>
      </c>
      <c r="O74" s="3">
        <f t="shared" si="107"/>
        <v>4.972375690607735</v>
      </c>
      <c r="P74" s="3">
        <f t="shared" si="107"/>
        <v>1.1049723756906076</v>
      </c>
      <c r="Q74" s="3">
        <f t="shared" si="107"/>
        <v>1.1049723756906076</v>
      </c>
      <c r="R74" s="3">
        <f t="shared" si="107"/>
        <v>0</v>
      </c>
      <c r="S74" s="3">
        <f t="shared" si="107"/>
        <v>0</v>
      </c>
      <c r="T74" s="3">
        <f t="shared" si="107"/>
        <v>0</v>
      </c>
      <c r="U74" s="3">
        <f t="shared" si="107"/>
        <v>0</v>
      </c>
      <c r="V74" s="32">
        <f t="shared" si="85"/>
        <v>21</v>
      </c>
      <c r="W74" s="3">
        <f t="shared" si="86"/>
        <v>100</v>
      </c>
      <c r="X74" s="32">
        <f t="shared" si="87"/>
        <v>17</v>
      </c>
      <c r="Y74" s="3">
        <f t="shared" si="88"/>
        <v>80.952380952380949</v>
      </c>
      <c r="Z74" s="32">
        <f t="shared" si="89"/>
        <v>10</v>
      </c>
      <c r="AA74" s="3">
        <f t="shared" si="80"/>
        <v>47.619047619047613</v>
      </c>
      <c r="AB74" s="32">
        <f t="shared" si="90"/>
        <v>21</v>
      </c>
      <c r="AE74" s="32">
        <v>8</v>
      </c>
      <c r="AF74" s="32">
        <v>9</v>
      </c>
      <c r="AG74" s="32">
        <v>2</v>
      </c>
      <c r="AH74" s="32">
        <v>2</v>
      </c>
      <c r="AI74" s="32">
        <v>0</v>
      </c>
      <c r="AJ74" s="32">
        <v>0</v>
      </c>
      <c r="AK74" s="32">
        <v>0</v>
      </c>
      <c r="AL74" s="32">
        <v>0</v>
      </c>
      <c r="AM74" s="18">
        <f t="shared" si="101"/>
        <v>100</v>
      </c>
      <c r="AN74" s="18">
        <f t="shared" ref="AN74:AN75" si="108">(AF74/G74)*100</f>
        <v>100</v>
      </c>
      <c r="AO74" s="18">
        <f t="shared" ref="AO74:AO75" si="109">(AG74/H74)*100</f>
        <v>100</v>
      </c>
      <c r="AP74" s="18">
        <f t="shared" ref="AP74:AP75" si="110">(AH74/I74)*100</f>
        <v>100</v>
      </c>
      <c r="AQ74" s="18"/>
      <c r="AR74" s="18"/>
      <c r="AS74" s="15"/>
      <c r="AT74" s="15"/>
    </row>
    <row r="75" spans="1:46" x14ac:dyDescent="0.35">
      <c r="B75" s="32" t="s">
        <v>105</v>
      </c>
      <c r="C75" s="32" t="s">
        <v>40</v>
      </c>
      <c r="D75" s="32">
        <v>21</v>
      </c>
      <c r="E75" s="32">
        <v>50</v>
      </c>
      <c r="F75" s="32">
        <v>11</v>
      </c>
      <c r="G75" s="32">
        <v>22</v>
      </c>
      <c r="H75" s="32">
        <v>7</v>
      </c>
      <c r="I75" s="32">
        <v>2</v>
      </c>
      <c r="J75" s="32">
        <v>3</v>
      </c>
      <c r="K75" s="32">
        <v>1</v>
      </c>
      <c r="L75" s="32">
        <v>0</v>
      </c>
      <c r="M75" s="32">
        <v>0</v>
      </c>
      <c r="N75" s="3">
        <f t="shared" si="107"/>
        <v>6.0773480662983426</v>
      </c>
      <c r="O75" s="3">
        <f t="shared" si="107"/>
        <v>12.154696132596685</v>
      </c>
      <c r="P75" s="3">
        <f t="shared" si="107"/>
        <v>3.867403314917127</v>
      </c>
      <c r="Q75" s="3">
        <f t="shared" si="107"/>
        <v>1.1049723756906076</v>
      </c>
      <c r="R75" s="3">
        <f t="shared" si="107"/>
        <v>1.6574585635359116</v>
      </c>
      <c r="S75" s="3">
        <f t="shared" si="107"/>
        <v>0.55248618784530379</v>
      </c>
      <c r="T75" s="3">
        <f t="shared" si="107"/>
        <v>0</v>
      </c>
      <c r="U75" s="3">
        <f t="shared" si="107"/>
        <v>0</v>
      </c>
      <c r="V75" s="32">
        <f t="shared" si="85"/>
        <v>42</v>
      </c>
      <c r="W75" s="3">
        <f t="shared" si="86"/>
        <v>91.304347826086953</v>
      </c>
      <c r="X75" s="32">
        <f t="shared" si="87"/>
        <v>37</v>
      </c>
      <c r="Y75" s="3">
        <f t="shared" si="88"/>
        <v>80.434782608695656</v>
      </c>
      <c r="Z75" s="32">
        <f t="shared" si="89"/>
        <v>21</v>
      </c>
      <c r="AA75" s="3">
        <f t="shared" si="80"/>
        <v>45.652173913043477</v>
      </c>
      <c r="AB75" s="32">
        <f t="shared" si="90"/>
        <v>46</v>
      </c>
      <c r="AE75" s="32">
        <v>11</v>
      </c>
      <c r="AF75" s="32">
        <v>22</v>
      </c>
      <c r="AG75" s="32">
        <v>7</v>
      </c>
      <c r="AH75" s="32">
        <v>2</v>
      </c>
      <c r="AI75" s="32">
        <v>0</v>
      </c>
      <c r="AJ75" s="32">
        <v>0</v>
      </c>
      <c r="AK75" s="32">
        <v>0</v>
      </c>
      <c r="AL75" s="32">
        <v>0</v>
      </c>
      <c r="AM75" s="18">
        <f t="shared" si="101"/>
        <v>100</v>
      </c>
      <c r="AN75" s="18">
        <f t="shared" si="108"/>
        <v>100</v>
      </c>
      <c r="AO75" s="18">
        <f t="shared" si="109"/>
        <v>100</v>
      </c>
      <c r="AP75" s="18">
        <f t="shared" si="110"/>
        <v>100</v>
      </c>
      <c r="AQ75" s="18">
        <f t="shared" ref="AQ75" si="111">(AI75/J75)*100</f>
        <v>0</v>
      </c>
      <c r="AR75" s="18">
        <f t="shared" ref="AR75" si="112">(AJ75/K75)*100</f>
        <v>0</v>
      </c>
      <c r="AS75" s="15"/>
      <c r="AT75" s="15"/>
    </row>
    <row r="76" spans="1:46" x14ac:dyDescent="0.35">
      <c r="B76" s="32" t="s">
        <v>105</v>
      </c>
      <c r="C76" s="32" t="s">
        <v>45</v>
      </c>
      <c r="D76" s="32">
        <v>22</v>
      </c>
      <c r="E76" s="32">
        <v>45</v>
      </c>
      <c r="F76" s="32">
        <v>10</v>
      </c>
      <c r="G76" s="32">
        <v>11</v>
      </c>
      <c r="H76" s="32">
        <v>8</v>
      </c>
      <c r="I76" s="32">
        <v>0</v>
      </c>
      <c r="J76" s="32">
        <v>0</v>
      </c>
      <c r="K76" s="32">
        <v>1</v>
      </c>
      <c r="L76" s="32">
        <v>0</v>
      </c>
      <c r="M76" s="32">
        <v>0</v>
      </c>
      <c r="N76" s="3">
        <f t="shared" ref="N76:N77" si="113">F76/$AB$96*100</f>
        <v>5.5248618784530388</v>
      </c>
      <c r="O76" s="3">
        <f t="shared" ref="O76:O77" si="114">G76/$AB$96*100</f>
        <v>6.0773480662983426</v>
      </c>
      <c r="P76" s="3">
        <f t="shared" ref="P76:P77" si="115">H76/$AB$96*100</f>
        <v>4.4198895027624303</v>
      </c>
      <c r="Q76" s="3">
        <f t="shared" ref="Q76:Q77" si="116">I76/$AB$96*100</f>
        <v>0</v>
      </c>
      <c r="R76" s="3">
        <f t="shared" ref="R76:R77" si="117">J76/$AB$96*100</f>
        <v>0</v>
      </c>
      <c r="S76" s="3">
        <f t="shared" ref="S76:S77" si="118">K76/$AB$96*100</f>
        <v>0.55248618784530379</v>
      </c>
      <c r="T76" s="3">
        <f t="shared" ref="T76:T77" si="119">L76/$AB$96*100</f>
        <v>0</v>
      </c>
      <c r="U76" s="3">
        <f t="shared" ref="U76:U77" si="120">M76/$AB$96*100</f>
        <v>0</v>
      </c>
      <c r="V76" s="32">
        <f t="shared" ref="V76:V77" si="121">SUM(F76:I76)</f>
        <v>29</v>
      </c>
      <c r="W76" s="3">
        <f t="shared" ref="W76:W77" si="122">V76/AB76*100</f>
        <v>96.666666666666671</v>
      </c>
      <c r="X76" s="32">
        <f t="shared" ref="X76:X77" si="123">SUM(F76:G76,J76:K76)</f>
        <v>22</v>
      </c>
      <c r="Y76" s="3">
        <f t="shared" ref="Y76:Y77" si="124">X76/AB76*100</f>
        <v>73.333333333333329</v>
      </c>
      <c r="Z76" s="32">
        <f t="shared" ref="Z76:Z77" si="125">F76+H76+J76+L76</f>
        <v>18</v>
      </c>
      <c r="AA76" s="3">
        <f t="shared" ref="AA76:AA77" si="126">Z76/AB76*100</f>
        <v>60</v>
      </c>
      <c r="AB76" s="32">
        <f t="shared" ref="AB76:AB77" si="127">SUM(F76:M76)</f>
        <v>30</v>
      </c>
      <c r="AE76" s="32">
        <v>10</v>
      </c>
      <c r="AF76" s="32">
        <v>11</v>
      </c>
      <c r="AG76" s="32">
        <v>8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18">
        <f t="shared" si="101"/>
        <v>100</v>
      </c>
      <c r="AN76" s="15"/>
      <c r="AO76" s="15"/>
      <c r="AP76" s="15"/>
      <c r="AQ76" s="15"/>
      <c r="AR76" s="15"/>
      <c r="AS76" s="15"/>
      <c r="AT76" s="15"/>
    </row>
    <row r="77" spans="1:46" x14ac:dyDescent="0.35">
      <c r="B77" s="32" t="s">
        <v>105</v>
      </c>
      <c r="C77" s="32" t="s">
        <v>45</v>
      </c>
      <c r="D77" s="32">
        <v>23</v>
      </c>
      <c r="E77" s="32">
        <v>7</v>
      </c>
      <c r="F77" s="32">
        <v>1</v>
      </c>
      <c r="G77" s="32">
        <v>1</v>
      </c>
      <c r="H77" s="32">
        <v>1</v>
      </c>
      <c r="I77" s="32">
        <v>0</v>
      </c>
      <c r="J77" s="32">
        <v>0</v>
      </c>
      <c r="K77" s="32">
        <v>1</v>
      </c>
      <c r="L77" s="32">
        <v>0</v>
      </c>
      <c r="M77" s="32">
        <v>0</v>
      </c>
      <c r="N77" s="3">
        <f t="shared" si="113"/>
        <v>0.55248618784530379</v>
      </c>
      <c r="O77" s="3">
        <f t="shared" si="114"/>
        <v>0.55248618784530379</v>
      </c>
      <c r="P77" s="3">
        <f t="shared" si="115"/>
        <v>0.55248618784530379</v>
      </c>
      <c r="Q77" s="3">
        <f t="shared" si="116"/>
        <v>0</v>
      </c>
      <c r="R77" s="3">
        <f t="shared" si="117"/>
        <v>0</v>
      </c>
      <c r="S77" s="3">
        <f t="shared" si="118"/>
        <v>0.55248618784530379</v>
      </c>
      <c r="T77" s="3">
        <f t="shared" si="119"/>
        <v>0</v>
      </c>
      <c r="U77" s="3">
        <f t="shared" si="120"/>
        <v>0</v>
      </c>
      <c r="V77" s="32">
        <f t="shared" si="121"/>
        <v>3</v>
      </c>
      <c r="W77" s="3">
        <f t="shared" si="122"/>
        <v>75</v>
      </c>
      <c r="X77" s="32">
        <f t="shared" si="123"/>
        <v>3</v>
      </c>
      <c r="Y77" s="3">
        <f t="shared" si="124"/>
        <v>75</v>
      </c>
      <c r="Z77" s="32">
        <f t="shared" si="125"/>
        <v>2</v>
      </c>
      <c r="AA77" s="3">
        <f t="shared" si="126"/>
        <v>50</v>
      </c>
      <c r="AB77" s="32">
        <f t="shared" si="127"/>
        <v>4</v>
      </c>
      <c r="AE77" s="32">
        <v>1</v>
      </c>
      <c r="AF77" s="32">
        <v>1</v>
      </c>
      <c r="AG77" s="32">
        <v>1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18">
        <f t="shared" si="101"/>
        <v>100</v>
      </c>
      <c r="AN77" s="15"/>
      <c r="AO77" s="15"/>
      <c r="AP77" s="15"/>
      <c r="AQ77" s="15"/>
      <c r="AR77" s="15"/>
      <c r="AS77" s="15"/>
      <c r="AT77" s="15"/>
    </row>
    <row r="78" spans="1:46" x14ac:dyDescent="0.35">
      <c r="B78" s="32" t="s">
        <v>105</v>
      </c>
      <c r="C78" s="32" t="s">
        <v>40</v>
      </c>
      <c r="D78" s="32">
        <v>24</v>
      </c>
      <c r="E78" s="32">
        <v>12</v>
      </c>
      <c r="F78" s="32">
        <v>1</v>
      </c>
      <c r="G78" s="32">
        <v>2</v>
      </c>
      <c r="H78" s="32">
        <v>2</v>
      </c>
      <c r="I78" s="32">
        <v>1</v>
      </c>
      <c r="J78" s="32">
        <v>0</v>
      </c>
      <c r="K78" s="32">
        <v>0</v>
      </c>
      <c r="L78" s="32">
        <v>1</v>
      </c>
      <c r="M78" s="32">
        <v>0</v>
      </c>
      <c r="N78" s="3">
        <f t="shared" ref="N78:U78" si="128">F78/$AB$96*100</f>
        <v>0.55248618784530379</v>
      </c>
      <c r="O78" s="3">
        <f t="shared" si="128"/>
        <v>1.1049723756906076</v>
      </c>
      <c r="P78" s="3">
        <f t="shared" si="128"/>
        <v>1.1049723756906076</v>
      </c>
      <c r="Q78" s="3">
        <f t="shared" si="128"/>
        <v>0.55248618784530379</v>
      </c>
      <c r="R78" s="3">
        <f t="shared" si="128"/>
        <v>0</v>
      </c>
      <c r="S78" s="3">
        <f t="shared" si="128"/>
        <v>0</v>
      </c>
      <c r="T78" s="3">
        <f t="shared" si="128"/>
        <v>0.55248618784530379</v>
      </c>
      <c r="U78" s="3">
        <f t="shared" si="128"/>
        <v>0</v>
      </c>
      <c r="V78" s="32">
        <f t="shared" si="85"/>
        <v>6</v>
      </c>
      <c r="W78" s="3">
        <f t="shared" si="86"/>
        <v>85.714285714285708</v>
      </c>
      <c r="X78" s="32">
        <f t="shared" si="87"/>
        <v>3</v>
      </c>
      <c r="Y78" s="3">
        <f t="shared" si="88"/>
        <v>42.857142857142854</v>
      </c>
      <c r="Z78" s="32">
        <f t="shared" si="89"/>
        <v>4</v>
      </c>
      <c r="AA78" s="3">
        <f t="shared" si="80"/>
        <v>57.142857142857139</v>
      </c>
      <c r="AB78" s="32">
        <f t="shared" si="90"/>
        <v>7</v>
      </c>
      <c r="AE78" s="32">
        <v>1</v>
      </c>
      <c r="AF78" s="32">
        <v>2</v>
      </c>
      <c r="AG78" s="32">
        <v>2</v>
      </c>
      <c r="AH78" s="32">
        <v>1</v>
      </c>
      <c r="AI78" s="32">
        <v>0</v>
      </c>
      <c r="AJ78" s="32">
        <v>0</v>
      </c>
      <c r="AK78" s="32">
        <v>0</v>
      </c>
      <c r="AL78" s="32">
        <v>0</v>
      </c>
      <c r="AM78" s="18">
        <f t="shared" si="101"/>
        <v>100</v>
      </c>
      <c r="AN78" s="18">
        <f t="shared" ref="AN78" si="129">(AF78/G78)*100</f>
        <v>100</v>
      </c>
      <c r="AO78" s="18">
        <f t="shared" ref="AO78" si="130">(AG78/H78)*100</f>
        <v>100</v>
      </c>
      <c r="AP78" s="18">
        <f t="shared" ref="AP78" si="131">(AH78/I78)*100</f>
        <v>100</v>
      </c>
      <c r="AQ78" s="18"/>
      <c r="AR78" s="18"/>
      <c r="AS78" s="18">
        <f t="shared" ref="AS78" si="132">(AK78/L78)*100</f>
        <v>0</v>
      </c>
      <c r="AT78" s="15"/>
    </row>
    <row r="79" spans="1:46" x14ac:dyDescent="0.35">
      <c r="B79" s="32" t="s">
        <v>105</v>
      </c>
      <c r="C79" s="32" t="s">
        <v>33</v>
      </c>
      <c r="D79" s="32">
        <v>25</v>
      </c>
      <c r="E79" s="32">
        <v>0</v>
      </c>
      <c r="N79" s="3"/>
      <c r="O79" s="3"/>
      <c r="P79" s="3"/>
      <c r="Q79" s="3"/>
      <c r="R79" s="3"/>
      <c r="S79" s="3"/>
      <c r="T79" s="3"/>
      <c r="U79" s="3"/>
      <c r="W79" s="3"/>
      <c r="Y79" s="3"/>
      <c r="AA79" s="3"/>
      <c r="AM79" s="18"/>
      <c r="AN79" s="15"/>
      <c r="AO79" s="15"/>
      <c r="AP79" s="15"/>
      <c r="AQ79" s="15"/>
      <c r="AR79" s="15"/>
      <c r="AS79" s="15"/>
      <c r="AT79" s="15"/>
    </row>
    <row r="80" spans="1:46" x14ac:dyDescent="0.35">
      <c r="B80" s="32" t="s">
        <v>105</v>
      </c>
      <c r="C80" s="32" t="s">
        <v>40</v>
      </c>
      <c r="D80" s="32">
        <v>26</v>
      </c>
      <c r="E80" s="32">
        <v>35</v>
      </c>
      <c r="F80" s="32">
        <v>8</v>
      </c>
      <c r="G80" s="32">
        <v>5</v>
      </c>
      <c r="H80" s="32">
        <v>5</v>
      </c>
      <c r="I80" s="32">
        <v>0</v>
      </c>
      <c r="J80" s="32">
        <v>1</v>
      </c>
      <c r="K80" s="32">
        <v>0</v>
      </c>
      <c r="L80" s="32">
        <v>0</v>
      </c>
      <c r="M80" s="32">
        <v>0</v>
      </c>
      <c r="N80" s="3">
        <f t="shared" ref="N80:N88" si="133">F80/$AB$96*100</f>
        <v>4.4198895027624303</v>
      </c>
      <c r="O80" s="3">
        <f t="shared" ref="O80:O88" si="134">G80/$AB$96*100</f>
        <v>2.7624309392265194</v>
      </c>
      <c r="P80" s="3">
        <f t="shared" ref="P80:P88" si="135">H80/$AB$96*100</f>
        <v>2.7624309392265194</v>
      </c>
      <c r="Q80" s="3">
        <f t="shared" ref="Q80:Q88" si="136">I80/$AB$96*100</f>
        <v>0</v>
      </c>
      <c r="R80" s="3">
        <f t="shared" ref="R80:R88" si="137">J80/$AB$96*100</f>
        <v>0.55248618784530379</v>
      </c>
      <c r="S80" s="3">
        <f t="shared" ref="S80:S88" si="138">K80/$AB$96*100</f>
        <v>0</v>
      </c>
      <c r="T80" s="3">
        <f t="shared" ref="T80:T88" si="139">L80/$AB$96*100</f>
        <v>0</v>
      </c>
      <c r="U80" s="3">
        <f t="shared" ref="U80:U88" si="140">M80/$AB$96*100</f>
        <v>0</v>
      </c>
      <c r="V80" s="32">
        <f t="shared" si="85"/>
        <v>18</v>
      </c>
      <c r="W80" s="3">
        <f t="shared" si="86"/>
        <v>94.73684210526315</v>
      </c>
      <c r="X80" s="32">
        <f t="shared" si="87"/>
        <v>14</v>
      </c>
      <c r="Y80" s="3">
        <f t="shared" si="88"/>
        <v>73.68421052631578</v>
      </c>
      <c r="Z80" s="32">
        <f t="shared" si="89"/>
        <v>14</v>
      </c>
      <c r="AA80" s="3">
        <f t="shared" si="80"/>
        <v>73.68421052631578</v>
      </c>
      <c r="AB80" s="32">
        <f t="shared" si="90"/>
        <v>19</v>
      </c>
      <c r="AE80" s="32">
        <v>8</v>
      </c>
      <c r="AF80" s="32">
        <v>5</v>
      </c>
      <c r="AG80" s="32">
        <v>5</v>
      </c>
      <c r="AH80" s="32">
        <v>0</v>
      </c>
      <c r="AI80" s="32">
        <v>1</v>
      </c>
      <c r="AJ80" s="32">
        <v>0</v>
      </c>
      <c r="AK80" s="32">
        <v>0</v>
      </c>
      <c r="AL80" s="32">
        <v>0</v>
      </c>
      <c r="AM80" s="18">
        <f t="shared" si="101"/>
        <v>100</v>
      </c>
      <c r="AN80" s="18">
        <f t="shared" ref="AN80:AN83" si="141">(AF80/G80)*100</f>
        <v>100</v>
      </c>
      <c r="AO80" s="18">
        <f t="shared" ref="AO80:AO83" si="142">(AG80/H80)*100</f>
        <v>100</v>
      </c>
      <c r="AP80" s="18"/>
      <c r="AQ80" s="18">
        <f t="shared" ref="AQ80" si="143">(AI80/J80)*100</f>
        <v>100</v>
      </c>
      <c r="AR80" s="18"/>
      <c r="AS80" s="18"/>
      <c r="AT80" s="15"/>
    </row>
    <row r="81" spans="1:55" x14ac:dyDescent="0.35">
      <c r="B81" s="32" t="s">
        <v>105</v>
      </c>
      <c r="C81" s="32" t="s">
        <v>40</v>
      </c>
      <c r="D81" s="32">
        <v>27</v>
      </c>
      <c r="E81" s="32">
        <v>37</v>
      </c>
      <c r="F81" s="32">
        <v>3</v>
      </c>
      <c r="G81" s="32">
        <v>5</v>
      </c>
      <c r="H81" s="32">
        <v>5</v>
      </c>
      <c r="I81" s="32">
        <v>0</v>
      </c>
      <c r="J81" s="32">
        <v>0</v>
      </c>
      <c r="K81" s="32">
        <v>0</v>
      </c>
      <c r="L81" s="32">
        <v>1</v>
      </c>
      <c r="M81" s="32">
        <v>0</v>
      </c>
      <c r="N81" s="3">
        <f t="shared" si="133"/>
        <v>1.6574585635359116</v>
      </c>
      <c r="O81" s="3">
        <f t="shared" si="134"/>
        <v>2.7624309392265194</v>
      </c>
      <c r="P81" s="3">
        <f t="shared" si="135"/>
        <v>2.7624309392265194</v>
      </c>
      <c r="Q81" s="3">
        <f t="shared" si="136"/>
        <v>0</v>
      </c>
      <c r="R81" s="3">
        <f t="shared" si="137"/>
        <v>0</v>
      </c>
      <c r="S81" s="3">
        <f t="shared" si="138"/>
        <v>0</v>
      </c>
      <c r="T81" s="3">
        <f t="shared" si="139"/>
        <v>0.55248618784530379</v>
      </c>
      <c r="U81" s="3">
        <f t="shared" si="140"/>
        <v>0</v>
      </c>
      <c r="V81" s="32">
        <f t="shared" si="85"/>
        <v>13</v>
      </c>
      <c r="W81" s="3">
        <f t="shared" si="86"/>
        <v>92.857142857142861</v>
      </c>
      <c r="X81" s="32">
        <f t="shared" si="87"/>
        <v>8</v>
      </c>
      <c r="Y81" s="3">
        <f t="shared" si="88"/>
        <v>57.142857142857139</v>
      </c>
      <c r="Z81" s="32">
        <f t="shared" si="89"/>
        <v>9</v>
      </c>
      <c r="AA81" s="3">
        <f t="shared" si="80"/>
        <v>64.285714285714292</v>
      </c>
      <c r="AB81" s="32">
        <f t="shared" si="90"/>
        <v>14</v>
      </c>
      <c r="AE81" s="32">
        <v>3</v>
      </c>
      <c r="AF81" s="32">
        <v>5</v>
      </c>
      <c r="AG81" s="32">
        <v>5</v>
      </c>
      <c r="AH81" s="32">
        <v>0</v>
      </c>
      <c r="AI81" s="32">
        <v>0</v>
      </c>
      <c r="AJ81" s="32">
        <v>0</v>
      </c>
      <c r="AK81" s="32">
        <v>1</v>
      </c>
      <c r="AL81" s="32">
        <v>0</v>
      </c>
      <c r="AM81" s="18">
        <f t="shared" si="101"/>
        <v>100</v>
      </c>
      <c r="AN81" s="18">
        <f t="shared" si="141"/>
        <v>100</v>
      </c>
      <c r="AO81" s="18">
        <f t="shared" si="142"/>
        <v>100</v>
      </c>
      <c r="AP81" s="18"/>
      <c r="AQ81" s="18"/>
      <c r="AR81" s="18"/>
      <c r="AS81" s="18">
        <f t="shared" ref="AS81" si="144">(AK81/L81)*100</f>
        <v>100</v>
      </c>
      <c r="AT81" s="15"/>
    </row>
    <row r="82" spans="1:55" x14ac:dyDescent="0.35">
      <c r="B82" s="32" t="s">
        <v>105</v>
      </c>
      <c r="C82" s="32" t="s">
        <v>45</v>
      </c>
      <c r="D82" s="32">
        <v>28</v>
      </c>
      <c r="E82" s="32">
        <v>47</v>
      </c>
      <c r="F82" s="32">
        <v>8</v>
      </c>
      <c r="G82" s="32">
        <v>7</v>
      </c>
      <c r="H82" s="32">
        <v>4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">
        <f t="shared" si="133"/>
        <v>4.4198895027624303</v>
      </c>
      <c r="O82" s="3">
        <f t="shared" si="134"/>
        <v>3.867403314917127</v>
      </c>
      <c r="P82" s="3">
        <f t="shared" si="135"/>
        <v>2.2099447513812152</v>
      </c>
      <c r="Q82" s="3">
        <f t="shared" si="136"/>
        <v>0</v>
      </c>
      <c r="R82" s="3">
        <f t="shared" si="137"/>
        <v>0</v>
      </c>
      <c r="S82" s="3">
        <f t="shared" si="138"/>
        <v>0</v>
      </c>
      <c r="T82" s="3">
        <f t="shared" si="139"/>
        <v>0</v>
      </c>
      <c r="U82" s="3">
        <f t="shared" si="140"/>
        <v>0</v>
      </c>
      <c r="V82" s="32">
        <f t="shared" ref="V82" si="145">SUM(F82:I82)</f>
        <v>19</v>
      </c>
      <c r="W82" s="3">
        <f t="shared" ref="W82" si="146">V82/AB82*100</f>
        <v>100</v>
      </c>
      <c r="X82" s="32">
        <f t="shared" ref="X82" si="147">SUM(F82:G82,J82:K82)</f>
        <v>15</v>
      </c>
      <c r="Y82" s="3">
        <f t="shared" ref="Y82" si="148">X82/AB82*100</f>
        <v>78.94736842105263</v>
      </c>
      <c r="Z82" s="32">
        <f t="shared" ref="Z82" si="149">F82+H82+J82+L82</f>
        <v>12</v>
      </c>
      <c r="AA82" s="3">
        <f t="shared" ref="AA82" si="150">Z82/AB82*100</f>
        <v>63.157894736842103</v>
      </c>
      <c r="AB82" s="32">
        <f t="shared" ref="AB82" si="151">SUM(F82:M82)</f>
        <v>19</v>
      </c>
      <c r="AE82" s="32">
        <v>8</v>
      </c>
      <c r="AF82" s="32">
        <v>7</v>
      </c>
      <c r="AG82" s="32">
        <v>4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18">
        <f t="shared" si="101"/>
        <v>100</v>
      </c>
      <c r="AN82" s="18">
        <f t="shared" si="141"/>
        <v>100</v>
      </c>
      <c r="AO82" s="18">
        <f t="shared" si="142"/>
        <v>100</v>
      </c>
      <c r="AP82" s="18"/>
      <c r="AQ82" s="18"/>
      <c r="AR82" s="18"/>
      <c r="AS82" s="18"/>
      <c r="AT82" s="15"/>
    </row>
    <row r="83" spans="1:55" x14ac:dyDescent="0.35">
      <c r="B83" s="32" t="s">
        <v>105</v>
      </c>
      <c r="C83" s="32" t="s">
        <v>40</v>
      </c>
      <c r="D83" s="32">
        <v>29</v>
      </c>
      <c r="E83" s="32">
        <v>57</v>
      </c>
      <c r="F83" s="32">
        <v>8</v>
      </c>
      <c r="G83" s="32">
        <v>14</v>
      </c>
      <c r="H83" s="32">
        <v>4</v>
      </c>
      <c r="I83" s="32">
        <v>0</v>
      </c>
      <c r="J83" s="32">
        <v>0</v>
      </c>
      <c r="K83" s="32">
        <v>1</v>
      </c>
      <c r="L83" s="32">
        <v>0</v>
      </c>
      <c r="M83" s="32">
        <v>0</v>
      </c>
      <c r="N83" s="3">
        <f t="shared" si="133"/>
        <v>4.4198895027624303</v>
      </c>
      <c r="O83" s="3">
        <f t="shared" si="134"/>
        <v>7.7348066298342539</v>
      </c>
      <c r="P83" s="3">
        <f t="shared" si="135"/>
        <v>2.2099447513812152</v>
      </c>
      <c r="Q83" s="3">
        <f t="shared" si="136"/>
        <v>0</v>
      </c>
      <c r="R83" s="3">
        <f t="shared" si="137"/>
        <v>0</v>
      </c>
      <c r="S83" s="3">
        <f t="shared" si="138"/>
        <v>0.55248618784530379</v>
      </c>
      <c r="T83" s="3">
        <f t="shared" si="139"/>
        <v>0</v>
      </c>
      <c r="U83" s="3">
        <f t="shared" si="140"/>
        <v>0</v>
      </c>
      <c r="V83" s="32">
        <f t="shared" si="85"/>
        <v>26</v>
      </c>
      <c r="W83" s="3">
        <f t="shared" si="86"/>
        <v>96.296296296296291</v>
      </c>
      <c r="X83" s="32">
        <f t="shared" si="87"/>
        <v>23</v>
      </c>
      <c r="Y83" s="3">
        <f t="shared" si="88"/>
        <v>85.18518518518519</v>
      </c>
      <c r="Z83" s="32">
        <f t="shared" si="89"/>
        <v>12</v>
      </c>
      <c r="AA83" s="3">
        <f t="shared" si="80"/>
        <v>44.444444444444443</v>
      </c>
      <c r="AB83" s="32">
        <f t="shared" si="90"/>
        <v>27</v>
      </c>
      <c r="AE83" s="32">
        <v>8</v>
      </c>
      <c r="AF83" s="32">
        <v>14</v>
      </c>
      <c r="AG83" s="32">
        <v>4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18">
        <f t="shared" si="101"/>
        <v>100</v>
      </c>
      <c r="AN83" s="18">
        <f t="shared" si="141"/>
        <v>100</v>
      </c>
      <c r="AO83" s="18">
        <f t="shared" si="142"/>
        <v>100</v>
      </c>
      <c r="AP83" s="18"/>
      <c r="AQ83" s="18"/>
      <c r="AR83" s="18">
        <f t="shared" ref="AR83" si="152">(AJ83/K83)*100</f>
        <v>0</v>
      </c>
      <c r="AS83" s="18"/>
      <c r="AT83" s="15"/>
    </row>
    <row r="84" spans="1:55" x14ac:dyDescent="0.35">
      <c r="B84" s="32" t="s">
        <v>105</v>
      </c>
      <c r="C84" s="32" t="s">
        <v>45</v>
      </c>
      <c r="D84" s="32">
        <v>30</v>
      </c>
      <c r="E84" s="32">
        <v>95</v>
      </c>
      <c r="F84" s="32">
        <v>13</v>
      </c>
      <c r="G84" s="32">
        <v>25</v>
      </c>
      <c r="H84" s="32">
        <v>10</v>
      </c>
      <c r="I84" s="32">
        <v>3</v>
      </c>
      <c r="J84" s="32">
        <v>0</v>
      </c>
      <c r="K84" s="32">
        <v>0</v>
      </c>
      <c r="L84" s="32">
        <v>0</v>
      </c>
      <c r="M84" s="32">
        <v>0</v>
      </c>
      <c r="N84" s="3">
        <f t="shared" si="133"/>
        <v>7.1823204419889501</v>
      </c>
      <c r="O84" s="3">
        <f t="shared" si="134"/>
        <v>13.812154696132598</v>
      </c>
      <c r="P84" s="3">
        <f t="shared" si="135"/>
        <v>5.5248618784530388</v>
      </c>
      <c r="Q84" s="3">
        <f t="shared" si="136"/>
        <v>1.6574585635359116</v>
      </c>
      <c r="R84" s="3">
        <f t="shared" si="137"/>
        <v>0</v>
      </c>
      <c r="S84" s="3">
        <f t="shared" si="138"/>
        <v>0</v>
      </c>
      <c r="T84" s="3">
        <f t="shared" si="139"/>
        <v>0</v>
      </c>
      <c r="U84" s="3">
        <f t="shared" si="140"/>
        <v>0</v>
      </c>
      <c r="V84" s="32">
        <f t="shared" ref="V84:V92" si="153">SUM(F84:I84)</f>
        <v>51</v>
      </c>
      <c r="W84" s="3">
        <f t="shared" ref="W84:W93" si="154">V84/AB84*100</f>
        <v>100</v>
      </c>
      <c r="X84" s="32">
        <f t="shared" ref="X84:X92" si="155">SUM(F84:G84,J84:K84)</f>
        <v>38</v>
      </c>
      <c r="Y84" s="3">
        <f t="shared" ref="Y84:Y93" si="156">X84/AB84*100</f>
        <v>74.509803921568633</v>
      </c>
      <c r="Z84" s="32">
        <f t="shared" ref="Z84:Z92" si="157">F84+H84+J84+L84</f>
        <v>23</v>
      </c>
      <c r="AA84" s="3">
        <f t="shared" ref="AA84:AA92" si="158">Z84/AB84*100</f>
        <v>45.098039215686278</v>
      </c>
      <c r="AB84" s="32">
        <f t="shared" ref="AB84:AB92" si="159">SUM(F84:M84)</f>
        <v>51</v>
      </c>
      <c r="AE84" s="32">
        <v>13</v>
      </c>
      <c r="AF84" s="32">
        <v>25</v>
      </c>
      <c r="AG84" s="32">
        <v>10</v>
      </c>
      <c r="AH84" s="32">
        <v>3</v>
      </c>
      <c r="AI84" s="32">
        <v>0</v>
      </c>
      <c r="AJ84" s="32">
        <v>0</v>
      </c>
      <c r="AK84" s="32">
        <v>0</v>
      </c>
      <c r="AL84" s="32">
        <v>0</v>
      </c>
      <c r="AM84" s="18">
        <f t="shared" si="101"/>
        <v>100</v>
      </c>
      <c r="AN84" s="15"/>
      <c r="AO84" s="15"/>
      <c r="AP84" s="15"/>
      <c r="AQ84" s="15"/>
      <c r="AR84" s="15"/>
      <c r="AS84" s="15"/>
      <c r="AT84" s="15"/>
    </row>
    <row r="85" spans="1:55" x14ac:dyDescent="0.35">
      <c r="B85" s="32" t="s">
        <v>105</v>
      </c>
      <c r="C85" s="32" t="s">
        <v>44</v>
      </c>
      <c r="D85" s="32">
        <v>31</v>
      </c>
      <c r="E85" s="32">
        <v>70</v>
      </c>
      <c r="F85" s="32">
        <v>14</v>
      </c>
      <c r="G85" s="32">
        <v>19</v>
      </c>
      <c r="H85" s="32">
        <v>3</v>
      </c>
      <c r="I85" s="32">
        <v>0</v>
      </c>
      <c r="J85" s="32">
        <v>2</v>
      </c>
      <c r="K85" s="32">
        <v>1</v>
      </c>
      <c r="L85" s="32">
        <v>1</v>
      </c>
      <c r="M85" s="32">
        <v>1</v>
      </c>
      <c r="N85" s="3">
        <f t="shared" si="133"/>
        <v>7.7348066298342539</v>
      </c>
      <c r="O85" s="3">
        <f t="shared" si="134"/>
        <v>10.497237569060774</v>
      </c>
      <c r="P85" s="3">
        <f t="shared" si="135"/>
        <v>1.6574585635359116</v>
      </c>
      <c r="Q85" s="3">
        <f t="shared" si="136"/>
        <v>0</v>
      </c>
      <c r="R85" s="3">
        <f t="shared" si="137"/>
        <v>1.1049723756906076</v>
      </c>
      <c r="S85" s="3">
        <f t="shared" si="138"/>
        <v>0.55248618784530379</v>
      </c>
      <c r="T85" s="3">
        <f t="shared" si="139"/>
        <v>0.55248618784530379</v>
      </c>
      <c r="U85" s="3">
        <f t="shared" si="140"/>
        <v>0.55248618784530379</v>
      </c>
      <c r="V85" s="32">
        <f t="shared" si="153"/>
        <v>36</v>
      </c>
      <c r="W85" s="3">
        <f t="shared" si="154"/>
        <v>87.804878048780495</v>
      </c>
      <c r="X85" s="32">
        <f t="shared" si="155"/>
        <v>36</v>
      </c>
      <c r="Y85" s="3">
        <f t="shared" si="156"/>
        <v>87.804878048780495</v>
      </c>
      <c r="Z85" s="32">
        <f t="shared" si="157"/>
        <v>20</v>
      </c>
      <c r="AA85" s="3">
        <f t="shared" si="158"/>
        <v>48.780487804878049</v>
      </c>
      <c r="AB85" s="32">
        <f t="shared" si="159"/>
        <v>41</v>
      </c>
      <c r="AE85" s="32">
        <v>14</v>
      </c>
      <c r="AF85" s="32">
        <v>19</v>
      </c>
      <c r="AG85" s="32">
        <v>3</v>
      </c>
      <c r="AH85" s="32">
        <v>0</v>
      </c>
      <c r="AI85" s="32">
        <v>1</v>
      </c>
      <c r="AJ85" s="32">
        <v>1</v>
      </c>
      <c r="AK85" s="32">
        <v>0</v>
      </c>
      <c r="AL85" s="32">
        <v>0</v>
      </c>
      <c r="AM85" s="18">
        <f t="shared" si="101"/>
        <v>100</v>
      </c>
      <c r="AN85" s="15"/>
      <c r="AO85" s="15"/>
      <c r="AP85" s="15"/>
      <c r="AQ85" s="15"/>
      <c r="AR85" s="15"/>
      <c r="AS85" s="15"/>
      <c r="AT85" s="15"/>
    </row>
    <row r="86" spans="1:55" x14ac:dyDescent="0.35">
      <c r="B86" s="32" t="s">
        <v>105</v>
      </c>
      <c r="C86" s="32" t="s">
        <v>44</v>
      </c>
      <c r="D86" s="32">
        <v>32</v>
      </c>
      <c r="E86" s="32">
        <v>32</v>
      </c>
      <c r="F86" s="32">
        <v>6</v>
      </c>
      <c r="G86" s="32">
        <v>1</v>
      </c>
      <c r="H86" s="32">
        <v>3</v>
      </c>
      <c r="I86" s="32">
        <v>1</v>
      </c>
      <c r="J86" s="32">
        <v>0</v>
      </c>
      <c r="K86" s="32">
        <v>0</v>
      </c>
      <c r="L86" s="32">
        <v>0</v>
      </c>
      <c r="M86" s="32">
        <v>0</v>
      </c>
      <c r="N86" s="3">
        <f t="shared" si="133"/>
        <v>3.3149171270718232</v>
      </c>
      <c r="O86" s="3">
        <f t="shared" si="134"/>
        <v>0.55248618784530379</v>
      </c>
      <c r="P86" s="3">
        <f t="shared" si="135"/>
        <v>1.6574585635359116</v>
      </c>
      <c r="Q86" s="3">
        <f t="shared" si="136"/>
        <v>0.55248618784530379</v>
      </c>
      <c r="R86" s="3">
        <f t="shared" si="137"/>
        <v>0</v>
      </c>
      <c r="S86" s="3">
        <f t="shared" si="138"/>
        <v>0</v>
      </c>
      <c r="T86" s="3">
        <f t="shared" si="139"/>
        <v>0</v>
      </c>
      <c r="U86" s="3">
        <f t="shared" si="140"/>
        <v>0</v>
      </c>
      <c r="V86" s="32">
        <f t="shared" si="153"/>
        <v>11</v>
      </c>
      <c r="W86" s="3">
        <f t="shared" si="154"/>
        <v>100</v>
      </c>
      <c r="X86" s="32">
        <f t="shared" si="155"/>
        <v>7</v>
      </c>
      <c r="Y86" s="3">
        <f t="shared" si="156"/>
        <v>63.636363636363633</v>
      </c>
      <c r="Z86" s="32">
        <f t="shared" si="157"/>
        <v>9</v>
      </c>
      <c r="AA86" s="3">
        <f t="shared" si="158"/>
        <v>81.818181818181827</v>
      </c>
      <c r="AB86" s="32">
        <f t="shared" si="159"/>
        <v>11</v>
      </c>
      <c r="AE86" s="32">
        <v>6</v>
      </c>
      <c r="AF86" s="32">
        <v>1</v>
      </c>
      <c r="AG86" s="32">
        <v>3</v>
      </c>
      <c r="AH86" s="32">
        <v>1</v>
      </c>
      <c r="AI86" s="32">
        <v>0</v>
      </c>
      <c r="AJ86" s="32">
        <v>0</v>
      </c>
      <c r="AK86" s="32">
        <v>0</v>
      </c>
      <c r="AL86" s="32">
        <v>0</v>
      </c>
      <c r="AM86" s="18">
        <f t="shared" si="101"/>
        <v>100</v>
      </c>
      <c r="AN86" s="15"/>
      <c r="AO86" s="15"/>
      <c r="AP86" s="15"/>
      <c r="AQ86" s="15"/>
      <c r="AR86" s="15"/>
      <c r="AS86" s="15"/>
      <c r="AT86" s="15"/>
    </row>
    <row r="87" spans="1:55" x14ac:dyDescent="0.35">
      <c r="B87" s="32" t="s">
        <v>105</v>
      </c>
      <c r="C87" s="32" t="s">
        <v>44</v>
      </c>
      <c r="D87" s="32">
        <v>33</v>
      </c>
      <c r="E87" s="32">
        <v>10</v>
      </c>
      <c r="F87" s="32">
        <v>1</v>
      </c>
      <c r="G87" s="32">
        <v>2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2">
        <v>0</v>
      </c>
      <c r="N87" s="3">
        <f t="shared" si="133"/>
        <v>0.55248618784530379</v>
      </c>
      <c r="O87" s="3">
        <f t="shared" si="134"/>
        <v>1.1049723756906076</v>
      </c>
      <c r="P87" s="3">
        <f t="shared" si="135"/>
        <v>0</v>
      </c>
      <c r="Q87" s="3">
        <f t="shared" si="136"/>
        <v>0</v>
      </c>
      <c r="R87" s="3">
        <f t="shared" si="137"/>
        <v>0</v>
      </c>
      <c r="S87" s="3">
        <f t="shared" si="138"/>
        <v>0</v>
      </c>
      <c r="T87" s="3">
        <f t="shared" si="139"/>
        <v>0</v>
      </c>
      <c r="U87" s="3">
        <f t="shared" si="140"/>
        <v>0</v>
      </c>
      <c r="V87" s="32">
        <f t="shared" si="153"/>
        <v>3</v>
      </c>
      <c r="W87" s="3">
        <f t="shared" si="154"/>
        <v>100</v>
      </c>
      <c r="X87" s="32">
        <f t="shared" si="155"/>
        <v>3</v>
      </c>
      <c r="Y87" s="3">
        <f t="shared" si="156"/>
        <v>100</v>
      </c>
      <c r="Z87" s="32">
        <f t="shared" si="157"/>
        <v>1</v>
      </c>
      <c r="AA87" s="3">
        <f t="shared" si="158"/>
        <v>33.333333333333329</v>
      </c>
      <c r="AB87" s="32">
        <f t="shared" si="159"/>
        <v>3</v>
      </c>
      <c r="AE87" s="32">
        <v>1</v>
      </c>
      <c r="AF87" s="32">
        <v>2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18">
        <f t="shared" si="101"/>
        <v>100</v>
      </c>
      <c r="AN87" s="15"/>
      <c r="AO87" s="15"/>
      <c r="AP87" s="15"/>
      <c r="AQ87" s="15"/>
      <c r="AR87" s="15"/>
      <c r="AS87" s="15"/>
      <c r="AT87" s="15"/>
    </row>
    <row r="88" spans="1:55" x14ac:dyDescent="0.35">
      <c r="B88" s="32" t="s">
        <v>105</v>
      </c>
      <c r="C88" s="32" t="s">
        <v>44</v>
      </c>
      <c r="D88" s="32">
        <v>34</v>
      </c>
      <c r="E88" s="32">
        <v>57</v>
      </c>
      <c r="F88" s="32">
        <v>10</v>
      </c>
      <c r="G88" s="32">
        <v>17</v>
      </c>
      <c r="H88" s="32">
        <v>13</v>
      </c>
      <c r="I88" s="32">
        <v>1</v>
      </c>
      <c r="J88" s="32">
        <v>0</v>
      </c>
      <c r="K88" s="32">
        <v>1</v>
      </c>
      <c r="L88" s="32">
        <v>1</v>
      </c>
      <c r="M88" s="32">
        <v>0</v>
      </c>
      <c r="N88" s="3">
        <f t="shared" si="133"/>
        <v>5.5248618784530388</v>
      </c>
      <c r="O88" s="3">
        <f t="shared" si="134"/>
        <v>9.3922651933701662</v>
      </c>
      <c r="P88" s="3">
        <f t="shared" si="135"/>
        <v>7.1823204419889501</v>
      </c>
      <c r="Q88" s="3">
        <f t="shared" si="136"/>
        <v>0.55248618784530379</v>
      </c>
      <c r="R88" s="3">
        <f t="shared" si="137"/>
        <v>0</v>
      </c>
      <c r="S88" s="3">
        <f t="shared" si="138"/>
        <v>0.55248618784530379</v>
      </c>
      <c r="T88" s="3">
        <f t="shared" si="139"/>
        <v>0.55248618784530379</v>
      </c>
      <c r="U88" s="3">
        <f t="shared" si="140"/>
        <v>0</v>
      </c>
      <c r="V88" s="32">
        <f t="shared" si="153"/>
        <v>41</v>
      </c>
      <c r="W88" s="3">
        <f t="shared" si="154"/>
        <v>95.348837209302332</v>
      </c>
      <c r="X88" s="32">
        <f t="shared" si="155"/>
        <v>28</v>
      </c>
      <c r="Y88" s="3">
        <f t="shared" si="156"/>
        <v>65.116279069767444</v>
      </c>
      <c r="Z88" s="32">
        <f t="shared" si="157"/>
        <v>24</v>
      </c>
      <c r="AA88" s="3">
        <f t="shared" si="158"/>
        <v>55.813953488372093</v>
      </c>
      <c r="AB88" s="32">
        <f t="shared" si="159"/>
        <v>43</v>
      </c>
      <c r="AE88" s="32">
        <v>10</v>
      </c>
      <c r="AF88" s="32">
        <v>17</v>
      </c>
      <c r="AG88" s="32">
        <v>11</v>
      </c>
      <c r="AH88" s="32">
        <v>1</v>
      </c>
      <c r="AI88" s="32">
        <v>0</v>
      </c>
      <c r="AJ88" s="32">
        <v>1</v>
      </c>
      <c r="AK88" s="32">
        <v>1</v>
      </c>
      <c r="AL88" s="32">
        <v>0</v>
      </c>
      <c r="AM88" s="18">
        <f t="shared" si="101"/>
        <v>100</v>
      </c>
      <c r="AN88" s="15"/>
      <c r="AO88" s="15"/>
      <c r="AP88" s="15"/>
      <c r="AQ88" s="15"/>
      <c r="AR88" s="15"/>
      <c r="AS88" s="15"/>
      <c r="AT88" s="15"/>
    </row>
    <row r="89" spans="1:55" x14ac:dyDescent="0.35">
      <c r="A89" s="34" t="s">
        <v>62</v>
      </c>
      <c r="B89" s="32" t="s">
        <v>105</v>
      </c>
      <c r="C89" s="34" t="s">
        <v>44</v>
      </c>
      <c r="D89" s="32">
        <v>35</v>
      </c>
      <c r="E89" s="32">
        <v>113</v>
      </c>
      <c r="N89" s="3"/>
      <c r="O89" s="3"/>
      <c r="P89" s="3"/>
      <c r="Q89" s="3"/>
      <c r="R89" s="3"/>
      <c r="S89" s="3"/>
      <c r="T89" s="3"/>
      <c r="U89" s="3"/>
      <c r="W89" s="3"/>
      <c r="Y89" s="3"/>
      <c r="AA89" s="3"/>
      <c r="AM89" s="18"/>
      <c r="AN89" s="15"/>
      <c r="AO89" s="15"/>
      <c r="AP89" s="15"/>
      <c r="AQ89" s="15"/>
      <c r="AR89" s="15"/>
      <c r="AS89" s="15"/>
      <c r="AT89" s="15"/>
    </row>
    <row r="90" spans="1:55" x14ac:dyDescent="0.35">
      <c r="B90" s="32" t="s">
        <v>105</v>
      </c>
      <c r="C90" s="32" t="s">
        <v>44</v>
      </c>
      <c r="D90" s="32">
        <v>36</v>
      </c>
      <c r="E90" s="32">
        <v>49</v>
      </c>
      <c r="F90" s="32">
        <v>6</v>
      </c>
      <c r="G90" s="32">
        <v>7</v>
      </c>
      <c r="H90" s="32">
        <v>6</v>
      </c>
      <c r="I90" s="32">
        <v>1</v>
      </c>
      <c r="J90" s="32">
        <v>2</v>
      </c>
      <c r="K90" s="32">
        <v>0</v>
      </c>
      <c r="L90" s="32">
        <v>0</v>
      </c>
      <c r="M90" s="32">
        <v>0</v>
      </c>
      <c r="N90" s="3">
        <f t="shared" ref="N90:U92" si="160">F90/$AB$96*100</f>
        <v>3.3149171270718232</v>
      </c>
      <c r="O90" s="3">
        <f t="shared" si="160"/>
        <v>3.867403314917127</v>
      </c>
      <c r="P90" s="3">
        <f t="shared" si="160"/>
        <v>3.3149171270718232</v>
      </c>
      <c r="Q90" s="3">
        <f t="shared" si="160"/>
        <v>0.55248618784530379</v>
      </c>
      <c r="R90" s="3">
        <f t="shared" si="160"/>
        <v>1.1049723756906076</v>
      </c>
      <c r="S90" s="3">
        <f t="shared" si="160"/>
        <v>0</v>
      </c>
      <c r="T90" s="3">
        <f t="shared" si="160"/>
        <v>0</v>
      </c>
      <c r="U90" s="3">
        <f t="shared" si="160"/>
        <v>0</v>
      </c>
      <c r="V90" s="32">
        <f t="shared" si="153"/>
        <v>20</v>
      </c>
      <c r="W90" s="3">
        <f t="shared" si="154"/>
        <v>90.909090909090907</v>
      </c>
      <c r="X90" s="32">
        <f t="shared" si="155"/>
        <v>15</v>
      </c>
      <c r="Y90" s="3">
        <f t="shared" si="156"/>
        <v>68.181818181818173</v>
      </c>
      <c r="Z90" s="32">
        <f t="shared" si="157"/>
        <v>14</v>
      </c>
      <c r="AA90" s="3">
        <f t="shared" si="158"/>
        <v>63.636363636363633</v>
      </c>
      <c r="AB90" s="32">
        <f t="shared" si="159"/>
        <v>22</v>
      </c>
      <c r="AE90" s="32">
        <v>6</v>
      </c>
      <c r="AF90" s="32">
        <v>7</v>
      </c>
      <c r="AG90" s="32">
        <v>6</v>
      </c>
      <c r="AH90" s="32">
        <v>1</v>
      </c>
      <c r="AI90" s="32">
        <v>1</v>
      </c>
      <c r="AJ90" s="32">
        <v>0</v>
      </c>
      <c r="AK90" s="32">
        <v>0</v>
      </c>
      <c r="AL90" s="32">
        <v>0</v>
      </c>
      <c r="AM90" s="18">
        <f t="shared" si="101"/>
        <v>100</v>
      </c>
      <c r="AN90" s="15"/>
      <c r="AO90" s="15"/>
      <c r="AP90" s="15"/>
      <c r="AQ90" s="15"/>
      <c r="AR90" s="15"/>
      <c r="AS90" s="15"/>
      <c r="AT90" s="15"/>
    </row>
    <row r="91" spans="1:55" x14ac:dyDescent="0.35">
      <c r="B91" s="32" t="s">
        <v>105</v>
      </c>
      <c r="C91" s="32" t="s">
        <v>44</v>
      </c>
      <c r="D91" s="32">
        <v>37</v>
      </c>
      <c r="E91" s="32">
        <v>28</v>
      </c>
      <c r="F91" s="32">
        <v>9</v>
      </c>
      <c r="G91" s="32">
        <v>4</v>
      </c>
      <c r="H91" s="32">
        <v>3</v>
      </c>
      <c r="I91" s="32">
        <v>0</v>
      </c>
      <c r="J91" s="32">
        <v>0</v>
      </c>
      <c r="K91" s="32">
        <v>0</v>
      </c>
      <c r="L91" s="32">
        <v>0</v>
      </c>
      <c r="M91" s="32">
        <v>0</v>
      </c>
      <c r="N91" s="3">
        <f t="shared" si="160"/>
        <v>4.972375690607735</v>
      </c>
      <c r="O91" s="3">
        <f t="shared" si="160"/>
        <v>2.2099447513812152</v>
      </c>
      <c r="P91" s="3">
        <f t="shared" si="160"/>
        <v>1.6574585635359116</v>
      </c>
      <c r="Q91" s="3">
        <f t="shared" si="160"/>
        <v>0</v>
      </c>
      <c r="R91" s="3">
        <f t="shared" si="160"/>
        <v>0</v>
      </c>
      <c r="S91" s="3">
        <f t="shared" si="160"/>
        <v>0</v>
      </c>
      <c r="T91" s="3">
        <f t="shared" si="160"/>
        <v>0</v>
      </c>
      <c r="U91" s="3">
        <f t="shared" si="160"/>
        <v>0</v>
      </c>
      <c r="V91" s="32">
        <f t="shared" si="153"/>
        <v>16</v>
      </c>
      <c r="W91" s="3">
        <f t="shared" si="154"/>
        <v>100</v>
      </c>
      <c r="X91" s="32">
        <f t="shared" si="155"/>
        <v>13</v>
      </c>
      <c r="Y91" s="3">
        <f t="shared" si="156"/>
        <v>81.25</v>
      </c>
      <c r="Z91" s="32">
        <f t="shared" si="157"/>
        <v>12</v>
      </c>
      <c r="AA91" s="3">
        <f t="shared" si="158"/>
        <v>75</v>
      </c>
      <c r="AB91" s="32">
        <f t="shared" si="159"/>
        <v>16</v>
      </c>
      <c r="AE91" s="32">
        <v>9</v>
      </c>
      <c r="AF91" s="32">
        <v>4</v>
      </c>
      <c r="AG91" s="32">
        <v>3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18">
        <f t="shared" si="101"/>
        <v>100</v>
      </c>
      <c r="AN91" s="15"/>
      <c r="AO91" s="15"/>
      <c r="AP91" s="15"/>
      <c r="AQ91" s="15"/>
      <c r="AR91" s="15"/>
      <c r="AS91" s="15"/>
      <c r="AT91" s="15"/>
    </row>
    <row r="92" spans="1:55" x14ac:dyDescent="0.35">
      <c r="B92" s="32" t="s">
        <v>105</v>
      </c>
      <c r="C92" s="32" t="s">
        <v>44</v>
      </c>
      <c r="D92" s="32">
        <v>38</v>
      </c>
      <c r="E92" s="32">
        <v>82</v>
      </c>
      <c r="F92" s="32">
        <v>8</v>
      </c>
      <c r="G92" s="32">
        <v>16</v>
      </c>
      <c r="H92" s="32">
        <v>4</v>
      </c>
      <c r="I92" s="32">
        <v>2</v>
      </c>
      <c r="J92" s="32">
        <v>0</v>
      </c>
      <c r="K92" s="32">
        <v>1</v>
      </c>
      <c r="L92" s="32">
        <v>1</v>
      </c>
      <c r="M92" s="32">
        <v>0</v>
      </c>
      <c r="N92" s="3">
        <f t="shared" si="160"/>
        <v>4.4198895027624303</v>
      </c>
      <c r="O92" s="3">
        <f t="shared" si="160"/>
        <v>8.8397790055248606</v>
      </c>
      <c r="P92" s="3">
        <f t="shared" si="160"/>
        <v>2.2099447513812152</v>
      </c>
      <c r="Q92" s="3">
        <f t="shared" si="160"/>
        <v>1.1049723756906076</v>
      </c>
      <c r="R92" s="3">
        <f t="shared" si="160"/>
        <v>0</v>
      </c>
      <c r="S92" s="3">
        <f t="shared" si="160"/>
        <v>0.55248618784530379</v>
      </c>
      <c r="T92" s="3">
        <f t="shared" si="160"/>
        <v>0.55248618784530379</v>
      </c>
      <c r="U92" s="3">
        <f t="shared" si="160"/>
        <v>0</v>
      </c>
      <c r="V92" s="32">
        <f t="shared" si="153"/>
        <v>30</v>
      </c>
      <c r="W92" s="3">
        <f t="shared" si="154"/>
        <v>93.75</v>
      </c>
      <c r="X92" s="32">
        <f t="shared" si="155"/>
        <v>25</v>
      </c>
      <c r="Y92" s="3">
        <f t="shared" si="156"/>
        <v>78.125</v>
      </c>
      <c r="Z92" s="32">
        <f t="shared" si="157"/>
        <v>13</v>
      </c>
      <c r="AA92" s="3">
        <f t="shared" si="158"/>
        <v>40.625</v>
      </c>
      <c r="AB92" s="32">
        <f t="shared" si="159"/>
        <v>32</v>
      </c>
      <c r="AE92" s="32">
        <v>8</v>
      </c>
      <c r="AF92" s="32">
        <v>16</v>
      </c>
      <c r="AG92" s="32">
        <v>4</v>
      </c>
      <c r="AH92" s="32">
        <v>2</v>
      </c>
      <c r="AI92" s="32">
        <v>0</v>
      </c>
      <c r="AJ92" s="32">
        <v>1</v>
      </c>
      <c r="AK92" s="32">
        <v>0</v>
      </c>
      <c r="AL92" s="32">
        <v>0</v>
      </c>
      <c r="AM92" s="18">
        <f t="shared" si="101"/>
        <v>100</v>
      </c>
      <c r="AN92" s="15"/>
      <c r="AO92" s="15"/>
      <c r="AP92" s="15"/>
      <c r="AQ92" s="15"/>
      <c r="AR92" s="15"/>
      <c r="AS92" s="15"/>
      <c r="AT92" s="15"/>
    </row>
    <row r="93" spans="1:55" x14ac:dyDescent="0.35">
      <c r="V93" s="32">
        <f>SUM(V5:V92)</f>
        <v>1532</v>
      </c>
      <c r="W93" s="32">
        <f t="shared" si="154"/>
        <v>95.690193628981888</v>
      </c>
      <c r="X93" s="32">
        <f>SUM(X5:X92)</f>
        <v>1197</v>
      </c>
      <c r="Y93" s="32">
        <f t="shared" si="156"/>
        <v>74.765771392879458</v>
      </c>
      <c r="AB93" s="32">
        <f>SUM(AB5:AB92)</f>
        <v>1601</v>
      </c>
      <c r="AM93" s="18"/>
      <c r="AN93" s="15"/>
      <c r="AO93" s="15"/>
      <c r="AP93" s="15"/>
      <c r="AQ93" s="15"/>
      <c r="AR93" s="15"/>
      <c r="AS93" s="15"/>
      <c r="AT93" s="15"/>
    </row>
    <row r="94" spans="1:55" x14ac:dyDescent="0.35">
      <c r="AM94" s="18"/>
      <c r="AN94" s="15"/>
      <c r="AO94" s="15"/>
      <c r="AP94" s="15"/>
      <c r="AQ94" s="15"/>
      <c r="AR94" s="15"/>
      <c r="AS94" s="15"/>
      <c r="AT94" s="15"/>
    </row>
    <row r="95" spans="1:55" x14ac:dyDescent="0.35">
      <c r="AM95" s="18"/>
      <c r="AN95" s="15"/>
      <c r="AO95" s="15"/>
      <c r="AP95" s="15"/>
      <c r="AQ95" s="15"/>
      <c r="AR95" s="15"/>
      <c r="AS95" s="15"/>
      <c r="AT95" s="15"/>
    </row>
    <row r="96" spans="1:55" x14ac:dyDescent="0.35">
      <c r="B96" s="32" t="s">
        <v>106</v>
      </c>
      <c r="C96" s="32" t="s">
        <v>30</v>
      </c>
      <c r="D96" s="32">
        <v>1</v>
      </c>
      <c r="E96" s="32">
        <v>195</v>
      </c>
      <c r="F96" s="32">
        <v>36</v>
      </c>
      <c r="G96" s="32">
        <v>61</v>
      </c>
      <c r="H96" s="32">
        <v>38</v>
      </c>
      <c r="I96" s="32">
        <v>23</v>
      </c>
      <c r="J96" s="32">
        <v>4</v>
      </c>
      <c r="K96" s="32">
        <v>11</v>
      </c>
      <c r="L96" s="32">
        <v>5</v>
      </c>
      <c r="M96" s="32">
        <v>3</v>
      </c>
      <c r="N96" s="3">
        <f>F96/$AB$96*100</f>
        <v>19.88950276243094</v>
      </c>
      <c r="O96" s="3">
        <f t="shared" ref="O96:U96" si="161">G96/$AB$96*100</f>
        <v>33.701657458563538</v>
      </c>
      <c r="P96" s="3">
        <f t="shared" si="161"/>
        <v>20.994475138121548</v>
      </c>
      <c r="Q96" s="3">
        <f t="shared" si="161"/>
        <v>12.707182320441991</v>
      </c>
      <c r="R96" s="3">
        <f t="shared" si="161"/>
        <v>2.2099447513812152</v>
      </c>
      <c r="S96" s="3">
        <f t="shared" si="161"/>
        <v>6.0773480662983426</v>
      </c>
      <c r="T96" s="3">
        <f t="shared" si="161"/>
        <v>2.7624309392265194</v>
      </c>
      <c r="U96" s="3">
        <f t="shared" si="161"/>
        <v>1.6574585635359116</v>
      </c>
      <c r="V96" s="32">
        <f>SUM(F96:I96)</f>
        <v>158</v>
      </c>
      <c r="W96" s="3">
        <f>V96/AB96*100</f>
        <v>87.292817679558013</v>
      </c>
      <c r="X96" s="32">
        <f>SUM(F96:G96,J96:K96)</f>
        <v>112</v>
      </c>
      <c r="Y96" s="3">
        <f>X96/AB96*100</f>
        <v>61.878453038674031</v>
      </c>
      <c r="Z96" s="32">
        <f>F96+H96+J96+L96</f>
        <v>83</v>
      </c>
      <c r="AA96" s="3">
        <f>Z96/AB96*100</f>
        <v>45.856353591160222</v>
      </c>
      <c r="AB96" s="32">
        <f>SUM(F96:M96)</f>
        <v>181</v>
      </c>
      <c r="AE96" s="32">
        <v>1</v>
      </c>
      <c r="AF96" s="32">
        <v>2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18">
        <f t="shared" si="101"/>
        <v>2.7777777777777777</v>
      </c>
      <c r="AN96" s="18">
        <f t="shared" ref="AN96:AN103" si="162">(AF96/G96)*100</f>
        <v>3.278688524590164</v>
      </c>
      <c r="AO96" s="18">
        <f t="shared" ref="AO96:AO103" si="163">(AG96/H96)*100</f>
        <v>0</v>
      </c>
      <c r="AP96" s="18">
        <f t="shared" ref="AP96:AP103" si="164">(AH96/I96)*100</f>
        <v>0</v>
      </c>
      <c r="AQ96" s="18">
        <f t="shared" ref="AQ96:AQ101" si="165">(AI96/J96)*100</f>
        <v>0</v>
      </c>
      <c r="AR96" s="18">
        <f t="shared" ref="AR96:AR103" si="166">(AJ96/K96)*100</f>
        <v>0</v>
      </c>
      <c r="AS96" s="18">
        <f t="shared" ref="AS96:AS103" si="167">(AK96/L96)*100</f>
        <v>0</v>
      </c>
      <c r="AT96" s="18">
        <f t="shared" ref="AT96:AT101" si="168">(AL96/M96)*100</f>
        <v>0</v>
      </c>
      <c r="AW96" s="32" t="s">
        <v>73</v>
      </c>
      <c r="AX96" s="32">
        <v>147</v>
      </c>
      <c r="AY96" s="32">
        <v>0</v>
      </c>
      <c r="AZ96" s="32">
        <f>SUM(AX96:AY96)</f>
        <v>147</v>
      </c>
      <c r="BA96" s="32">
        <f>AB96-V96</f>
        <v>23</v>
      </c>
      <c r="BB96" s="3">
        <f>AY96/AZ96*2*BA96</f>
        <v>0</v>
      </c>
      <c r="BC96" s="3">
        <f>(BB96+V96)/AB96*100</f>
        <v>87.292817679558013</v>
      </c>
    </row>
    <row r="97" spans="1:55" x14ac:dyDescent="0.35">
      <c r="B97" s="32" t="s">
        <v>106</v>
      </c>
      <c r="C97" s="32" t="s">
        <v>30</v>
      </c>
      <c r="D97" s="32">
        <v>2</v>
      </c>
      <c r="E97" s="32">
        <v>145</v>
      </c>
      <c r="F97" s="32">
        <v>25</v>
      </c>
      <c r="G97" s="32">
        <v>39</v>
      </c>
      <c r="H97" s="32">
        <v>28</v>
      </c>
      <c r="I97" s="32">
        <v>31</v>
      </c>
      <c r="J97" s="32">
        <v>3</v>
      </c>
      <c r="K97" s="32">
        <v>1</v>
      </c>
      <c r="L97" s="32">
        <v>6</v>
      </c>
      <c r="M97" s="32">
        <v>0</v>
      </c>
      <c r="N97" s="3">
        <f>F97/$AB$96*100</f>
        <v>13.812154696132598</v>
      </c>
      <c r="O97" s="3">
        <f t="shared" ref="O97" si="169">G97/$AB$96*100</f>
        <v>21.546961325966851</v>
      </c>
      <c r="P97" s="3">
        <f t="shared" ref="P97" si="170">H97/$AB$96*100</f>
        <v>15.469613259668508</v>
      </c>
      <c r="Q97" s="3">
        <f t="shared" ref="Q97" si="171">I97/$AB$96*100</f>
        <v>17.127071823204421</v>
      </c>
      <c r="R97" s="3">
        <f t="shared" ref="R97" si="172">J97/$AB$96*100</f>
        <v>1.6574585635359116</v>
      </c>
      <c r="S97" s="3">
        <f t="shared" ref="S97" si="173">K97/$AB$96*100</f>
        <v>0.55248618784530379</v>
      </c>
      <c r="T97" s="3">
        <f t="shared" ref="T97" si="174">L97/$AB$96*100</f>
        <v>3.3149171270718232</v>
      </c>
      <c r="U97" s="3">
        <f t="shared" ref="U97" si="175">M97/$AB$96*100</f>
        <v>0</v>
      </c>
      <c r="V97" s="32">
        <f>SUM(F97:I97)</f>
        <v>123</v>
      </c>
      <c r="W97" s="3">
        <f>V97/AB97*100</f>
        <v>92.481203007518801</v>
      </c>
      <c r="X97" s="32">
        <f>SUM(F97:G97,J97:K97)</f>
        <v>68</v>
      </c>
      <c r="Y97" s="3">
        <f>X97/AB97*100</f>
        <v>51.127819548872175</v>
      </c>
      <c r="Z97" s="32">
        <f>F97+H97+J97+L97</f>
        <v>62</v>
      </c>
      <c r="AA97" s="3">
        <f>Z97/AB97*100</f>
        <v>46.616541353383454</v>
      </c>
      <c r="AB97" s="32">
        <f>SUM(F97:M97)</f>
        <v>133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18">
        <f t="shared" si="101"/>
        <v>0</v>
      </c>
      <c r="AN97" s="18">
        <f t="shared" si="162"/>
        <v>0</v>
      </c>
      <c r="AO97" s="18">
        <f t="shared" si="163"/>
        <v>0</v>
      </c>
      <c r="AP97" s="18">
        <f t="shared" si="164"/>
        <v>0</v>
      </c>
      <c r="AQ97" s="18">
        <f t="shared" si="165"/>
        <v>0</v>
      </c>
      <c r="AR97" s="18">
        <f t="shared" si="166"/>
        <v>0</v>
      </c>
      <c r="AS97" s="18">
        <f t="shared" si="167"/>
        <v>0</v>
      </c>
      <c r="AT97" s="18"/>
      <c r="BB97" s="3"/>
      <c r="BC97" s="3"/>
    </row>
    <row r="98" spans="1:55" x14ac:dyDescent="0.35">
      <c r="B98" s="32" t="s">
        <v>106</v>
      </c>
      <c r="C98" s="32" t="s">
        <v>30</v>
      </c>
      <c r="D98" s="32">
        <v>3</v>
      </c>
      <c r="E98" s="32">
        <v>177</v>
      </c>
      <c r="F98" s="32">
        <v>25</v>
      </c>
      <c r="G98" s="32">
        <v>52</v>
      </c>
      <c r="H98" s="32">
        <v>36</v>
      </c>
      <c r="I98" s="32">
        <v>25</v>
      </c>
      <c r="J98" s="32">
        <v>9</v>
      </c>
      <c r="K98" s="32">
        <v>17</v>
      </c>
      <c r="L98" s="32">
        <v>10</v>
      </c>
      <c r="M98" s="32">
        <v>3</v>
      </c>
      <c r="N98" s="3">
        <f t="shared" ref="N98:N103" si="176">F98/$AB$96*100</f>
        <v>13.812154696132598</v>
      </c>
      <c r="O98" s="3">
        <f t="shared" ref="O98:O103" si="177">G98/$AB$96*100</f>
        <v>28.729281767955801</v>
      </c>
      <c r="P98" s="3">
        <f t="shared" ref="P98:P103" si="178">H98/$AB$96*100</f>
        <v>19.88950276243094</v>
      </c>
      <c r="Q98" s="3">
        <f t="shared" ref="Q98:Q103" si="179">I98/$AB$96*100</f>
        <v>13.812154696132598</v>
      </c>
      <c r="R98" s="3">
        <f t="shared" ref="R98:R103" si="180">J98/$AB$96*100</f>
        <v>4.972375690607735</v>
      </c>
      <c r="S98" s="3">
        <f t="shared" ref="S98:S103" si="181">K98/$AB$96*100</f>
        <v>9.3922651933701662</v>
      </c>
      <c r="T98" s="3">
        <f t="shared" ref="T98:T103" si="182">L98/$AB$96*100</f>
        <v>5.5248618784530388</v>
      </c>
      <c r="U98" s="3">
        <f t="shared" ref="U98:U103" si="183">M98/$AB$96*100</f>
        <v>1.6574585635359116</v>
      </c>
      <c r="V98" s="32">
        <f t="shared" ref="V98:V103" si="184">SUM(F98:I98)</f>
        <v>138</v>
      </c>
      <c r="W98" s="3">
        <f t="shared" ref="W98:W103" si="185">V98/AB98*100</f>
        <v>77.966101694915253</v>
      </c>
      <c r="X98" s="32">
        <f t="shared" ref="X98:X103" si="186">SUM(F98:G98,J98:K98)</f>
        <v>103</v>
      </c>
      <c r="Y98" s="3">
        <f t="shared" ref="Y98:Y103" si="187">X98/AB98*100</f>
        <v>58.192090395480221</v>
      </c>
      <c r="Z98" s="32">
        <f t="shared" ref="Z98:Z103" si="188">F98+H98+J98+L98</f>
        <v>80</v>
      </c>
      <c r="AA98" s="3">
        <f t="shared" ref="AA98:AA103" si="189">Z98/AB98*100</f>
        <v>45.197740112994353</v>
      </c>
      <c r="AB98" s="32">
        <f t="shared" ref="AB98:AB103" si="190">SUM(F98:M98)</f>
        <v>177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18">
        <f t="shared" si="101"/>
        <v>0</v>
      </c>
      <c r="AN98" s="18">
        <f t="shared" si="162"/>
        <v>0</v>
      </c>
      <c r="AO98" s="18">
        <f t="shared" si="163"/>
        <v>0</v>
      </c>
      <c r="AP98" s="18">
        <f t="shared" si="164"/>
        <v>0</v>
      </c>
      <c r="AQ98" s="18">
        <f t="shared" si="165"/>
        <v>0</v>
      </c>
      <c r="AR98" s="18">
        <f t="shared" si="166"/>
        <v>0</v>
      </c>
      <c r="AS98" s="18">
        <f t="shared" si="167"/>
        <v>0</v>
      </c>
      <c r="AT98" s="18">
        <f t="shared" si="168"/>
        <v>0</v>
      </c>
      <c r="AW98" s="32" t="s">
        <v>73</v>
      </c>
      <c r="AX98" s="32">
        <v>273</v>
      </c>
      <c r="AY98" s="32">
        <v>0</v>
      </c>
      <c r="AZ98" s="32">
        <f>SUM(AX98:AY98)</f>
        <v>273</v>
      </c>
      <c r="BA98" s="32">
        <f>AB98-V98</f>
        <v>39</v>
      </c>
      <c r="BB98" s="3">
        <f>AY98/AZ98*2*BA98</f>
        <v>0</v>
      </c>
      <c r="BC98" s="3">
        <f>(BB98+V98)/AB98*100</f>
        <v>77.966101694915253</v>
      </c>
    </row>
    <row r="99" spans="1:55" x14ac:dyDescent="0.35">
      <c r="B99" s="32" t="s">
        <v>106</v>
      </c>
      <c r="C99" s="32" t="s">
        <v>30</v>
      </c>
      <c r="D99" s="32">
        <v>4</v>
      </c>
      <c r="E99" s="32">
        <v>132</v>
      </c>
      <c r="F99" s="32">
        <v>22</v>
      </c>
      <c r="G99" s="32">
        <v>44</v>
      </c>
      <c r="H99" s="32">
        <v>23</v>
      </c>
      <c r="I99" s="32">
        <v>10</v>
      </c>
      <c r="J99" s="32">
        <v>0</v>
      </c>
      <c r="K99" s="32">
        <v>1</v>
      </c>
      <c r="L99" s="32">
        <v>0</v>
      </c>
      <c r="M99" s="32">
        <v>0</v>
      </c>
      <c r="N99" s="3">
        <f t="shared" si="176"/>
        <v>12.154696132596685</v>
      </c>
      <c r="O99" s="3">
        <f t="shared" si="177"/>
        <v>24.30939226519337</v>
      </c>
      <c r="P99" s="3">
        <f t="shared" si="178"/>
        <v>12.707182320441991</v>
      </c>
      <c r="Q99" s="3">
        <f t="shared" si="179"/>
        <v>5.5248618784530388</v>
      </c>
      <c r="R99" s="3">
        <f t="shared" si="180"/>
        <v>0</v>
      </c>
      <c r="S99" s="3">
        <f t="shared" si="181"/>
        <v>0.55248618784530379</v>
      </c>
      <c r="T99" s="3">
        <f t="shared" si="182"/>
        <v>0</v>
      </c>
      <c r="U99" s="3">
        <f t="shared" si="183"/>
        <v>0</v>
      </c>
      <c r="V99" s="32">
        <f t="shared" si="184"/>
        <v>99</v>
      </c>
      <c r="W99" s="3">
        <f t="shared" si="185"/>
        <v>99</v>
      </c>
      <c r="X99" s="32">
        <f t="shared" si="186"/>
        <v>67</v>
      </c>
      <c r="Y99" s="3">
        <f t="shared" si="187"/>
        <v>67</v>
      </c>
      <c r="Z99" s="32">
        <f t="shared" si="188"/>
        <v>45</v>
      </c>
      <c r="AA99" s="3">
        <f t="shared" si="189"/>
        <v>45</v>
      </c>
      <c r="AB99" s="32">
        <f t="shared" si="190"/>
        <v>100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18">
        <f t="shared" si="101"/>
        <v>0</v>
      </c>
      <c r="AN99" s="18">
        <f t="shared" si="162"/>
        <v>0</v>
      </c>
      <c r="AO99" s="18">
        <f t="shared" si="163"/>
        <v>0</v>
      </c>
      <c r="AP99" s="18">
        <f t="shared" si="164"/>
        <v>0</v>
      </c>
      <c r="AQ99" s="18"/>
      <c r="AR99" s="18">
        <f t="shared" si="166"/>
        <v>0</v>
      </c>
      <c r="AS99" s="18"/>
      <c r="AT99" s="18"/>
      <c r="BB99" s="3"/>
      <c r="BC99" s="3"/>
    </row>
    <row r="100" spans="1:55" x14ac:dyDescent="0.35">
      <c r="B100" s="32" t="s">
        <v>106</v>
      </c>
      <c r="C100" s="32" t="s">
        <v>30</v>
      </c>
      <c r="D100" s="32">
        <v>5</v>
      </c>
      <c r="E100" s="32">
        <v>144</v>
      </c>
      <c r="F100" s="32">
        <v>22</v>
      </c>
      <c r="G100" s="32">
        <v>53</v>
      </c>
      <c r="H100" s="32">
        <v>44</v>
      </c>
      <c r="I100" s="32">
        <v>16</v>
      </c>
      <c r="J100" s="32">
        <v>0</v>
      </c>
      <c r="K100" s="32">
        <v>0</v>
      </c>
      <c r="L100" s="32">
        <v>1</v>
      </c>
      <c r="M100" s="32">
        <v>0</v>
      </c>
      <c r="N100" s="3">
        <f t="shared" si="176"/>
        <v>12.154696132596685</v>
      </c>
      <c r="O100" s="3">
        <f t="shared" si="177"/>
        <v>29.281767955801101</v>
      </c>
      <c r="P100" s="3">
        <f t="shared" si="178"/>
        <v>24.30939226519337</v>
      </c>
      <c r="Q100" s="3">
        <f t="shared" si="179"/>
        <v>8.8397790055248606</v>
      </c>
      <c r="R100" s="3">
        <f t="shared" si="180"/>
        <v>0</v>
      </c>
      <c r="S100" s="3">
        <f t="shared" si="181"/>
        <v>0</v>
      </c>
      <c r="T100" s="3">
        <f t="shared" si="182"/>
        <v>0.55248618784530379</v>
      </c>
      <c r="U100" s="3">
        <f t="shared" si="183"/>
        <v>0</v>
      </c>
      <c r="V100" s="32">
        <f t="shared" si="184"/>
        <v>135</v>
      </c>
      <c r="W100" s="3">
        <f t="shared" si="185"/>
        <v>99.264705882352942</v>
      </c>
      <c r="X100" s="32">
        <f t="shared" si="186"/>
        <v>75</v>
      </c>
      <c r="Y100" s="3">
        <f t="shared" si="187"/>
        <v>55.147058823529413</v>
      </c>
      <c r="Z100" s="32">
        <f t="shared" si="188"/>
        <v>67</v>
      </c>
      <c r="AA100" s="3">
        <f t="shared" si="189"/>
        <v>49.264705882352942</v>
      </c>
      <c r="AB100" s="32">
        <f t="shared" si="190"/>
        <v>136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18">
        <f t="shared" si="101"/>
        <v>0</v>
      </c>
      <c r="AN100" s="18">
        <f t="shared" si="162"/>
        <v>0</v>
      </c>
      <c r="AO100" s="18">
        <f t="shared" si="163"/>
        <v>0</v>
      </c>
      <c r="AP100" s="18">
        <f t="shared" si="164"/>
        <v>0</v>
      </c>
      <c r="AQ100" s="18"/>
      <c r="AR100" s="18"/>
      <c r="AS100" s="18">
        <f t="shared" si="167"/>
        <v>0</v>
      </c>
      <c r="AT100" s="18"/>
      <c r="BB100" s="3"/>
      <c r="BC100" s="3"/>
    </row>
    <row r="101" spans="1:55" x14ac:dyDescent="0.35">
      <c r="B101" s="32" t="s">
        <v>106</v>
      </c>
      <c r="C101" s="32" t="s">
        <v>30</v>
      </c>
      <c r="D101" s="32">
        <v>6</v>
      </c>
      <c r="E101" s="32">
        <v>108</v>
      </c>
      <c r="F101" s="32">
        <v>17</v>
      </c>
      <c r="G101" s="32">
        <v>37</v>
      </c>
      <c r="H101" s="32">
        <v>25</v>
      </c>
      <c r="I101" s="32">
        <v>6</v>
      </c>
      <c r="J101" s="32">
        <v>3</v>
      </c>
      <c r="K101" s="32">
        <v>4</v>
      </c>
      <c r="L101" s="32">
        <v>4</v>
      </c>
      <c r="M101" s="32">
        <v>2</v>
      </c>
      <c r="N101" s="3">
        <f t="shared" si="176"/>
        <v>9.3922651933701662</v>
      </c>
      <c r="O101" s="3">
        <f t="shared" si="177"/>
        <v>20.441988950276244</v>
      </c>
      <c r="P101" s="3">
        <f t="shared" si="178"/>
        <v>13.812154696132598</v>
      </c>
      <c r="Q101" s="3">
        <f t="shared" si="179"/>
        <v>3.3149171270718232</v>
      </c>
      <c r="R101" s="3">
        <f t="shared" si="180"/>
        <v>1.6574585635359116</v>
      </c>
      <c r="S101" s="3">
        <f t="shared" si="181"/>
        <v>2.2099447513812152</v>
      </c>
      <c r="T101" s="3">
        <f t="shared" si="182"/>
        <v>2.2099447513812152</v>
      </c>
      <c r="U101" s="3">
        <f t="shared" si="183"/>
        <v>1.1049723756906076</v>
      </c>
      <c r="V101" s="32">
        <f t="shared" si="184"/>
        <v>85</v>
      </c>
      <c r="W101" s="3">
        <f t="shared" si="185"/>
        <v>86.734693877551024</v>
      </c>
      <c r="X101" s="32">
        <f t="shared" si="186"/>
        <v>61</v>
      </c>
      <c r="Y101" s="3">
        <f t="shared" si="187"/>
        <v>62.244897959183675</v>
      </c>
      <c r="Z101" s="32">
        <f t="shared" si="188"/>
        <v>49</v>
      </c>
      <c r="AA101" s="3">
        <f t="shared" si="189"/>
        <v>50</v>
      </c>
      <c r="AB101" s="32">
        <f t="shared" si="190"/>
        <v>98</v>
      </c>
      <c r="AE101" s="32">
        <v>0</v>
      </c>
      <c r="AF101" s="32">
        <v>2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18">
        <f t="shared" si="101"/>
        <v>0</v>
      </c>
      <c r="AN101" s="18">
        <f t="shared" si="162"/>
        <v>5.4054054054054053</v>
      </c>
      <c r="AO101" s="18">
        <f t="shared" si="163"/>
        <v>0</v>
      </c>
      <c r="AP101" s="18">
        <f t="shared" si="164"/>
        <v>0</v>
      </c>
      <c r="AQ101" s="18">
        <f t="shared" si="165"/>
        <v>0</v>
      </c>
      <c r="AR101" s="18">
        <f t="shared" si="166"/>
        <v>0</v>
      </c>
      <c r="AS101" s="18">
        <f t="shared" si="167"/>
        <v>0</v>
      </c>
      <c r="AT101" s="18">
        <f t="shared" si="168"/>
        <v>0</v>
      </c>
      <c r="AW101" s="32" t="s">
        <v>73</v>
      </c>
      <c r="AX101" s="32">
        <v>141</v>
      </c>
      <c r="AY101" s="32">
        <v>0</v>
      </c>
      <c r="AZ101" s="32">
        <f>SUM(AX101:AY101)</f>
        <v>141</v>
      </c>
      <c r="BA101" s="32">
        <f>AB101-V101</f>
        <v>13</v>
      </c>
      <c r="BB101" s="3">
        <f>AY101/AZ101*2*BA101</f>
        <v>0</v>
      </c>
      <c r="BC101" s="3">
        <f>(BB101+V101)/AB101*100</f>
        <v>86.734693877551024</v>
      </c>
    </row>
    <row r="102" spans="1:55" x14ac:dyDescent="0.35">
      <c r="B102" s="32" t="s">
        <v>106</v>
      </c>
      <c r="C102" s="32" t="s">
        <v>30</v>
      </c>
      <c r="D102" s="32">
        <v>7</v>
      </c>
      <c r="E102" s="32">
        <v>147</v>
      </c>
      <c r="F102" s="32">
        <v>32</v>
      </c>
      <c r="G102" s="32">
        <v>44</v>
      </c>
      <c r="H102" s="32">
        <v>20</v>
      </c>
      <c r="I102" s="32">
        <v>18</v>
      </c>
      <c r="J102" s="32">
        <v>0</v>
      </c>
      <c r="K102" s="32">
        <v>0</v>
      </c>
      <c r="L102" s="32">
        <v>1</v>
      </c>
      <c r="M102" s="32">
        <v>0</v>
      </c>
      <c r="N102" s="3">
        <f t="shared" si="176"/>
        <v>17.679558011049721</v>
      </c>
      <c r="O102" s="3">
        <f t="shared" si="177"/>
        <v>24.30939226519337</v>
      </c>
      <c r="P102" s="3">
        <f t="shared" si="178"/>
        <v>11.049723756906078</v>
      </c>
      <c r="Q102" s="3">
        <f t="shared" si="179"/>
        <v>9.94475138121547</v>
      </c>
      <c r="R102" s="3">
        <f t="shared" si="180"/>
        <v>0</v>
      </c>
      <c r="S102" s="3">
        <f t="shared" si="181"/>
        <v>0</v>
      </c>
      <c r="T102" s="3">
        <f t="shared" si="182"/>
        <v>0.55248618784530379</v>
      </c>
      <c r="U102" s="3">
        <f t="shared" si="183"/>
        <v>0</v>
      </c>
      <c r="V102" s="32">
        <f t="shared" si="184"/>
        <v>114</v>
      </c>
      <c r="W102" s="3">
        <f t="shared" si="185"/>
        <v>99.130434782608702</v>
      </c>
      <c r="X102" s="32">
        <f t="shared" si="186"/>
        <v>76</v>
      </c>
      <c r="Y102" s="3">
        <f t="shared" si="187"/>
        <v>66.086956521739125</v>
      </c>
      <c r="Z102" s="32">
        <f t="shared" si="188"/>
        <v>53</v>
      </c>
      <c r="AA102" s="3">
        <f t="shared" si="189"/>
        <v>46.086956521739133</v>
      </c>
      <c r="AB102" s="32">
        <f t="shared" si="190"/>
        <v>115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18">
        <f t="shared" si="101"/>
        <v>0</v>
      </c>
      <c r="AN102" s="18">
        <f t="shared" si="162"/>
        <v>0</v>
      </c>
      <c r="AO102" s="18">
        <f t="shared" si="163"/>
        <v>0</v>
      </c>
      <c r="AP102" s="18">
        <f t="shared" si="164"/>
        <v>0</v>
      </c>
      <c r="AQ102" s="18"/>
      <c r="AR102" s="18"/>
      <c r="AS102" s="18">
        <f t="shared" si="167"/>
        <v>0</v>
      </c>
      <c r="AT102" s="18"/>
      <c r="BB102" s="3"/>
      <c r="BC102" s="3"/>
    </row>
    <row r="103" spans="1:55" x14ac:dyDescent="0.35">
      <c r="B103" s="32" t="s">
        <v>106</v>
      </c>
      <c r="C103" s="32" t="s">
        <v>36</v>
      </c>
      <c r="D103" s="32">
        <v>8</v>
      </c>
      <c r="E103" s="32">
        <v>125</v>
      </c>
      <c r="F103" s="32">
        <v>30</v>
      </c>
      <c r="G103" s="32">
        <v>43</v>
      </c>
      <c r="H103" s="32">
        <v>32</v>
      </c>
      <c r="I103" s="32">
        <v>7</v>
      </c>
      <c r="J103" s="32">
        <v>0</v>
      </c>
      <c r="K103" s="32">
        <v>2</v>
      </c>
      <c r="L103" s="32">
        <v>2</v>
      </c>
      <c r="M103" s="32">
        <v>0</v>
      </c>
      <c r="N103" s="3">
        <f t="shared" si="176"/>
        <v>16.574585635359114</v>
      </c>
      <c r="O103" s="3">
        <f t="shared" si="177"/>
        <v>23.756906077348066</v>
      </c>
      <c r="P103" s="3">
        <f t="shared" si="178"/>
        <v>17.679558011049721</v>
      </c>
      <c r="Q103" s="3">
        <f t="shared" si="179"/>
        <v>3.867403314917127</v>
      </c>
      <c r="R103" s="3">
        <f t="shared" si="180"/>
        <v>0</v>
      </c>
      <c r="S103" s="3">
        <f t="shared" si="181"/>
        <v>1.1049723756906076</v>
      </c>
      <c r="T103" s="3">
        <f t="shared" si="182"/>
        <v>1.1049723756906076</v>
      </c>
      <c r="U103" s="32">
        <f t="shared" si="183"/>
        <v>0</v>
      </c>
      <c r="V103" s="32">
        <f t="shared" si="184"/>
        <v>112</v>
      </c>
      <c r="W103" s="3">
        <f t="shared" si="185"/>
        <v>96.551724137931032</v>
      </c>
      <c r="X103" s="3">
        <f t="shared" si="186"/>
        <v>75</v>
      </c>
      <c r="Y103" s="3">
        <f t="shared" si="187"/>
        <v>64.65517241379311</v>
      </c>
      <c r="Z103" s="3">
        <f t="shared" si="188"/>
        <v>64</v>
      </c>
      <c r="AA103" s="3">
        <f t="shared" si="189"/>
        <v>55.172413793103445</v>
      </c>
      <c r="AB103" s="32">
        <f t="shared" si="190"/>
        <v>116</v>
      </c>
      <c r="AE103" s="32">
        <v>1</v>
      </c>
      <c r="AF103" s="32">
        <v>4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18">
        <f t="shared" si="101"/>
        <v>3.3333333333333335</v>
      </c>
      <c r="AN103" s="18">
        <f t="shared" si="162"/>
        <v>9.3023255813953494</v>
      </c>
      <c r="AO103" s="18">
        <f t="shared" si="163"/>
        <v>0</v>
      </c>
      <c r="AP103" s="18">
        <f t="shared" si="164"/>
        <v>0</v>
      </c>
      <c r="AQ103" s="18"/>
      <c r="AR103" s="18">
        <f t="shared" si="166"/>
        <v>0</v>
      </c>
      <c r="AS103" s="18">
        <f t="shared" si="167"/>
        <v>0</v>
      </c>
      <c r="AT103" s="18"/>
    </row>
    <row r="104" spans="1:55" x14ac:dyDescent="0.35">
      <c r="B104" s="32" t="s">
        <v>106</v>
      </c>
      <c r="C104" s="32" t="s">
        <v>30</v>
      </c>
      <c r="D104" s="32">
        <v>9</v>
      </c>
      <c r="E104" s="32">
        <v>0</v>
      </c>
      <c r="N104" s="3"/>
      <c r="O104" s="3"/>
      <c r="P104" s="3"/>
      <c r="Q104" s="3"/>
      <c r="R104" s="3"/>
      <c r="S104" s="3"/>
      <c r="T104" s="3"/>
      <c r="W104" s="3"/>
      <c r="X104" s="3"/>
      <c r="Y104" s="3"/>
      <c r="Z104" s="3"/>
      <c r="AA104" s="3"/>
      <c r="AM104" s="18"/>
      <c r="AN104" s="15"/>
      <c r="AO104" s="15"/>
      <c r="AP104" s="15"/>
      <c r="AQ104" s="15"/>
      <c r="AR104" s="15"/>
      <c r="AS104" s="15"/>
      <c r="AT104" s="15"/>
    </row>
    <row r="105" spans="1:55" x14ac:dyDescent="0.35">
      <c r="A105" s="32" t="s">
        <v>28</v>
      </c>
      <c r="B105" s="32" t="s">
        <v>106</v>
      </c>
      <c r="C105" s="32" t="s">
        <v>30</v>
      </c>
      <c r="D105" s="32">
        <v>10</v>
      </c>
      <c r="N105" s="3"/>
      <c r="O105" s="3"/>
      <c r="P105" s="3"/>
      <c r="Q105" s="3"/>
      <c r="R105" s="3"/>
      <c r="S105" s="3"/>
      <c r="T105" s="3"/>
      <c r="W105" s="3"/>
      <c r="X105" s="3"/>
      <c r="Y105" s="3"/>
      <c r="Z105" s="3"/>
      <c r="AA105" s="3"/>
      <c r="AM105" s="18"/>
      <c r="AN105" s="15"/>
      <c r="AO105" s="15"/>
      <c r="AP105" s="15"/>
      <c r="AQ105" s="15"/>
      <c r="AR105" s="15"/>
      <c r="AS105" s="15"/>
      <c r="AT105" s="15"/>
    </row>
    <row r="106" spans="1:55" x14ac:dyDescent="0.35">
      <c r="B106" s="32" t="s">
        <v>106</v>
      </c>
      <c r="C106" s="32" t="s">
        <v>30</v>
      </c>
      <c r="D106" s="32">
        <v>11</v>
      </c>
      <c r="E106" s="32">
        <v>0</v>
      </c>
      <c r="N106" s="3"/>
      <c r="O106" s="3"/>
      <c r="P106" s="3"/>
      <c r="Q106" s="3"/>
      <c r="R106" s="3"/>
      <c r="S106" s="3"/>
      <c r="T106" s="3"/>
      <c r="W106" s="3"/>
      <c r="X106" s="3"/>
      <c r="Y106" s="3"/>
      <c r="Z106" s="3"/>
      <c r="AA106" s="3"/>
      <c r="AM106" s="18"/>
      <c r="AN106" s="15"/>
      <c r="AO106" s="15"/>
      <c r="AP106" s="15"/>
      <c r="AQ106" s="15"/>
      <c r="AR106" s="15"/>
      <c r="AS106" s="15"/>
      <c r="AT106" s="15"/>
    </row>
    <row r="107" spans="1:55" x14ac:dyDescent="0.35">
      <c r="B107" s="32" t="s">
        <v>106</v>
      </c>
      <c r="C107" s="32" t="s">
        <v>37</v>
      </c>
      <c r="D107" s="32">
        <v>12</v>
      </c>
      <c r="E107" s="32">
        <v>122</v>
      </c>
      <c r="F107" s="32">
        <v>24</v>
      </c>
      <c r="G107" s="32">
        <v>32</v>
      </c>
      <c r="H107" s="32">
        <v>36</v>
      </c>
      <c r="I107" s="32">
        <v>11</v>
      </c>
      <c r="J107" s="32">
        <v>4</v>
      </c>
      <c r="K107" s="32">
        <v>9</v>
      </c>
      <c r="L107" s="32">
        <v>4</v>
      </c>
      <c r="M107" s="32">
        <v>2</v>
      </c>
      <c r="N107" s="3">
        <f t="shared" ref="N107:N112" si="191">F107/$AB$96*100</f>
        <v>13.259668508287293</v>
      </c>
      <c r="O107" s="3">
        <f t="shared" ref="O107:O112" si="192">G107/$AB$96*100</f>
        <v>17.679558011049721</v>
      </c>
      <c r="P107" s="3">
        <f t="shared" ref="P107:P112" si="193">H107/$AB$96*100</f>
        <v>19.88950276243094</v>
      </c>
      <c r="Q107" s="3">
        <f t="shared" ref="Q107:Q112" si="194">I107/$AB$96*100</f>
        <v>6.0773480662983426</v>
      </c>
      <c r="R107" s="3">
        <f t="shared" ref="R107:R112" si="195">J107/$AB$96*100</f>
        <v>2.2099447513812152</v>
      </c>
      <c r="S107" s="3">
        <f t="shared" ref="S107:S112" si="196">K107/$AB$96*100</f>
        <v>4.972375690607735</v>
      </c>
      <c r="T107" s="3">
        <f t="shared" ref="T107:T112" si="197">L107/$AB$96*100</f>
        <v>2.2099447513812152</v>
      </c>
      <c r="U107" s="3">
        <f t="shared" ref="U107:U112" si="198">M107/$AB$96*100</f>
        <v>1.1049723756906076</v>
      </c>
      <c r="V107" s="32">
        <f t="shared" ref="V107:V112" si="199">SUM(F107:I107)</f>
        <v>103</v>
      </c>
      <c r="W107" s="3">
        <f t="shared" ref="W107:W112" si="200">V107/AB107*100</f>
        <v>84.426229508196727</v>
      </c>
      <c r="X107" s="3">
        <f t="shared" ref="X107:X112" si="201">SUM(F107:G107,J107:K107)</f>
        <v>69</v>
      </c>
      <c r="Y107" s="3">
        <f t="shared" ref="Y107:Y112" si="202">X107/AB107*100</f>
        <v>56.557377049180324</v>
      </c>
      <c r="Z107" s="3">
        <f t="shared" ref="Z107:Z112" si="203">F107+H107+J107+L107</f>
        <v>68</v>
      </c>
      <c r="AA107" s="3">
        <f t="shared" ref="AA107:AA112" si="204">Z107/AB107*100</f>
        <v>55.737704918032783</v>
      </c>
      <c r="AB107" s="32">
        <f t="shared" ref="AB107:AB112" si="205">SUM(F107:M107)</f>
        <v>122</v>
      </c>
      <c r="AE107" s="32">
        <v>0</v>
      </c>
      <c r="AF107" s="32">
        <v>4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18">
        <f t="shared" si="101"/>
        <v>0</v>
      </c>
      <c r="AN107" s="18">
        <f t="shared" ref="AN107:AN108" si="206">(AF107/G107)*100</f>
        <v>12.5</v>
      </c>
      <c r="AO107" s="18">
        <f t="shared" ref="AO107:AO108" si="207">(AG107/H107)*100</f>
        <v>0</v>
      </c>
      <c r="AP107" s="18">
        <f t="shared" ref="AP107:AP108" si="208">(AH107/I107)*100</f>
        <v>0</v>
      </c>
      <c r="AQ107" s="18">
        <f t="shared" ref="AQ107" si="209">(AI107/J107)*100</f>
        <v>0</v>
      </c>
      <c r="AR107" s="18">
        <f t="shared" ref="AR107:AR108" si="210">(AJ107/K107)*100</f>
        <v>0</v>
      </c>
      <c r="AS107" s="18">
        <f t="shared" ref="AS107:AS108" si="211">(AK107/L107)*100</f>
        <v>0</v>
      </c>
      <c r="AT107" s="18">
        <f t="shared" ref="AT107" si="212">(AL107/M107)*100</f>
        <v>0</v>
      </c>
    </row>
    <row r="108" spans="1:55" x14ac:dyDescent="0.35">
      <c r="B108" s="32" t="s">
        <v>106</v>
      </c>
      <c r="C108" s="32" t="s">
        <v>37</v>
      </c>
      <c r="D108" s="32">
        <v>13</v>
      </c>
      <c r="E108" s="32">
        <v>111</v>
      </c>
      <c r="F108" s="32">
        <v>24</v>
      </c>
      <c r="G108" s="32">
        <v>31</v>
      </c>
      <c r="H108" s="32">
        <v>30</v>
      </c>
      <c r="I108" s="32">
        <v>5</v>
      </c>
      <c r="J108" s="32">
        <v>0</v>
      </c>
      <c r="K108" s="32">
        <v>3</v>
      </c>
      <c r="L108" s="32">
        <v>1</v>
      </c>
      <c r="M108" s="32">
        <v>0</v>
      </c>
      <c r="N108" s="3">
        <f t="shared" si="191"/>
        <v>13.259668508287293</v>
      </c>
      <c r="O108" s="3">
        <f t="shared" si="192"/>
        <v>17.127071823204421</v>
      </c>
      <c r="P108" s="3">
        <f t="shared" si="193"/>
        <v>16.574585635359114</v>
      </c>
      <c r="Q108" s="3">
        <f t="shared" si="194"/>
        <v>2.7624309392265194</v>
      </c>
      <c r="R108" s="3">
        <f t="shared" si="195"/>
        <v>0</v>
      </c>
      <c r="S108" s="3">
        <f t="shared" si="196"/>
        <v>1.6574585635359116</v>
      </c>
      <c r="T108" s="3">
        <f t="shared" si="197"/>
        <v>0.55248618784530379</v>
      </c>
      <c r="U108" s="32">
        <f t="shared" si="198"/>
        <v>0</v>
      </c>
      <c r="V108" s="32">
        <f t="shared" si="199"/>
        <v>90</v>
      </c>
      <c r="W108" s="3">
        <f t="shared" si="200"/>
        <v>95.744680851063833</v>
      </c>
      <c r="X108" s="3">
        <f t="shared" si="201"/>
        <v>58</v>
      </c>
      <c r="Y108" s="3">
        <f t="shared" si="202"/>
        <v>61.702127659574465</v>
      </c>
      <c r="Z108" s="3">
        <f t="shared" si="203"/>
        <v>55</v>
      </c>
      <c r="AA108" s="3">
        <f t="shared" si="204"/>
        <v>58.51063829787234</v>
      </c>
      <c r="AB108" s="32">
        <f t="shared" si="205"/>
        <v>94</v>
      </c>
      <c r="AE108" s="32">
        <v>0</v>
      </c>
      <c r="AF108" s="32">
        <v>4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18">
        <f t="shared" si="101"/>
        <v>0</v>
      </c>
      <c r="AN108" s="18">
        <f t="shared" si="206"/>
        <v>12.903225806451612</v>
      </c>
      <c r="AO108" s="18">
        <f t="shared" si="207"/>
        <v>0</v>
      </c>
      <c r="AP108" s="18">
        <f t="shared" si="208"/>
        <v>0</v>
      </c>
      <c r="AQ108" s="18"/>
      <c r="AR108" s="18">
        <f t="shared" si="210"/>
        <v>0</v>
      </c>
      <c r="AS108" s="18">
        <f t="shared" si="211"/>
        <v>0</v>
      </c>
      <c r="AT108" s="18"/>
    </row>
    <row r="109" spans="1:55" x14ac:dyDescent="0.35">
      <c r="B109" s="32" t="s">
        <v>106</v>
      </c>
      <c r="C109" s="32" t="s">
        <v>30</v>
      </c>
      <c r="D109" s="32">
        <v>14</v>
      </c>
      <c r="E109" s="32">
        <v>0</v>
      </c>
      <c r="N109" s="3"/>
      <c r="O109" s="3"/>
      <c r="P109" s="3"/>
      <c r="Q109" s="3"/>
      <c r="R109" s="3"/>
      <c r="S109" s="3"/>
      <c r="T109" s="3"/>
      <c r="W109" s="3"/>
      <c r="X109" s="3"/>
      <c r="Y109" s="3"/>
      <c r="Z109" s="3"/>
      <c r="AA109" s="3"/>
      <c r="AM109" s="18"/>
      <c r="AN109" s="18"/>
      <c r="AO109" s="18"/>
      <c r="AP109" s="18"/>
      <c r="AQ109" s="18"/>
      <c r="AR109" s="18"/>
      <c r="AS109" s="18"/>
      <c r="AT109" s="18"/>
    </row>
    <row r="110" spans="1:55" x14ac:dyDescent="0.35">
      <c r="B110" s="32" t="s">
        <v>106</v>
      </c>
      <c r="C110" s="32" t="s">
        <v>37</v>
      </c>
      <c r="D110" s="32">
        <v>15</v>
      </c>
      <c r="E110" s="32">
        <v>91</v>
      </c>
      <c r="F110" s="32">
        <v>14</v>
      </c>
      <c r="G110" s="32">
        <v>35</v>
      </c>
      <c r="H110" s="32">
        <v>28</v>
      </c>
      <c r="I110" s="32">
        <v>7</v>
      </c>
      <c r="J110" s="32">
        <v>0</v>
      </c>
      <c r="K110" s="32">
        <v>1</v>
      </c>
      <c r="L110" s="32">
        <v>0</v>
      </c>
      <c r="M110" s="32">
        <v>0</v>
      </c>
      <c r="N110" s="3">
        <f t="shared" si="191"/>
        <v>7.7348066298342539</v>
      </c>
      <c r="O110" s="3">
        <f t="shared" si="192"/>
        <v>19.337016574585636</v>
      </c>
      <c r="P110" s="3">
        <f t="shared" si="193"/>
        <v>15.469613259668508</v>
      </c>
      <c r="Q110" s="3">
        <f t="shared" si="194"/>
        <v>3.867403314917127</v>
      </c>
      <c r="R110" s="3">
        <f t="shared" si="195"/>
        <v>0</v>
      </c>
      <c r="S110" s="3">
        <f t="shared" si="196"/>
        <v>0.55248618784530379</v>
      </c>
      <c r="T110" s="3">
        <f t="shared" si="197"/>
        <v>0</v>
      </c>
      <c r="U110" s="32">
        <f t="shared" si="198"/>
        <v>0</v>
      </c>
      <c r="V110" s="32">
        <f t="shared" si="199"/>
        <v>84</v>
      </c>
      <c r="W110" s="3">
        <f t="shared" si="200"/>
        <v>98.82352941176471</v>
      </c>
      <c r="X110" s="3">
        <f t="shared" si="201"/>
        <v>50</v>
      </c>
      <c r="Y110" s="3">
        <f t="shared" si="202"/>
        <v>58.82352941176471</v>
      </c>
      <c r="Z110" s="3">
        <f t="shared" si="203"/>
        <v>42</v>
      </c>
      <c r="AA110" s="3">
        <f t="shared" si="204"/>
        <v>49.411764705882355</v>
      </c>
      <c r="AB110" s="32">
        <f t="shared" si="205"/>
        <v>85</v>
      </c>
      <c r="AE110" s="32">
        <v>0</v>
      </c>
      <c r="AF110" s="32">
        <v>3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18">
        <f t="shared" si="101"/>
        <v>0</v>
      </c>
      <c r="AN110" s="18">
        <f t="shared" ref="AN110:AN118" si="213">(AF110/G110)*100</f>
        <v>8.5714285714285712</v>
      </c>
      <c r="AO110" s="18">
        <f t="shared" ref="AO110:AO118" si="214">(AG110/H110)*100</f>
        <v>0</v>
      </c>
      <c r="AP110" s="18">
        <f t="shared" ref="AP110:AP118" si="215">(AH110/I110)*100</f>
        <v>0</v>
      </c>
      <c r="AQ110" s="18"/>
      <c r="AR110" s="18">
        <f t="shared" ref="AR110:AR118" si="216">(AJ110/K110)*100</f>
        <v>0</v>
      </c>
      <c r="AS110" s="18"/>
      <c r="AT110" s="18"/>
    </row>
    <row r="111" spans="1:55" x14ac:dyDescent="0.35">
      <c r="B111" s="32" t="s">
        <v>106</v>
      </c>
      <c r="C111" s="32" t="s">
        <v>37</v>
      </c>
      <c r="D111" s="32">
        <v>16</v>
      </c>
      <c r="E111" s="32">
        <v>107</v>
      </c>
      <c r="F111" s="32">
        <v>20</v>
      </c>
      <c r="G111" s="32">
        <v>42</v>
      </c>
      <c r="H111" s="32">
        <v>24</v>
      </c>
      <c r="I111" s="32">
        <v>10</v>
      </c>
      <c r="J111" s="32">
        <v>2</v>
      </c>
      <c r="K111" s="32">
        <v>1</v>
      </c>
      <c r="L111" s="32">
        <v>5</v>
      </c>
      <c r="M111" s="32">
        <v>0</v>
      </c>
      <c r="N111" s="3">
        <f t="shared" si="191"/>
        <v>11.049723756906078</v>
      </c>
      <c r="O111" s="3">
        <f t="shared" si="192"/>
        <v>23.204419889502763</v>
      </c>
      <c r="P111" s="3">
        <f t="shared" si="193"/>
        <v>13.259668508287293</v>
      </c>
      <c r="Q111" s="3">
        <f t="shared" si="194"/>
        <v>5.5248618784530388</v>
      </c>
      <c r="R111" s="3">
        <f t="shared" si="195"/>
        <v>1.1049723756906076</v>
      </c>
      <c r="S111" s="3">
        <f t="shared" si="196"/>
        <v>0.55248618784530379</v>
      </c>
      <c r="T111" s="3">
        <f t="shared" si="197"/>
        <v>2.7624309392265194</v>
      </c>
      <c r="U111" s="32">
        <f t="shared" si="198"/>
        <v>0</v>
      </c>
      <c r="V111" s="32">
        <f t="shared" si="199"/>
        <v>96</v>
      </c>
      <c r="W111" s="3">
        <f t="shared" si="200"/>
        <v>92.307692307692307</v>
      </c>
      <c r="X111" s="3">
        <f t="shared" si="201"/>
        <v>65</v>
      </c>
      <c r="Y111" s="3">
        <f t="shared" si="202"/>
        <v>62.5</v>
      </c>
      <c r="Z111" s="3">
        <f t="shared" si="203"/>
        <v>51</v>
      </c>
      <c r="AA111" s="3">
        <f t="shared" si="204"/>
        <v>49.038461538461533</v>
      </c>
      <c r="AB111" s="32">
        <f t="shared" si="205"/>
        <v>104</v>
      </c>
      <c r="AE111" s="32">
        <v>2</v>
      </c>
      <c r="AF111" s="32">
        <v>3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18">
        <f t="shared" si="101"/>
        <v>10</v>
      </c>
      <c r="AN111" s="18">
        <f t="shared" si="213"/>
        <v>7.1428571428571423</v>
      </c>
      <c r="AO111" s="18">
        <f t="shared" si="214"/>
        <v>0</v>
      </c>
      <c r="AP111" s="18">
        <f t="shared" si="215"/>
        <v>0</v>
      </c>
      <c r="AQ111" s="18">
        <f t="shared" ref="AQ111:AQ118" si="217">(AI111/J111)*100</f>
        <v>0</v>
      </c>
      <c r="AR111" s="18">
        <f t="shared" si="216"/>
        <v>0</v>
      </c>
      <c r="AS111" s="18">
        <f t="shared" ref="AS111:AS118" si="218">(AK111/L111)*100</f>
        <v>0</v>
      </c>
      <c r="AT111" s="18"/>
    </row>
    <row r="112" spans="1:55" x14ac:dyDescent="0.35">
      <c r="B112" s="32" t="s">
        <v>106</v>
      </c>
      <c r="C112" s="32" t="s">
        <v>37</v>
      </c>
      <c r="D112" s="32">
        <v>17</v>
      </c>
      <c r="E112" s="32">
        <v>170</v>
      </c>
      <c r="F112" s="32">
        <v>29</v>
      </c>
      <c r="G112" s="32">
        <v>51</v>
      </c>
      <c r="H112" s="32">
        <v>40</v>
      </c>
      <c r="I112" s="32">
        <v>7</v>
      </c>
      <c r="J112" s="32">
        <v>0</v>
      </c>
      <c r="K112" s="32">
        <v>3</v>
      </c>
      <c r="L112" s="32">
        <v>5</v>
      </c>
      <c r="M112" s="32">
        <v>3</v>
      </c>
      <c r="N112" s="3">
        <f t="shared" si="191"/>
        <v>16.022099447513813</v>
      </c>
      <c r="O112" s="3">
        <f t="shared" si="192"/>
        <v>28.176795580110497</v>
      </c>
      <c r="P112" s="3">
        <f t="shared" si="193"/>
        <v>22.099447513812155</v>
      </c>
      <c r="Q112" s="3">
        <f t="shared" si="194"/>
        <v>3.867403314917127</v>
      </c>
      <c r="R112" s="3">
        <f t="shared" si="195"/>
        <v>0</v>
      </c>
      <c r="S112" s="3">
        <f t="shared" si="196"/>
        <v>1.6574585635359116</v>
      </c>
      <c r="T112" s="3">
        <f t="shared" si="197"/>
        <v>2.7624309392265194</v>
      </c>
      <c r="U112" s="3">
        <f t="shared" si="198"/>
        <v>1.6574585635359116</v>
      </c>
      <c r="V112" s="32">
        <f t="shared" si="199"/>
        <v>127</v>
      </c>
      <c r="W112" s="3">
        <f t="shared" si="200"/>
        <v>92.028985507246375</v>
      </c>
      <c r="X112" s="3">
        <f t="shared" si="201"/>
        <v>83</v>
      </c>
      <c r="Y112" s="3">
        <f t="shared" si="202"/>
        <v>60.144927536231883</v>
      </c>
      <c r="Z112" s="3">
        <f t="shared" si="203"/>
        <v>74</v>
      </c>
      <c r="AA112" s="3">
        <f t="shared" si="204"/>
        <v>53.623188405797109</v>
      </c>
      <c r="AB112" s="32">
        <f t="shared" si="205"/>
        <v>138</v>
      </c>
      <c r="AE112" s="32">
        <v>2</v>
      </c>
      <c r="AF112" s="32">
        <v>4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18">
        <f t="shared" si="101"/>
        <v>6.8965517241379306</v>
      </c>
      <c r="AN112" s="18">
        <f t="shared" si="213"/>
        <v>7.8431372549019605</v>
      </c>
      <c r="AO112" s="18">
        <f t="shared" si="214"/>
        <v>0</v>
      </c>
      <c r="AP112" s="18">
        <f t="shared" si="215"/>
        <v>0</v>
      </c>
      <c r="AQ112" s="18"/>
      <c r="AR112" s="18">
        <f t="shared" si="216"/>
        <v>0</v>
      </c>
      <c r="AS112" s="18">
        <f t="shared" si="218"/>
        <v>0</v>
      </c>
      <c r="AT112" s="18">
        <f t="shared" ref="AT112:AT118" si="219">(AL112/M112)*100</f>
        <v>0</v>
      </c>
    </row>
    <row r="113" spans="1:55" x14ac:dyDescent="0.35">
      <c r="B113" s="32" t="s">
        <v>106</v>
      </c>
      <c r="C113" s="32" t="s">
        <v>30</v>
      </c>
      <c r="D113" s="32">
        <v>18</v>
      </c>
      <c r="E113" s="32">
        <v>183</v>
      </c>
      <c r="F113" s="32">
        <v>11</v>
      </c>
      <c r="G113" s="32">
        <v>25</v>
      </c>
      <c r="H113" s="32">
        <v>18</v>
      </c>
      <c r="I113" s="32">
        <v>8</v>
      </c>
      <c r="J113" s="32">
        <v>0</v>
      </c>
      <c r="K113" s="32">
        <v>0</v>
      </c>
      <c r="L113" s="32">
        <v>0</v>
      </c>
      <c r="M113" s="32">
        <v>0</v>
      </c>
      <c r="N113" s="3">
        <f t="shared" ref="N113:N115" si="220">F113/$AB$96*100</f>
        <v>6.0773480662983426</v>
      </c>
      <c r="O113" s="3">
        <f t="shared" ref="O113:O115" si="221">G113/$AB$96*100</f>
        <v>13.812154696132598</v>
      </c>
      <c r="P113" s="3">
        <f t="shared" ref="P113:P115" si="222">H113/$AB$96*100</f>
        <v>9.94475138121547</v>
      </c>
      <c r="Q113" s="3">
        <f t="shared" ref="Q113:Q115" si="223">I113/$AB$96*100</f>
        <v>4.4198895027624303</v>
      </c>
      <c r="R113" s="3">
        <f t="shared" ref="R113:R115" si="224">J113/$AB$96*100</f>
        <v>0</v>
      </c>
      <c r="S113" s="3">
        <f t="shared" ref="S113:S115" si="225">K113/$AB$96*100</f>
        <v>0</v>
      </c>
      <c r="T113" s="3">
        <f t="shared" ref="T113:T115" si="226">L113/$AB$96*100</f>
        <v>0</v>
      </c>
      <c r="U113" s="3">
        <f t="shared" ref="U113:U115" si="227">M113/$AB$96*100</f>
        <v>0</v>
      </c>
      <c r="V113" s="32">
        <f t="shared" ref="V113:V115" si="228">SUM(F113:I113)</f>
        <v>62</v>
      </c>
      <c r="W113" s="3">
        <f t="shared" ref="W113:W115" si="229">V113/AB113*100</f>
        <v>100</v>
      </c>
      <c r="X113" s="32">
        <f t="shared" ref="X113:X115" si="230">SUM(F113:G113,J113:K113)</f>
        <v>36</v>
      </c>
      <c r="Y113" s="3">
        <f t="shared" ref="Y113:Y115" si="231">X113/AB113*100</f>
        <v>58.064516129032263</v>
      </c>
      <c r="Z113" s="32">
        <f t="shared" ref="Z113:Z115" si="232">F113+H113+J113+L113</f>
        <v>29</v>
      </c>
      <c r="AA113" s="3">
        <f t="shared" ref="AA113:AA115" si="233">Z113/AB113*100</f>
        <v>46.774193548387096</v>
      </c>
      <c r="AB113" s="32">
        <f t="shared" ref="AB113:AB115" si="234">SUM(F113:M113)</f>
        <v>62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18">
        <f t="shared" si="101"/>
        <v>0</v>
      </c>
      <c r="AN113" s="18">
        <f t="shared" si="213"/>
        <v>0</v>
      </c>
      <c r="AO113" s="18">
        <f t="shared" si="214"/>
        <v>0</v>
      </c>
      <c r="AP113" s="18">
        <f t="shared" si="215"/>
        <v>0</v>
      </c>
      <c r="AQ113" s="18"/>
      <c r="AR113" s="18"/>
      <c r="AS113" s="18"/>
      <c r="AT113" s="18"/>
    </row>
    <row r="114" spans="1:55" x14ac:dyDescent="0.35">
      <c r="B114" s="32" t="s">
        <v>106</v>
      </c>
      <c r="C114" s="32" t="s">
        <v>37</v>
      </c>
      <c r="D114" s="32">
        <v>19</v>
      </c>
      <c r="E114" s="32">
        <v>125</v>
      </c>
      <c r="F114" s="32">
        <v>9</v>
      </c>
      <c r="G114" s="32">
        <v>21</v>
      </c>
      <c r="H114" s="32">
        <v>13</v>
      </c>
      <c r="I114" s="32">
        <v>2</v>
      </c>
      <c r="J114" s="32">
        <v>0</v>
      </c>
      <c r="K114" s="32">
        <v>1</v>
      </c>
      <c r="L114" s="32">
        <v>1</v>
      </c>
      <c r="M114" s="32">
        <v>0</v>
      </c>
      <c r="N114" s="3">
        <f t="shared" si="220"/>
        <v>4.972375690607735</v>
      </c>
      <c r="O114" s="3">
        <f t="shared" si="221"/>
        <v>11.602209944751381</v>
      </c>
      <c r="P114" s="3">
        <f t="shared" si="222"/>
        <v>7.1823204419889501</v>
      </c>
      <c r="Q114" s="3">
        <f t="shared" si="223"/>
        <v>1.1049723756906076</v>
      </c>
      <c r="R114" s="3">
        <f t="shared" si="224"/>
        <v>0</v>
      </c>
      <c r="S114" s="3">
        <f t="shared" si="225"/>
        <v>0.55248618784530379</v>
      </c>
      <c r="T114" s="3">
        <f t="shared" si="226"/>
        <v>0.55248618784530379</v>
      </c>
      <c r="U114" s="3">
        <f t="shared" si="227"/>
        <v>0</v>
      </c>
      <c r="V114" s="32">
        <f t="shared" si="228"/>
        <v>45</v>
      </c>
      <c r="W114" s="3">
        <f t="shared" si="229"/>
        <v>95.744680851063833</v>
      </c>
      <c r="X114" s="3">
        <f t="shared" si="230"/>
        <v>31</v>
      </c>
      <c r="Y114" s="3">
        <f t="shared" si="231"/>
        <v>65.957446808510639</v>
      </c>
      <c r="Z114" s="3">
        <f t="shared" si="232"/>
        <v>23</v>
      </c>
      <c r="AA114" s="3">
        <f t="shared" si="233"/>
        <v>48.936170212765958</v>
      </c>
      <c r="AB114" s="32">
        <f t="shared" si="234"/>
        <v>47</v>
      </c>
      <c r="AE114" s="32">
        <v>1</v>
      </c>
      <c r="AF114" s="32">
        <v>3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18">
        <f t="shared" si="101"/>
        <v>11.111111111111111</v>
      </c>
      <c r="AN114" s="18">
        <f t="shared" si="213"/>
        <v>14.285714285714285</v>
      </c>
      <c r="AO114" s="18">
        <f t="shared" si="214"/>
        <v>0</v>
      </c>
      <c r="AP114" s="18">
        <f t="shared" si="215"/>
        <v>0</v>
      </c>
      <c r="AQ114" s="18"/>
      <c r="AR114" s="18">
        <f t="shared" si="216"/>
        <v>0</v>
      </c>
      <c r="AS114" s="18">
        <f t="shared" si="218"/>
        <v>0</v>
      </c>
      <c r="AT114" s="18"/>
    </row>
    <row r="115" spans="1:55" x14ac:dyDescent="0.35">
      <c r="B115" s="32" t="s">
        <v>106</v>
      </c>
      <c r="C115" s="32" t="s">
        <v>37</v>
      </c>
      <c r="D115" s="32">
        <v>20</v>
      </c>
      <c r="E115" s="32">
        <v>140</v>
      </c>
      <c r="F115" s="32">
        <v>12</v>
      </c>
      <c r="G115" s="32">
        <v>31</v>
      </c>
      <c r="H115" s="32">
        <v>23</v>
      </c>
      <c r="I115" s="32">
        <v>6</v>
      </c>
      <c r="J115" s="32">
        <v>2</v>
      </c>
      <c r="K115" s="32">
        <v>4</v>
      </c>
      <c r="L115" s="32">
        <v>9</v>
      </c>
      <c r="M115" s="32">
        <v>3</v>
      </c>
      <c r="N115" s="3">
        <f t="shared" si="220"/>
        <v>6.6298342541436464</v>
      </c>
      <c r="O115" s="3">
        <f t="shared" si="221"/>
        <v>17.127071823204421</v>
      </c>
      <c r="P115" s="3">
        <f t="shared" si="222"/>
        <v>12.707182320441991</v>
      </c>
      <c r="Q115" s="3">
        <f t="shared" si="223"/>
        <v>3.3149171270718232</v>
      </c>
      <c r="R115" s="3">
        <f t="shared" si="224"/>
        <v>1.1049723756906076</v>
      </c>
      <c r="S115" s="3">
        <f t="shared" si="225"/>
        <v>2.2099447513812152</v>
      </c>
      <c r="T115" s="3">
        <f t="shared" si="226"/>
        <v>4.972375690607735</v>
      </c>
      <c r="U115" s="3">
        <f t="shared" si="227"/>
        <v>1.6574585635359116</v>
      </c>
      <c r="V115" s="32">
        <f t="shared" si="228"/>
        <v>72</v>
      </c>
      <c r="W115" s="3">
        <f t="shared" si="229"/>
        <v>80</v>
      </c>
      <c r="X115" s="32">
        <f t="shared" si="230"/>
        <v>49</v>
      </c>
      <c r="Y115" s="3">
        <f t="shared" si="231"/>
        <v>54.444444444444443</v>
      </c>
      <c r="Z115" s="32">
        <f t="shared" si="232"/>
        <v>46</v>
      </c>
      <c r="AA115" s="3">
        <f t="shared" si="233"/>
        <v>51.111111111111107</v>
      </c>
      <c r="AB115" s="32">
        <f t="shared" si="234"/>
        <v>90</v>
      </c>
      <c r="AE115" s="32">
        <v>1</v>
      </c>
      <c r="AF115" s="32">
        <v>5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18">
        <f t="shared" si="101"/>
        <v>8.3333333333333321</v>
      </c>
      <c r="AN115" s="18">
        <f t="shared" si="213"/>
        <v>16.129032258064516</v>
      </c>
      <c r="AO115" s="18">
        <f t="shared" si="214"/>
        <v>0</v>
      </c>
      <c r="AP115" s="18">
        <f t="shared" si="215"/>
        <v>0</v>
      </c>
      <c r="AQ115" s="18">
        <f t="shared" si="217"/>
        <v>0</v>
      </c>
      <c r="AR115" s="18">
        <f t="shared" si="216"/>
        <v>0</v>
      </c>
      <c r="AS115" s="18">
        <f t="shared" si="218"/>
        <v>0</v>
      </c>
      <c r="AT115" s="18">
        <f t="shared" si="219"/>
        <v>0</v>
      </c>
      <c r="AW115" s="32" t="s">
        <v>73</v>
      </c>
      <c r="AX115" s="32">
        <v>24</v>
      </c>
      <c r="AY115" s="32">
        <v>0</v>
      </c>
      <c r="AZ115" s="32">
        <f>SUM(AX115:AY115)</f>
        <v>24</v>
      </c>
      <c r="BA115" s="32">
        <f>AB115-V115</f>
        <v>18</v>
      </c>
      <c r="BB115" s="3">
        <f>AY115/AZ115*2*BA115</f>
        <v>0</v>
      </c>
      <c r="BC115" s="3">
        <f>(BB115+V115)/AB115*100</f>
        <v>80</v>
      </c>
    </row>
    <row r="116" spans="1:55" x14ac:dyDescent="0.35">
      <c r="B116" s="32" t="s">
        <v>106</v>
      </c>
      <c r="C116" s="32" t="s">
        <v>30</v>
      </c>
      <c r="D116" s="32">
        <v>21</v>
      </c>
      <c r="E116" s="32">
        <v>170</v>
      </c>
      <c r="F116" s="32">
        <v>22</v>
      </c>
      <c r="G116" s="32">
        <v>62</v>
      </c>
      <c r="H116" s="32">
        <v>31</v>
      </c>
      <c r="I116" s="32">
        <v>6</v>
      </c>
      <c r="J116" s="32">
        <v>0</v>
      </c>
      <c r="K116" s="32">
        <v>0</v>
      </c>
      <c r="L116" s="32">
        <v>0</v>
      </c>
      <c r="M116" s="32">
        <v>0</v>
      </c>
      <c r="N116" s="3">
        <f t="shared" ref="N116" si="235">F116/$AB$96*100</f>
        <v>12.154696132596685</v>
      </c>
      <c r="O116" s="3">
        <f t="shared" ref="O116" si="236">G116/$AB$96*100</f>
        <v>34.254143646408842</v>
      </c>
      <c r="P116" s="3">
        <f t="shared" ref="P116" si="237">H116/$AB$96*100</f>
        <v>17.127071823204421</v>
      </c>
      <c r="Q116" s="3">
        <f t="shared" ref="Q116" si="238">I116/$AB$96*100</f>
        <v>3.3149171270718232</v>
      </c>
      <c r="R116" s="3">
        <f t="shared" ref="R116" si="239">J116/$AB$96*100</f>
        <v>0</v>
      </c>
      <c r="S116" s="3">
        <f t="shared" ref="S116" si="240">K116/$AB$96*100</f>
        <v>0</v>
      </c>
      <c r="T116" s="3">
        <f t="shared" ref="T116" si="241">L116/$AB$96*100</f>
        <v>0</v>
      </c>
      <c r="U116" s="3">
        <f t="shared" ref="U116" si="242">M116/$AB$96*100</f>
        <v>0</v>
      </c>
      <c r="V116" s="32">
        <f t="shared" ref="V116" si="243">SUM(F116:I116)</f>
        <v>121</v>
      </c>
      <c r="W116" s="3">
        <f t="shared" ref="W116" si="244">V116/AB116*100</f>
        <v>100</v>
      </c>
      <c r="X116" s="32">
        <f t="shared" ref="X116" si="245">SUM(F116:G116,J116:K116)</f>
        <v>84</v>
      </c>
      <c r="Y116" s="3">
        <f t="shared" ref="Y116" si="246">X116/AB116*100</f>
        <v>69.421487603305792</v>
      </c>
      <c r="Z116" s="32">
        <f t="shared" ref="Z116" si="247">F116+H116+J116+L116</f>
        <v>53</v>
      </c>
      <c r="AA116" s="3">
        <f t="shared" ref="AA116:AA142" si="248">Z116/AB116*100</f>
        <v>43.801652892561982</v>
      </c>
      <c r="AB116" s="32">
        <f t="shared" ref="AB116" si="249">SUM(F116:M116)</f>
        <v>121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18">
        <f t="shared" si="101"/>
        <v>0</v>
      </c>
      <c r="AN116" s="18">
        <f t="shared" si="213"/>
        <v>0</v>
      </c>
      <c r="AO116" s="18">
        <f t="shared" si="214"/>
        <v>0</v>
      </c>
      <c r="AP116" s="18">
        <f t="shared" si="215"/>
        <v>0</v>
      </c>
      <c r="AQ116" s="18"/>
      <c r="AR116" s="18"/>
      <c r="AS116" s="18"/>
      <c r="AT116" s="18"/>
      <c r="BB116" s="3"/>
      <c r="BC116" s="3"/>
    </row>
    <row r="117" spans="1:55" x14ac:dyDescent="0.35">
      <c r="B117" s="32" t="s">
        <v>106</v>
      </c>
      <c r="C117" s="32" t="s">
        <v>30</v>
      </c>
      <c r="D117" s="32">
        <v>22</v>
      </c>
      <c r="E117" s="32">
        <v>186</v>
      </c>
      <c r="F117" s="32">
        <v>19</v>
      </c>
      <c r="G117" s="32">
        <v>61</v>
      </c>
      <c r="H117" s="32">
        <v>30</v>
      </c>
      <c r="I117" s="32">
        <v>26</v>
      </c>
      <c r="J117" s="32">
        <v>2</v>
      </c>
      <c r="K117" s="32">
        <v>5</v>
      </c>
      <c r="L117" s="32">
        <v>2</v>
      </c>
      <c r="M117" s="32">
        <v>2</v>
      </c>
      <c r="N117" s="3">
        <f t="shared" ref="N117:N132" si="250">F117/$AB$96*100</f>
        <v>10.497237569060774</v>
      </c>
      <c r="O117" s="3">
        <f t="shared" ref="O117:O132" si="251">G117/$AB$96*100</f>
        <v>33.701657458563538</v>
      </c>
      <c r="P117" s="3">
        <f t="shared" ref="P117:P132" si="252">H117/$AB$96*100</f>
        <v>16.574585635359114</v>
      </c>
      <c r="Q117" s="3">
        <f t="shared" ref="Q117:Q132" si="253">I117/$AB$96*100</f>
        <v>14.3646408839779</v>
      </c>
      <c r="R117" s="3">
        <f t="shared" ref="R117:R132" si="254">J117/$AB$96*100</f>
        <v>1.1049723756906076</v>
      </c>
      <c r="S117" s="3">
        <f t="shared" ref="S117:S132" si="255">K117/$AB$96*100</f>
        <v>2.7624309392265194</v>
      </c>
      <c r="T117" s="3">
        <f t="shared" ref="T117:T132" si="256">L117/$AB$96*100</f>
        <v>1.1049723756906076</v>
      </c>
      <c r="U117" s="3">
        <f t="shared" ref="U117:U132" si="257">M117/$AB$96*100</f>
        <v>1.1049723756906076</v>
      </c>
      <c r="V117" s="32">
        <f t="shared" ref="V117:V132" si="258">SUM(F117:I117)</f>
        <v>136</v>
      </c>
      <c r="W117" s="3">
        <f t="shared" ref="W117:W132" si="259">V117/AB117*100</f>
        <v>92.517006802721085</v>
      </c>
      <c r="X117" s="32">
        <f t="shared" ref="X117:X132" si="260">SUM(F117:G117,J117:K117)</f>
        <v>87</v>
      </c>
      <c r="Y117" s="3">
        <f t="shared" ref="Y117:Y132" si="261">X117/AB117*100</f>
        <v>59.183673469387756</v>
      </c>
      <c r="Z117" s="32">
        <f t="shared" ref="Z117:Z132" si="262">F117+H117+J117+L117</f>
        <v>53</v>
      </c>
      <c r="AA117" s="3">
        <f t="shared" si="248"/>
        <v>36.054421768707485</v>
      </c>
      <c r="AB117" s="32">
        <f t="shared" ref="AB117:AB132" si="263">SUM(F117:M117)</f>
        <v>147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18">
        <f t="shared" si="101"/>
        <v>0</v>
      </c>
      <c r="AN117" s="18">
        <f t="shared" si="213"/>
        <v>0</v>
      </c>
      <c r="AO117" s="18">
        <f t="shared" si="214"/>
        <v>0</v>
      </c>
      <c r="AP117" s="18">
        <f t="shared" si="215"/>
        <v>0</v>
      </c>
      <c r="AQ117" s="18">
        <f t="shared" si="217"/>
        <v>0</v>
      </c>
      <c r="AR117" s="18">
        <f t="shared" si="216"/>
        <v>0</v>
      </c>
      <c r="AS117" s="18">
        <f t="shared" si="218"/>
        <v>0</v>
      </c>
      <c r="AT117" s="18">
        <f t="shared" si="219"/>
        <v>0</v>
      </c>
      <c r="AW117" s="32" t="s">
        <v>73</v>
      </c>
      <c r="AX117" s="32">
        <v>66</v>
      </c>
      <c r="AY117" s="32">
        <v>0</v>
      </c>
      <c r="AZ117" s="32">
        <f>SUM(AX117:AY117)</f>
        <v>66</v>
      </c>
      <c r="BA117" s="32">
        <f>AB117-V117</f>
        <v>11</v>
      </c>
      <c r="BB117" s="3">
        <f>AY117/AZ117*2*BA117</f>
        <v>0</v>
      </c>
      <c r="BC117" s="3">
        <f>(BB117+V117)/AB117*100</f>
        <v>92.517006802721085</v>
      </c>
    </row>
    <row r="118" spans="1:55" x14ac:dyDescent="0.35">
      <c r="B118" s="32" t="s">
        <v>106</v>
      </c>
      <c r="C118" s="32" t="s">
        <v>30</v>
      </c>
      <c r="D118" s="32">
        <v>23</v>
      </c>
      <c r="E118" s="32">
        <v>114</v>
      </c>
      <c r="F118" s="32">
        <v>10</v>
      </c>
      <c r="G118" s="32">
        <v>27</v>
      </c>
      <c r="H118" s="32">
        <v>13</v>
      </c>
      <c r="I118" s="32">
        <v>7</v>
      </c>
      <c r="J118" s="32">
        <v>1</v>
      </c>
      <c r="K118" s="32">
        <v>4</v>
      </c>
      <c r="L118" s="32">
        <v>2</v>
      </c>
      <c r="M118" s="32">
        <v>1</v>
      </c>
      <c r="N118" s="3">
        <f t="shared" si="250"/>
        <v>5.5248618784530388</v>
      </c>
      <c r="O118" s="3">
        <f t="shared" si="251"/>
        <v>14.917127071823206</v>
      </c>
      <c r="P118" s="3">
        <f t="shared" si="252"/>
        <v>7.1823204419889501</v>
      </c>
      <c r="Q118" s="3">
        <f t="shared" si="253"/>
        <v>3.867403314917127</v>
      </c>
      <c r="R118" s="3">
        <f t="shared" si="254"/>
        <v>0.55248618784530379</v>
      </c>
      <c r="S118" s="3">
        <f t="shared" si="255"/>
        <v>2.2099447513812152</v>
      </c>
      <c r="T118" s="3">
        <f t="shared" si="256"/>
        <v>1.1049723756906076</v>
      </c>
      <c r="U118" s="3">
        <f t="shared" si="257"/>
        <v>0.55248618784530379</v>
      </c>
      <c r="V118" s="32">
        <f t="shared" si="258"/>
        <v>57</v>
      </c>
      <c r="W118" s="3">
        <f t="shared" si="259"/>
        <v>87.692307692307693</v>
      </c>
      <c r="X118" s="32">
        <f t="shared" si="260"/>
        <v>42</v>
      </c>
      <c r="Y118" s="3">
        <f t="shared" si="261"/>
        <v>64.615384615384613</v>
      </c>
      <c r="Z118" s="32">
        <f t="shared" si="262"/>
        <v>26</v>
      </c>
      <c r="AA118" s="3">
        <f t="shared" si="248"/>
        <v>40</v>
      </c>
      <c r="AB118" s="32">
        <f t="shared" si="263"/>
        <v>65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18">
        <f t="shared" si="101"/>
        <v>0</v>
      </c>
      <c r="AN118" s="18">
        <f t="shared" si="213"/>
        <v>0</v>
      </c>
      <c r="AO118" s="18">
        <f t="shared" si="214"/>
        <v>0</v>
      </c>
      <c r="AP118" s="18">
        <f t="shared" si="215"/>
        <v>0</v>
      </c>
      <c r="AQ118" s="18">
        <f t="shared" si="217"/>
        <v>0</v>
      </c>
      <c r="AR118" s="18">
        <f t="shared" si="216"/>
        <v>0</v>
      </c>
      <c r="AS118" s="18">
        <f t="shared" si="218"/>
        <v>0</v>
      </c>
      <c r="AT118" s="18">
        <f t="shared" si="219"/>
        <v>0</v>
      </c>
      <c r="BB118" s="3"/>
      <c r="BC118" s="3"/>
    </row>
    <row r="119" spans="1:55" x14ac:dyDescent="0.35">
      <c r="A119" s="32" t="s">
        <v>32</v>
      </c>
      <c r="B119" s="32" t="s">
        <v>106</v>
      </c>
      <c r="D119" s="32">
        <v>24</v>
      </c>
      <c r="N119" s="3"/>
      <c r="O119" s="3"/>
      <c r="P119" s="3"/>
      <c r="Q119" s="3"/>
      <c r="R119" s="3"/>
      <c r="S119" s="3"/>
      <c r="T119" s="3"/>
      <c r="U119" s="3"/>
      <c r="W119" s="3"/>
      <c r="Y119" s="3"/>
      <c r="AA119" s="3"/>
      <c r="AM119" s="18"/>
      <c r="AN119" s="15"/>
      <c r="AO119" s="15"/>
      <c r="AP119" s="15"/>
      <c r="AQ119" s="15"/>
      <c r="AR119" s="15"/>
      <c r="AS119" s="15"/>
      <c r="AT119" s="15"/>
      <c r="BB119" s="3"/>
      <c r="BC119" s="3"/>
    </row>
    <row r="120" spans="1:55" x14ac:dyDescent="0.35">
      <c r="B120" s="32" t="s">
        <v>106</v>
      </c>
      <c r="C120" s="32" t="s">
        <v>30</v>
      </c>
      <c r="D120" s="32">
        <v>25</v>
      </c>
      <c r="E120" s="32">
        <v>0</v>
      </c>
      <c r="N120" s="3"/>
      <c r="O120" s="3"/>
      <c r="P120" s="3"/>
      <c r="Q120" s="3"/>
      <c r="R120" s="3"/>
      <c r="S120" s="3"/>
      <c r="T120" s="3"/>
      <c r="U120" s="3"/>
      <c r="W120" s="3"/>
      <c r="Y120" s="3"/>
      <c r="AA120" s="3"/>
      <c r="AM120" s="18"/>
      <c r="AN120" s="15"/>
      <c r="AO120" s="15"/>
      <c r="AP120" s="15"/>
      <c r="AQ120" s="15"/>
      <c r="AR120" s="15"/>
      <c r="AS120" s="15"/>
      <c r="AT120" s="15"/>
      <c r="BB120" s="3"/>
      <c r="BC120" s="3"/>
    </row>
    <row r="121" spans="1:55" x14ac:dyDescent="0.35">
      <c r="B121" s="32" t="s">
        <v>106</v>
      </c>
      <c r="C121" s="32" t="s">
        <v>30</v>
      </c>
      <c r="D121" s="32">
        <v>26</v>
      </c>
      <c r="E121" s="32">
        <v>160</v>
      </c>
      <c r="F121" s="32">
        <v>30</v>
      </c>
      <c r="G121" s="32">
        <v>78</v>
      </c>
      <c r="H121" s="32">
        <v>29</v>
      </c>
      <c r="I121" s="32">
        <v>10</v>
      </c>
      <c r="J121" s="32">
        <v>5</v>
      </c>
      <c r="K121" s="32">
        <v>0</v>
      </c>
      <c r="L121" s="32">
        <v>4</v>
      </c>
      <c r="M121" s="32">
        <v>2</v>
      </c>
      <c r="N121" s="3">
        <f t="shared" si="250"/>
        <v>16.574585635359114</v>
      </c>
      <c r="O121" s="3">
        <f t="shared" si="251"/>
        <v>43.093922651933703</v>
      </c>
      <c r="P121" s="3">
        <f t="shared" si="252"/>
        <v>16.022099447513813</v>
      </c>
      <c r="Q121" s="3">
        <f t="shared" si="253"/>
        <v>5.5248618784530388</v>
      </c>
      <c r="R121" s="3">
        <f t="shared" si="254"/>
        <v>2.7624309392265194</v>
      </c>
      <c r="S121" s="3">
        <f t="shared" si="255"/>
        <v>0</v>
      </c>
      <c r="T121" s="3">
        <f t="shared" si="256"/>
        <v>2.2099447513812152</v>
      </c>
      <c r="U121" s="3">
        <f t="shared" si="257"/>
        <v>1.1049723756906076</v>
      </c>
      <c r="V121" s="32">
        <f t="shared" si="258"/>
        <v>147</v>
      </c>
      <c r="W121" s="3">
        <f t="shared" si="259"/>
        <v>93.037974683544306</v>
      </c>
      <c r="X121" s="32">
        <f t="shared" si="260"/>
        <v>113</v>
      </c>
      <c r="Y121" s="3">
        <f t="shared" si="261"/>
        <v>71.51898734177216</v>
      </c>
      <c r="Z121" s="32">
        <f t="shared" si="262"/>
        <v>68</v>
      </c>
      <c r="AA121" s="3">
        <f t="shared" si="248"/>
        <v>43.037974683544306</v>
      </c>
      <c r="AB121" s="32">
        <f t="shared" si="263"/>
        <v>158</v>
      </c>
      <c r="AE121" s="32">
        <v>0</v>
      </c>
      <c r="AF121" s="32">
        <v>4</v>
      </c>
      <c r="AG121" s="32">
        <v>1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18">
        <f t="shared" si="101"/>
        <v>0</v>
      </c>
      <c r="AN121" s="18">
        <f t="shared" ref="AN121" si="264">(AF121/G121)*100</f>
        <v>5.1282051282051277</v>
      </c>
      <c r="AO121" s="18">
        <f t="shared" ref="AO121" si="265">(AG121/H121)*100</f>
        <v>3.4482758620689653</v>
      </c>
      <c r="AP121" s="18">
        <f t="shared" ref="AP121" si="266">(AH121/I121)*100</f>
        <v>0</v>
      </c>
      <c r="AQ121" s="18">
        <f t="shared" ref="AQ121" si="267">(AI121/J121)*100</f>
        <v>0</v>
      </c>
      <c r="AR121" s="18"/>
      <c r="AS121" s="18">
        <f t="shared" ref="AS121" si="268">(AK121/L121)*100</f>
        <v>0</v>
      </c>
      <c r="AT121" s="18">
        <f t="shared" ref="AT121" si="269">(AL121/M121)*100</f>
        <v>0</v>
      </c>
      <c r="BB121" s="3"/>
      <c r="BC121" s="3"/>
    </row>
    <row r="122" spans="1:55" x14ac:dyDescent="0.35">
      <c r="A122" s="32" t="s">
        <v>32</v>
      </c>
      <c r="B122" s="32" t="s">
        <v>106</v>
      </c>
      <c r="D122" s="32">
        <v>27</v>
      </c>
      <c r="N122" s="3"/>
      <c r="O122" s="3"/>
      <c r="P122" s="3"/>
      <c r="Q122" s="3"/>
      <c r="R122" s="3"/>
      <c r="S122" s="3"/>
      <c r="T122" s="3"/>
      <c r="U122" s="3"/>
      <c r="W122" s="3"/>
      <c r="Y122" s="3"/>
      <c r="AA122" s="3"/>
      <c r="AM122" s="18"/>
      <c r="AN122" s="15"/>
      <c r="AO122" s="15"/>
      <c r="AP122" s="15"/>
      <c r="AQ122" s="15"/>
      <c r="AR122" s="15"/>
      <c r="AS122" s="15"/>
      <c r="AT122" s="15"/>
      <c r="BB122" s="3"/>
      <c r="BC122" s="3"/>
    </row>
    <row r="123" spans="1:55" x14ac:dyDescent="0.35">
      <c r="B123" s="32" t="s">
        <v>106</v>
      </c>
      <c r="C123" s="32" t="s">
        <v>30</v>
      </c>
      <c r="D123" s="32">
        <v>28</v>
      </c>
      <c r="E123" s="32">
        <v>183</v>
      </c>
      <c r="F123" s="32">
        <v>22</v>
      </c>
      <c r="G123" s="32">
        <v>79</v>
      </c>
      <c r="H123" s="32">
        <v>34</v>
      </c>
      <c r="I123" s="32">
        <v>5</v>
      </c>
      <c r="J123" s="32">
        <v>0</v>
      </c>
      <c r="K123" s="32">
        <v>1</v>
      </c>
      <c r="L123" s="32">
        <v>1</v>
      </c>
      <c r="M123" s="32">
        <v>1</v>
      </c>
      <c r="N123" s="3">
        <f t="shared" si="250"/>
        <v>12.154696132596685</v>
      </c>
      <c r="O123" s="3">
        <f t="shared" si="251"/>
        <v>43.646408839779006</v>
      </c>
      <c r="P123" s="3">
        <f t="shared" si="252"/>
        <v>18.784530386740332</v>
      </c>
      <c r="Q123" s="3">
        <f t="shared" si="253"/>
        <v>2.7624309392265194</v>
      </c>
      <c r="R123" s="3">
        <f t="shared" si="254"/>
        <v>0</v>
      </c>
      <c r="S123" s="3">
        <f t="shared" si="255"/>
        <v>0.55248618784530379</v>
      </c>
      <c r="T123" s="3">
        <f t="shared" si="256"/>
        <v>0.55248618784530379</v>
      </c>
      <c r="U123" s="3">
        <f t="shared" si="257"/>
        <v>0.55248618784530379</v>
      </c>
      <c r="V123" s="32">
        <f t="shared" si="258"/>
        <v>140</v>
      </c>
      <c r="W123" s="3">
        <f t="shared" si="259"/>
        <v>97.902097902097907</v>
      </c>
      <c r="X123" s="32">
        <f t="shared" si="260"/>
        <v>102</v>
      </c>
      <c r="Y123" s="3">
        <f t="shared" si="261"/>
        <v>71.328671328671334</v>
      </c>
      <c r="Z123" s="32">
        <f t="shared" si="262"/>
        <v>57</v>
      </c>
      <c r="AA123" s="3">
        <f t="shared" si="248"/>
        <v>39.86013986013986</v>
      </c>
      <c r="AB123" s="32">
        <f t="shared" si="263"/>
        <v>143</v>
      </c>
      <c r="AE123" s="32">
        <v>0</v>
      </c>
      <c r="AF123" s="32">
        <v>1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18">
        <f t="shared" si="101"/>
        <v>0</v>
      </c>
      <c r="AN123" s="18">
        <f t="shared" ref="AN123:AN125" si="270">(AF123/G123)*100</f>
        <v>1.2658227848101267</v>
      </c>
      <c r="AO123" s="18">
        <f t="shared" ref="AO123:AO125" si="271">(AG123/H123)*100</f>
        <v>0</v>
      </c>
      <c r="AP123" s="18">
        <f t="shared" ref="AP123:AP125" si="272">(AH123/I123)*100</f>
        <v>0</v>
      </c>
      <c r="AQ123" s="18"/>
      <c r="AR123" s="18">
        <f t="shared" ref="AR123:AR125" si="273">(AJ123/K123)*100</f>
        <v>0</v>
      </c>
      <c r="AS123" s="18">
        <f t="shared" ref="AS123:AS125" si="274">(AK123/L123)*100</f>
        <v>0</v>
      </c>
      <c r="AT123" s="18">
        <f t="shared" ref="AT123:AT125" si="275">(AL123/M123)*100</f>
        <v>0</v>
      </c>
      <c r="BB123" s="3"/>
      <c r="BC123" s="3"/>
    </row>
    <row r="124" spans="1:55" x14ac:dyDescent="0.35">
      <c r="B124" s="32" t="s">
        <v>106</v>
      </c>
      <c r="C124" s="32" t="s">
        <v>37</v>
      </c>
      <c r="D124" s="32">
        <v>29</v>
      </c>
      <c r="E124" s="32">
        <v>128</v>
      </c>
      <c r="F124" s="32">
        <v>24</v>
      </c>
      <c r="G124" s="32">
        <v>18</v>
      </c>
      <c r="H124" s="32">
        <v>40</v>
      </c>
      <c r="I124" s="32">
        <v>5</v>
      </c>
      <c r="J124" s="32">
        <v>2</v>
      </c>
      <c r="K124" s="32">
        <v>3</v>
      </c>
      <c r="L124" s="32">
        <v>2</v>
      </c>
      <c r="M124" s="32">
        <v>0</v>
      </c>
      <c r="N124" s="3">
        <f t="shared" ref="N124:N125" si="276">F124/$AB$96*100</f>
        <v>13.259668508287293</v>
      </c>
      <c r="O124" s="3">
        <f t="shared" ref="O124:O125" si="277">G124/$AB$96*100</f>
        <v>9.94475138121547</v>
      </c>
      <c r="P124" s="3">
        <f t="shared" ref="P124:P125" si="278">H124/$AB$96*100</f>
        <v>22.099447513812155</v>
      </c>
      <c r="Q124" s="3">
        <f t="shared" ref="Q124:Q125" si="279">I124/$AB$96*100</f>
        <v>2.7624309392265194</v>
      </c>
      <c r="R124" s="3">
        <f t="shared" ref="R124:R125" si="280">J124/$AB$96*100</f>
        <v>1.1049723756906076</v>
      </c>
      <c r="S124" s="3">
        <f t="shared" ref="S124:S125" si="281">K124/$AB$96*100</f>
        <v>1.6574585635359116</v>
      </c>
      <c r="T124" s="3">
        <f t="shared" ref="T124:T125" si="282">L124/$AB$96*100</f>
        <v>1.1049723756906076</v>
      </c>
      <c r="U124" s="3">
        <f t="shared" ref="U124:U125" si="283">M124/$AB$96*100</f>
        <v>0</v>
      </c>
      <c r="V124" s="32">
        <f t="shared" ref="V124:V125" si="284">SUM(F124:I124)</f>
        <v>87</v>
      </c>
      <c r="W124" s="3">
        <f t="shared" ref="W124:W125" si="285">V124/AB124*100</f>
        <v>92.553191489361694</v>
      </c>
      <c r="X124" s="32">
        <f t="shared" ref="X124:X125" si="286">SUM(F124:G124,J124:K124)</f>
        <v>47</v>
      </c>
      <c r="Y124" s="3">
        <f t="shared" ref="Y124:Y125" si="287">X124/AB124*100</f>
        <v>50</v>
      </c>
      <c r="Z124" s="32">
        <f t="shared" ref="Z124:Z125" si="288">F124+H124+J124+L124</f>
        <v>68</v>
      </c>
      <c r="AA124" s="3">
        <f t="shared" ref="AA124:AA125" si="289">Z124/AB124*100</f>
        <v>72.340425531914903</v>
      </c>
      <c r="AB124" s="32">
        <f t="shared" ref="AB124:AB125" si="290">SUM(F124:M124)</f>
        <v>94</v>
      </c>
      <c r="AE124" s="32">
        <v>2</v>
      </c>
      <c r="AF124" s="32">
        <v>1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18">
        <f t="shared" si="101"/>
        <v>8.3333333333333321</v>
      </c>
      <c r="AN124" s="18">
        <f t="shared" si="270"/>
        <v>5.5555555555555554</v>
      </c>
      <c r="AO124" s="18">
        <f t="shared" si="271"/>
        <v>0</v>
      </c>
      <c r="AP124" s="18">
        <f t="shared" si="272"/>
        <v>0</v>
      </c>
      <c r="AQ124" s="18">
        <f t="shared" ref="AQ124:AQ125" si="291">(AI124/J124)*100</f>
        <v>0</v>
      </c>
      <c r="AR124" s="18">
        <f t="shared" si="273"/>
        <v>0</v>
      </c>
      <c r="AS124" s="18">
        <f t="shared" si="274"/>
        <v>0</v>
      </c>
      <c r="AT124" s="18"/>
      <c r="BB124" s="3"/>
      <c r="BC124" s="3"/>
    </row>
    <row r="125" spans="1:55" x14ac:dyDescent="0.35">
      <c r="B125" s="32" t="s">
        <v>106</v>
      </c>
      <c r="C125" s="32" t="s">
        <v>30</v>
      </c>
      <c r="D125" s="32">
        <v>30</v>
      </c>
      <c r="E125" s="32">
        <v>87</v>
      </c>
      <c r="F125" s="32">
        <v>13</v>
      </c>
      <c r="G125" s="32">
        <v>30</v>
      </c>
      <c r="H125" s="32">
        <v>24</v>
      </c>
      <c r="I125" s="32">
        <v>6</v>
      </c>
      <c r="J125" s="32">
        <v>1</v>
      </c>
      <c r="K125" s="32">
        <v>1</v>
      </c>
      <c r="L125" s="32">
        <v>1</v>
      </c>
      <c r="M125" s="32">
        <v>1</v>
      </c>
      <c r="N125" s="3">
        <f t="shared" si="276"/>
        <v>7.1823204419889501</v>
      </c>
      <c r="O125" s="3">
        <f t="shared" si="277"/>
        <v>16.574585635359114</v>
      </c>
      <c r="P125" s="3">
        <f t="shared" si="278"/>
        <v>13.259668508287293</v>
      </c>
      <c r="Q125" s="3">
        <f t="shared" si="279"/>
        <v>3.3149171270718232</v>
      </c>
      <c r="R125" s="3">
        <f t="shared" si="280"/>
        <v>0.55248618784530379</v>
      </c>
      <c r="S125" s="3">
        <f t="shared" si="281"/>
        <v>0.55248618784530379</v>
      </c>
      <c r="T125" s="3">
        <f t="shared" si="282"/>
        <v>0.55248618784530379</v>
      </c>
      <c r="U125" s="3">
        <f t="shared" si="283"/>
        <v>0.55248618784530379</v>
      </c>
      <c r="V125" s="32">
        <f t="shared" si="284"/>
        <v>73</v>
      </c>
      <c r="W125" s="3">
        <f t="shared" si="285"/>
        <v>94.805194805194802</v>
      </c>
      <c r="X125" s="32">
        <f t="shared" si="286"/>
        <v>45</v>
      </c>
      <c r="Y125" s="3">
        <f t="shared" si="287"/>
        <v>58.441558441558442</v>
      </c>
      <c r="Z125" s="32">
        <f t="shared" si="288"/>
        <v>39</v>
      </c>
      <c r="AA125" s="3">
        <f t="shared" si="289"/>
        <v>50.649350649350644</v>
      </c>
      <c r="AB125" s="32">
        <f t="shared" si="290"/>
        <v>77</v>
      </c>
      <c r="AE125" s="32">
        <v>0</v>
      </c>
      <c r="AF125" s="32">
        <v>3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18">
        <f t="shared" si="101"/>
        <v>0</v>
      </c>
      <c r="AN125" s="18">
        <f t="shared" si="270"/>
        <v>10</v>
      </c>
      <c r="AO125" s="18">
        <f t="shared" si="271"/>
        <v>0</v>
      </c>
      <c r="AP125" s="18">
        <f t="shared" si="272"/>
        <v>0</v>
      </c>
      <c r="AQ125" s="18">
        <f t="shared" si="291"/>
        <v>0</v>
      </c>
      <c r="AR125" s="18">
        <f t="shared" si="273"/>
        <v>0</v>
      </c>
      <c r="AS125" s="18">
        <f t="shared" si="274"/>
        <v>0</v>
      </c>
      <c r="AT125" s="18">
        <f t="shared" si="275"/>
        <v>0</v>
      </c>
      <c r="BB125" s="3"/>
      <c r="BC125" s="3"/>
    </row>
    <row r="126" spans="1:55" x14ac:dyDescent="0.35">
      <c r="A126" s="32" t="s">
        <v>32</v>
      </c>
      <c r="B126" s="32" t="s">
        <v>106</v>
      </c>
      <c r="D126" s="32">
        <v>31</v>
      </c>
      <c r="N126" s="3"/>
      <c r="O126" s="3"/>
      <c r="P126" s="3"/>
      <c r="Q126" s="3"/>
      <c r="R126" s="3"/>
      <c r="S126" s="3"/>
      <c r="T126" s="3"/>
      <c r="U126" s="3"/>
      <c r="W126" s="3"/>
      <c r="Y126" s="3"/>
      <c r="AA126" s="3"/>
      <c r="AM126" s="18"/>
      <c r="AN126" s="15"/>
      <c r="AO126" s="15"/>
      <c r="AP126" s="15"/>
      <c r="AQ126" s="15"/>
      <c r="AR126" s="15"/>
      <c r="AS126" s="15"/>
      <c r="AT126" s="15"/>
      <c r="BB126" s="3"/>
      <c r="BC126" s="3"/>
    </row>
    <row r="127" spans="1:55" x14ac:dyDescent="0.35">
      <c r="A127" s="32" t="s">
        <v>32</v>
      </c>
      <c r="B127" s="32" t="s">
        <v>106</v>
      </c>
      <c r="D127" s="32">
        <v>32</v>
      </c>
      <c r="N127" s="3"/>
      <c r="O127" s="3"/>
      <c r="P127" s="3"/>
      <c r="Q127" s="3"/>
      <c r="R127" s="3"/>
      <c r="S127" s="3"/>
      <c r="T127" s="3"/>
      <c r="U127" s="3"/>
      <c r="W127" s="3"/>
      <c r="Y127" s="3"/>
      <c r="AA127" s="3"/>
      <c r="AM127" s="18"/>
      <c r="AN127" s="15"/>
      <c r="AO127" s="15"/>
      <c r="AP127" s="15"/>
      <c r="AQ127" s="15"/>
      <c r="AR127" s="15"/>
      <c r="AS127" s="15"/>
      <c r="AT127" s="15"/>
      <c r="BB127" s="3"/>
      <c r="BC127" s="3"/>
    </row>
    <row r="128" spans="1:55" x14ac:dyDescent="0.35">
      <c r="B128" s="32" t="s">
        <v>106</v>
      </c>
      <c r="C128" s="32" t="s">
        <v>30</v>
      </c>
      <c r="D128" s="32">
        <v>33</v>
      </c>
      <c r="E128" s="32">
        <v>150</v>
      </c>
      <c r="F128" s="32">
        <v>19</v>
      </c>
      <c r="G128" s="32">
        <v>64</v>
      </c>
      <c r="H128" s="32">
        <v>46</v>
      </c>
      <c r="I128" s="32">
        <v>5</v>
      </c>
      <c r="J128" s="32">
        <v>0</v>
      </c>
      <c r="K128" s="32">
        <v>4</v>
      </c>
      <c r="L128" s="32">
        <v>2</v>
      </c>
      <c r="M128" s="32">
        <v>0</v>
      </c>
      <c r="N128" s="3">
        <f t="shared" si="250"/>
        <v>10.497237569060774</v>
      </c>
      <c r="O128" s="3">
        <f t="shared" si="251"/>
        <v>35.359116022099442</v>
      </c>
      <c r="P128" s="3">
        <f t="shared" si="252"/>
        <v>25.414364640883981</v>
      </c>
      <c r="Q128" s="3">
        <f t="shared" si="253"/>
        <v>2.7624309392265194</v>
      </c>
      <c r="R128" s="3">
        <f t="shared" si="254"/>
        <v>0</v>
      </c>
      <c r="S128" s="3">
        <f t="shared" si="255"/>
        <v>2.2099447513812152</v>
      </c>
      <c r="T128" s="3">
        <f t="shared" si="256"/>
        <v>1.1049723756906076</v>
      </c>
      <c r="U128" s="3">
        <f t="shared" si="257"/>
        <v>0</v>
      </c>
      <c r="V128" s="32">
        <f t="shared" si="258"/>
        <v>134</v>
      </c>
      <c r="W128" s="3">
        <f t="shared" si="259"/>
        <v>95.714285714285722</v>
      </c>
      <c r="X128" s="32">
        <f t="shared" si="260"/>
        <v>87</v>
      </c>
      <c r="Y128" s="3">
        <f t="shared" si="261"/>
        <v>62.142857142857146</v>
      </c>
      <c r="Z128" s="32">
        <f t="shared" si="262"/>
        <v>67</v>
      </c>
      <c r="AA128" s="3">
        <f t="shared" si="248"/>
        <v>47.857142857142861</v>
      </c>
      <c r="AB128" s="32">
        <f t="shared" si="263"/>
        <v>140</v>
      </c>
      <c r="AE128" s="32">
        <v>2</v>
      </c>
      <c r="AF128" s="32">
        <v>8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18">
        <f t="shared" si="101"/>
        <v>10.526315789473683</v>
      </c>
      <c r="AN128" s="18">
        <f t="shared" ref="AN128:AN138" si="292">(AF128/G128)*100</f>
        <v>12.5</v>
      </c>
      <c r="AO128" s="18">
        <f t="shared" ref="AO128:AO138" si="293">(AG128/H128)*100</f>
        <v>0</v>
      </c>
      <c r="AP128" s="18">
        <f t="shared" ref="AP128:AP138" si="294">(AH128/I128)*100</f>
        <v>0</v>
      </c>
      <c r="AQ128" s="18"/>
      <c r="AR128" s="18">
        <f t="shared" ref="AR128:AR138" si="295">(AJ128/K128)*100</f>
        <v>0</v>
      </c>
      <c r="AS128" s="18">
        <f t="shared" ref="AS128:AS138" si="296">(AK128/L128)*100</f>
        <v>0</v>
      </c>
      <c r="AT128" s="18"/>
      <c r="BB128" s="3"/>
      <c r="BC128" s="3"/>
    </row>
    <row r="129" spans="2:55" x14ac:dyDescent="0.35">
      <c r="B129" s="32" t="s">
        <v>106</v>
      </c>
      <c r="C129" s="32" t="s">
        <v>37</v>
      </c>
      <c r="D129" s="32">
        <v>34</v>
      </c>
      <c r="E129" s="32">
        <v>163</v>
      </c>
      <c r="F129" s="32">
        <v>16</v>
      </c>
      <c r="G129" s="32">
        <v>44</v>
      </c>
      <c r="H129" s="32">
        <v>29</v>
      </c>
      <c r="I129" s="32">
        <v>6</v>
      </c>
      <c r="J129" s="32">
        <v>0</v>
      </c>
      <c r="K129" s="32">
        <v>0</v>
      </c>
      <c r="L129" s="32">
        <v>0</v>
      </c>
      <c r="M129" s="32">
        <v>0</v>
      </c>
      <c r="N129" s="3">
        <f t="shared" ref="N129:N130" si="297">F129/$AB$96*100</f>
        <v>8.8397790055248606</v>
      </c>
      <c r="O129" s="3">
        <f t="shared" ref="O129:O130" si="298">G129/$AB$96*100</f>
        <v>24.30939226519337</v>
      </c>
      <c r="P129" s="3">
        <f t="shared" ref="P129:P130" si="299">H129/$AB$96*100</f>
        <v>16.022099447513813</v>
      </c>
      <c r="Q129" s="3">
        <f t="shared" ref="Q129:Q130" si="300">I129/$AB$96*100</f>
        <v>3.3149171270718232</v>
      </c>
      <c r="R129" s="3">
        <f t="shared" ref="R129:R130" si="301">J129/$AB$96*100</f>
        <v>0</v>
      </c>
      <c r="S129" s="3">
        <f t="shared" ref="S129:S130" si="302">K129/$AB$96*100</f>
        <v>0</v>
      </c>
      <c r="T129" s="3">
        <f t="shared" ref="T129:T130" si="303">L129/$AB$96*100</f>
        <v>0</v>
      </c>
      <c r="U129" s="3">
        <f t="shared" ref="U129:U130" si="304">M129/$AB$96*100</f>
        <v>0</v>
      </c>
      <c r="V129" s="32">
        <f t="shared" ref="V129:V130" si="305">SUM(F129:I129)</f>
        <v>95</v>
      </c>
      <c r="W129" s="3">
        <f t="shared" ref="W129:W130" si="306">V129/AB129*100</f>
        <v>100</v>
      </c>
      <c r="X129" s="32">
        <f t="shared" ref="X129:X130" si="307">SUM(F129:G129,J129:K129)</f>
        <v>60</v>
      </c>
      <c r="Y129" s="3">
        <f t="shared" ref="Y129:Y130" si="308">X129/AB129*100</f>
        <v>63.157894736842103</v>
      </c>
      <c r="Z129" s="32">
        <f t="shared" ref="Z129:Z130" si="309">F129+H129+J129+L129</f>
        <v>45</v>
      </c>
      <c r="AA129" s="3">
        <f t="shared" ref="AA129:AA130" si="310">Z129/AB129*100</f>
        <v>47.368421052631575</v>
      </c>
      <c r="AB129" s="32">
        <f t="shared" ref="AB129:AB130" si="311">SUM(F129:M129)</f>
        <v>95</v>
      </c>
      <c r="AE129" s="32">
        <v>0</v>
      </c>
      <c r="AF129" s="32">
        <v>2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18">
        <f t="shared" si="101"/>
        <v>0</v>
      </c>
      <c r="AN129" s="18">
        <f t="shared" si="292"/>
        <v>4.5454545454545459</v>
      </c>
      <c r="AO129" s="18">
        <f t="shared" si="293"/>
        <v>0</v>
      </c>
      <c r="AP129" s="18">
        <f t="shared" si="294"/>
        <v>0</v>
      </c>
      <c r="AQ129" s="18"/>
      <c r="AR129" s="18"/>
      <c r="AS129" s="18"/>
      <c r="AT129" s="18"/>
      <c r="BB129" s="3"/>
      <c r="BC129" s="3"/>
    </row>
    <row r="130" spans="2:55" x14ac:dyDescent="0.35">
      <c r="B130" s="32" t="s">
        <v>106</v>
      </c>
      <c r="C130" s="32" t="s">
        <v>37</v>
      </c>
      <c r="D130" s="32">
        <v>35</v>
      </c>
      <c r="E130" s="32">
        <v>144</v>
      </c>
      <c r="F130" s="32">
        <v>15</v>
      </c>
      <c r="G130" s="32">
        <v>45</v>
      </c>
      <c r="H130" s="32">
        <v>44</v>
      </c>
      <c r="I130" s="32">
        <v>8</v>
      </c>
      <c r="J130" s="32">
        <v>2</v>
      </c>
      <c r="K130" s="32">
        <v>5</v>
      </c>
      <c r="L130" s="32">
        <v>3</v>
      </c>
      <c r="M130" s="32">
        <v>1</v>
      </c>
      <c r="N130" s="3">
        <f t="shared" si="297"/>
        <v>8.2872928176795568</v>
      </c>
      <c r="O130" s="3">
        <f t="shared" si="298"/>
        <v>24.861878453038674</v>
      </c>
      <c r="P130" s="3">
        <f t="shared" si="299"/>
        <v>24.30939226519337</v>
      </c>
      <c r="Q130" s="3">
        <f t="shared" si="300"/>
        <v>4.4198895027624303</v>
      </c>
      <c r="R130" s="3">
        <f t="shared" si="301"/>
        <v>1.1049723756906076</v>
      </c>
      <c r="S130" s="3">
        <f t="shared" si="302"/>
        <v>2.7624309392265194</v>
      </c>
      <c r="T130" s="3">
        <f t="shared" si="303"/>
        <v>1.6574585635359116</v>
      </c>
      <c r="U130" s="3">
        <f t="shared" si="304"/>
        <v>0.55248618784530379</v>
      </c>
      <c r="V130" s="32">
        <f t="shared" si="305"/>
        <v>112</v>
      </c>
      <c r="W130" s="3">
        <f t="shared" si="306"/>
        <v>91.056910569105682</v>
      </c>
      <c r="X130" s="32">
        <f t="shared" si="307"/>
        <v>67</v>
      </c>
      <c r="Y130" s="3">
        <f t="shared" si="308"/>
        <v>54.471544715447152</v>
      </c>
      <c r="Z130" s="32">
        <f t="shared" si="309"/>
        <v>64</v>
      </c>
      <c r="AA130" s="3">
        <f t="shared" si="310"/>
        <v>52.032520325203258</v>
      </c>
      <c r="AB130" s="32">
        <f t="shared" si="311"/>
        <v>123</v>
      </c>
      <c r="AE130" s="32">
        <v>0</v>
      </c>
      <c r="AF130" s="32">
        <v>1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18">
        <f t="shared" si="101"/>
        <v>0</v>
      </c>
      <c r="AN130" s="18">
        <f t="shared" si="292"/>
        <v>2.2222222222222223</v>
      </c>
      <c r="AO130" s="18">
        <f t="shared" si="293"/>
        <v>0</v>
      </c>
      <c r="AP130" s="18">
        <f t="shared" si="294"/>
        <v>0</v>
      </c>
      <c r="AQ130" s="18">
        <f t="shared" ref="AQ130:AQ138" si="312">(AI130/J130)*100</f>
        <v>0</v>
      </c>
      <c r="AR130" s="18">
        <f t="shared" si="295"/>
        <v>0</v>
      </c>
      <c r="AS130" s="18">
        <f t="shared" si="296"/>
        <v>0</v>
      </c>
      <c r="AT130" s="18">
        <f t="shared" ref="AT130:AT138" si="313">(AL130/M130)*100</f>
        <v>0</v>
      </c>
      <c r="BB130" s="3"/>
      <c r="BC130" s="3"/>
    </row>
    <row r="131" spans="2:55" x14ac:dyDescent="0.35">
      <c r="B131" s="32" t="s">
        <v>106</v>
      </c>
      <c r="C131" s="32" t="s">
        <v>30</v>
      </c>
      <c r="D131" s="32">
        <v>36</v>
      </c>
      <c r="E131" s="32">
        <v>135</v>
      </c>
      <c r="F131" s="32">
        <v>22</v>
      </c>
      <c r="G131" s="32">
        <v>48</v>
      </c>
      <c r="H131" s="32">
        <v>23</v>
      </c>
      <c r="I131" s="32">
        <v>22</v>
      </c>
      <c r="J131" s="32">
        <v>2</v>
      </c>
      <c r="K131" s="32">
        <v>5</v>
      </c>
      <c r="L131" s="32">
        <v>2</v>
      </c>
      <c r="M131" s="32">
        <v>2</v>
      </c>
      <c r="N131" s="3">
        <f t="shared" si="250"/>
        <v>12.154696132596685</v>
      </c>
      <c r="O131" s="3">
        <f t="shared" si="251"/>
        <v>26.519337016574585</v>
      </c>
      <c r="P131" s="3">
        <f t="shared" si="252"/>
        <v>12.707182320441991</v>
      </c>
      <c r="Q131" s="3">
        <f t="shared" si="253"/>
        <v>12.154696132596685</v>
      </c>
      <c r="R131" s="3">
        <f t="shared" si="254"/>
        <v>1.1049723756906076</v>
      </c>
      <c r="S131" s="3">
        <f t="shared" si="255"/>
        <v>2.7624309392265194</v>
      </c>
      <c r="T131" s="3">
        <f t="shared" si="256"/>
        <v>1.1049723756906076</v>
      </c>
      <c r="U131" s="3">
        <f t="shared" si="257"/>
        <v>1.1049723756906076</v>
      </c>
      <c r="V131" s="32">
        <f t="shared" si="258"/>
        <v>115</v>
      </c>
      <c r="W131" s="3">
        <f t="shared" si="259"/>
        <v>91.269841269841265</v>
      </c>
      <c r="X131" s="32">
        <f t="shared" si="260"/>
        <v>77</v>
      </c>
      <c r="Y131" s="3">
        <f t="shared" si="261"/>
        <v>61.111111111111114</v>
      </c>
      <c r="Z131" s="32">
        <f t="shared" si="262"/>
        <v>49</v>
      </c>
      <c r="AA131" s="3">
        <f t="shared" si="248"/>
        <v>38.888888888888893</v>
      </c>
      <c r="AB131" s="32">
        <f t="shared" si="263"/>
        <v>126</v>
      </c>
      <c r="AE131" s="32">
        <v>2</v>
      </c>
      <c r="AF131" s="32">
        <v>3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18">
        <f t="shared" si="101"/>
        <v>9.0909090909090917</v>
      </c>
      <c r="AN131" s="18">
        <f t="shared" si="292"/>
        <v>6.25</v>
      </c>
      <c r="AO131" s="18">
        <f t="shared" si="293"/>
        <v>0</v>
      </c>
      <c r="AP131" s="18">
        <f t="shared" si="294"/>
        <v>0</v>
      </c>
      <c r="AQ131" s="18">
        <f t="shared" si="312"/>
        <v>0</v>
      </c>
      <c r="AR131" s="18">
        <f t="shared" si="295"/>
        <v>0</v>
      </c>
      <c r="AS131" s="18">
        <f t="shared" si="296"/>
        <v>0</v>
      </c>
      <c r="AT131" s="18">
        <f t="shared" si="313"/>
        <v>0</v>
      </c>
      <c r="AW131" s="32" t="s">
        <v>74</v>
      </c>
      <c r="AX131" s="32">
        <v>198</v>
      </c>
      <c r="AY131" s="32">
        <v>0</v>
      </c>
      <c r="AZ131" s="32">
        <f>SUM(AX131:AY131)</f>
        <v>198</v>
      </c>
      <c r="BA131" s="32">
        <f>AB131-V131</f>
        <v>11</v>
      </c>
      <c r="BB131" s="3">
        <f>AY131/AZ131*2*BA131</f>
        <v>0</v>
      </c>
      <c r="BC131" s="3">
        <f>(BB131+V131)/AB131*100</f>
        <v>91.269841269841265</v>
      </c>
    </row>
    <row r="132" spans="2:55" x14ac:dyDescent="0.35">
      <c r="B132" s="32" t="s">
        <v>106</v>
      </c>
      <c r="C132" s="32" t="s">
        <v>30</v>
      </c>
      <c r="D132" s="32">
        <v>37</v>
      </c>
      <c r="E132" s="32">
        <v>188</v>
      </c>
      <c r="F132" s="32">
        <v>23</v>
      </c>
      <c r="G132" s="32">
        <v>59</v>
      </c>
      <c r="H132" s="32">
        <v>55</v>
      </c>
      <c r="I132" s="32">
        <v>15</v>
      </c>
      <c r="J132" s="32">
        <v>0</v>
      </c>
      <c r="K132" s="32">
        <v>0</v>
      </c>
      <c r="L132" s="32">
        <v>4</v>
      </c>
      <c r="M132" s="32">
        <v>1</v>
      </c>
      <c r="N132" s="3">
        <f t="shared" si="250"/>
        <v>12.707182320441991</v>
      </c>
      <c r="O132" s="3">
        <f t="shared" si="251"/>
        <v>32.596685082872931</v>
      </c>
      <c r="P132" s="3">
        <f t="shared" si="252"/>
        <v>30.386740331491712</v>
      </c>
      <c r="Q132" s="3">
        <f t="shared" si="253"/>
        <v>8.2872928176795568</v>
      </c>
      <c r="R132" s="3">
        <f t="shared" si="254"/>
        <v>0</v>
      </c>
      <c r="S132" s="3">
        <f t="shared" si="255"/>
        <v>0</v>
      </c>
      <c r="T132" s="3">
        <f t="shared" si="256"/>
        <v>2.2099447513812152</v>
      </c>
      <c r="U132" s="3">
        <f t="shared" si="257"/>
        <v>0.55248618784530379</v>
      </c>
      <c r="V132" s="32">
        <f t="shared" si="258"/>
        <v>152</v>
      </c>
      <c r="W132" s="3">
        <f t="shared" si="259"/>
        <v>96.815286624203821</v>
      </c>
      <c r="X132" s="32">
        <f t="shared" si="260"/>
        <v>82</v>
      </c>
      <c r="Y132" s="3">
        <f t="shared" si="261"/>
        <v>52.229299363057322</v>
      </c>
      <c r="Z132" s="32">
        <f t="shared" si="262"/>
        <v>82</v>
      </c>
      <c r="AA132" s="3">
        <f t="shared" si="248"/>
        <v>52.229299363057322</v>
      </c>
      <c r="AB132" s="32">
        <f t="shared" si="263"/>
        <v>157</v>
      </c>
      <c r="AE132" s="32">
        <v>0</v>
      </c>
      <c r="AF132" s="32">
        <v>3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18">
        <f t="shared" si="101"/>
        <v>0</v>
      </c>
      <c r="AN132" s="18">
        <f t="shared" si="292"/>
        <v>5.0847457627118651</v>
      </c>
      <c r="AO132" s="18">
        <f t="shared" si="293"/>
        <v>0</v>
      </c>
      <c r="AP132" s="18">
        <f t="shared" si="294"/>
        <v>0</v>
      </c>
      <c r="AQ132" s="18"/>
      <c r="AR132" s="18"/>
      <c r="AS132" s="18">
        <f t="shared" si="296"/>
        <v>0</v>
      </c>
      <c r="AT132" s="18">
        <f t="shared" si="313"/>
        <v>0</v>
      </c>
      <c r="BB132" s="3"/>
      <c r="BC132" s="3"/>
    </row>
    <row r="133" spans="2:55" x14ac:dyDescent="0.35">
      <c r="B133" s="32" t="s">
        <v>106</v>
      </c>
      <c r="C133" s="32" t="s">
        <v>30</v>
      </c>
      <c r="D133" s="32">
        <v>38</v>
      </c>
      <c r="E133" s="32">
        <v>164</v>
      </c>
      <c r="F133" s="32">
        <v>2</v>
      </c>
      <c r="G133" s="32">
        <v>20</v>
      </c>
      <c r="H133" s="32">
        <v>13</v>
      </c>
      <c r="I133" s="32">
        <v>3</v>
      </c>
      <c r="J133" s="32">
        <v>0</v>
      </c>
      <c r="K133" s="32">
        <v>0</v>
      </c>
      <c r="L133" s="32">
        <v>0</v>
      </c>
      <c r="M133" s="32">
        <v>0</v>
      </c>
      <c r="N133" s="3">
        <f t="shared" ref="N133:N142" si="314">F133/$AB$96*100</f>
        <v>1.1049723756906076</v>
      </c>
      <c r="O133" s="3">
        <f t="shared" ref="O133:O142" si="315">G133/$AB$96*100</f>
        <v>11.049723756906078</v>
      </c>
      <c r="P133" s="3">
        <f t="shared" ref="P133:P142" si="316">H133/$AB$96*100</f>
        <v>7.1823204419889501</v>
      </c>
      <c r="Q133" s="3">
        <f t="shared" ref="Q133:Q142" si="317">I133/$AB$96*100</f>
        <v>1.6574585635359116</v>
      </c>
      <c r="R133" s="3">
        <f t="shared" ref="R133:R142" si="318">J133/$AB$96*100</f>
        <v>0</v>
      </c>
      <c r="S133" s="3">
        <f t="shared" ref="S133:S142" si="319">K133/$AB$96*100</f>
        <v>0</v>
      </c>
      <c r="T133" s="3">
        <f t="shared" ref="T133:T142" si="320">L133/$AB$96*100</f>
        <v>0</v>
      </c>
      <c r="U133" s="3">
        <f t="shared" ref="U133:U142" si="321">M133/$AB$96*100</f>
        <v>0</v>
      </c>
      <c r="V133" s="32">
        <f t="shared" ref="V133:V142" si="322">SUM(F133:I133)</f>
        <v>38</v>
      </c>
      <c r="W133" s="3">
        <f t="shared" ref="W133:W142" si="323">V133/AB133*100</f>
        <v>100</v>
      </c>
      <c r="X133" s="32">
        <f t="shared" ref="X133:X142" si="324">SUM(F133:G133,J133:K133)</f>
        <v>22</v>
      </c>
      <c r="Y133" s="3">
        <f t="shared" ref="Y133:Y142" si="325">X133/AB133*100</f>
        <v>57.894736842105267</v>
      </c>
      <c r="Z133" s="32">
        <f t="shared" ref="Z133:Z142" si="326">F133+H133+J133+L133</f>
        <v>15</v>
      </c>
      <c r="AA133" s="3">
        <f t="shared" si="248"/>
        <v>39.473684210526315</v>
      </c>
      <c r="AB133" s="32">
        <f t="shared" ref="AB133:AB142" si="327">SUM(F133:M133)</f>
        <v>38</v>
      </c>
      <c r="AE133" s="32">
        <v>0</v>
      </c>
      <c r="AF133" s="32">
        <v>2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18">
        <f t="shared" si="101"/>
        <v>0</v>
      </c>
      <c r="AN133" s="18">
        <f t="shared" si="292"/>
        <v>10</v>
      </c>
      <c r="AO133" s="18">
        <f t="shared" si="293"/>
        <v>0</v>
      </c>
      <c r="AP133" s="18">
        <f t="shared" si="294"/>
        <v>0</v>
      </c>
      <c r="AQ133" s="18"/>
      <c r="AR133" s="18"/>
      <c r="AS133" s="18"/>
      <c r="AT133" s="18"/>
      <c r="BB133" s="3"/>
      <c r="BC133" s="3"/>
    </row>
    <row r="134" spans="2:55" x14ac:dyDescent="0.35">
      <c r="B134" s="32" t="s">
        <v>106</v>
      </c>
      <c r="C134" s="32" t="s">
        <v>37</v>
      </c>
      <c r="D134" s="32">
        <v>39</v>
      </c>
      <c r="E134" s="32">
        <v>112</v>
      </c>
      <c r="F134" s="32">
        <v>22</v>
      </c>
      <c r="G134" s="32">
        <v>37</v>
      </c>
      <c r="H134" s="32">
        <v>26</v>
      </c>
      <c r="I134" s="32">
        <v>10</v>
      </c>
      <c r="J134" s="32">
        <v>1</v>
      </c>
      <c r="K134" s="32">
        <v>3</v>
      </c>
      <c r="L134" s="32">
        <v>5</v>
      </c>
      <c r="M134" s="32">
        <v>2</v>
      </c>
      <c r="N134" s="3">
        <f t="shared" si="314"/>
        <v>12.154696132596685</v>
      </c>
      <c r="O134" s="3">
        <f t="shared" si="315"/>
        <v>20.441988950276244</v>
      </c>
      <c r="P134" s="3">
        <f t="shared" si="316"/>
        <v>14.3646408839779</v>
      </c>
      <c r="Q134" s="3">
        <f t="shared" si="317"/>
        <v>5.5248618784530388</v>
      </c>
      <c r="R134" s="3">
        <f t="shared" si="318"/>
        <v>0.55248618784530379</v>
      </c>
      <c r="S134" s="3">
        <f t="shared" si="319"/>
        <v>1.6574585635359116</v>
      </c>
      <c r="T134" s="3">
        <f t="shared" si="320"/>
        <v>2.7624309392265194</v>
      </c>
      <c r="U134" s="3">
        <f t="shared" si="321"/>
        <v>1.1049723756906076</v>
      </c>
      <c r="V134" s="32">
        <f t="shared" si="322"/>
        <v>95</v>
      </c>
      <c r="W134" s="3">
        <f t="shared" si="323"/>
        <v>89.622641509433961</v>
      </c>
      <c r="X134" s="32">
        <f t="shared" si="324"/>
        <v>63</v>
      </c>
      <c r="Y134" s="3">
        <f t="shared" si="325"/>
        <v>59.433962264150942</v>
      </c>
      <c r="Z134" s="32">
        <f t="shared" si="326"/>
        <v>54</v>
      </c>
      <c r="AA134" s="3">
        <f t="shared" si="248"/>
        <v>50.943396226415096</v>
      </c>
      <c r="AB134" s="32">
        <f t="shared" si="327"/>
        <v>106</v>
      </c>
      <c r="AE134" s="32">
        <v>0</v>
      </c>
      <c r="AF134" s="32">
        <v>1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18">
        <f t="shared" ref="AM134:AM163" si="328">(AE134/F134)*100</f>
        <v>0</v>
      </c>
      <c r="AN134" s="18">
        <f t="shared" si="292"/>
        <v>2.7027027027027026</v>
      </c>
      <c r="AO134" s="18">
        <f t="shared" si="293"/>
        <v>0</v>
      </c>
      <c r="AP134" s="18">
        <f t="shared" si="294"/>
        <v>0</v>
      </c>
      <c r="AQ134" s="18">
        <f t="shared" si="312"/>
        <v>0</v>
      </c>
      <c r="AR134" s="18">
        <f t="shared" si="295"/>
        <v>0</v>
      </c>
      <c r="AS134" s="18">
        <f t="shared" si="296"/>
        <v>0</v>
      </c>
      <c r="AT134" s="18">
        <f t="shared" si="313"/>
        <v>0</v>
      </c>
      <c r="AW134" s="32" t="s">
        <v>72</v>
      </c>
      <c r="AX134" s="32">
        <v>27</v>
      </c>
      <c r="AY134" s="32">
        <v>0</v>
      </c>
      <c r="AZ134" s="32">
        <f>SUM(AX134:AY134)</f>
        <v>27</v>
      </c>
      <c r="BA134" s="32">
        <f>AB134-V134</f>
        <v>11</v>
      </c>
      <c r="BB134" s="3">
        <f>AY134/AZ134*2*BA134</f>
        <v>0</v>
      </c>
      <c r="BC134" s="3">
        <f>(BB134+V134)/AB134*100</f>
        <v>89.622641509433961</v>
      </c>
    </row>
    <row r="135" spans="2:55" x14ac:dyDescent="0.35">
      <c r="B135" s="32" t="s">
        <v>106</v>
      </c>
      <c r="C135" s="32" t="s">
        <v>37</v>
      </c>
      <c r="D135" s="32">
        <v>40</v>
      </c>
      <c r="E135" s="32">
        <v>132</v>
      </c>
      <c r="F135" s="32">
        <v>18</v>
      </c>
      <c r="G135" s="32">
        <v>38</v>
      </c>
      <c r="H135" s="32">
        <v>26</v>
      </c>
      <c r="I135" s="32">
        <v>13</v>
      </c>
      <c r="J135" s="32">
        <v>4</v>
      </c>
      <c r="K135" s="32">
        <v>4</v>
      </c>
      <c r="L135" s="32">
        <v>6</v>
      </c>
      <c r="M135" s="32">
        <v>1</v>
      </c>
      <c r="N135" s="3">
        <f t="shared" si="314"/>
        <v>9.94475138121547</v>
      </c>
      <c r="O135" s="3">
        <f t="shared" si="315"/>
        <v>20.994475138121548</v>
      </c>
      <c r="P135" s="3">
        <f t="shared" si="316"/>
        <v>14.3646408839779</v>
      </c>
      <c r="Q135" s="3">
        <f t="shared" si="317"/>
        <v>7.1823204419889501</v>
      </c>
      <c r="R135" s="3">
        <f t="shared" si="318"/>
        <v>2.2099447513812152</v>
      </c>
      <c r="S135" s="3">
        <f t="shared" si="319"/>
        <v>2.2099447513812152</v>
      </c>
      <c r="T135" s="3">
        <f t="shared" si="320"/>
        <v>3.3149171270718232</v>
      </c>
      <c r="U135" s="3">
        <f t="shared" si="321"/>
        <v>0.55248618784530379</v>
      </c>
      <c r="V135" s="32">
        <f t="shared" si="322"/>
        <v>95</v>
      </c>
      <c r="W135" s="3">
        <f t="shared" si="323"/>
        <v>86.36363636363636</v>
      </c>
      <c r="X135" s="32">
        <f t="shared" si="324"/>
        <v>64</v>
      </c>
      <c r="Y135" s="3">
        <f t="shared" si="325"/>
        <v>58.18181818181818</v>
      </c>
      <c r="Z135" s="32">
        <f t="shared" si="326"/>
        <v>54</v>
      </c>
      <c r="AA135" s="3">
        <f t="shared" si="248"/>
        <v>49.090909090909093</v>
      </c>
      <c r="AB135" s="32">
        <f t="shared" si="327"/>
        <v>110</v>
      </c>
      <c r="AE135" s="32">
        <v>1</v>
      </c>
      <c r="AF135" s="32">
        <v>6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18">
        <f t="shared" si="328"/>
        <v>5.5555555555555554</v>
      </c>
      <c r="AN135" s="18">
        <f t="shared" si="292"/>
        <v>15.789473684210526</v>
      </c>
      <c r="AO135" s="18">
        <f t="shared" si="293"/>
        <v>0</v>
      </c>
      <c r="AP135" s="18">
        <f t="shared" si="294"/>
        <v>0</v>
      </c>
      <c r="AQ135" s="18">
        <f t="shared" si="312"/>
        <v>0</v>
      </c>
      <c r="AR135" s="18">
        <f t="shared" si="295"/>
        <v>0</v>
      </c>
      <c r="AS135" s="18">
        <f t="shared" si="296"/>
        <v>0</v>
      </c>
      <c r="AT135" s="18">
        <f t="shared" si="313"/>
        <v>0</v>
      </c>
      <c r="BB135" s="3"/>
      <c r="BC135" s="3"/>
    </row>
    <row r="136" spans="2:55" x14ac:dyDescent="0.35">
      <c r="B136" s="32" t="s">
        <v>106</v>
      </c>
      <c r="C136" s="32" t="s">
        <v>30</v>
      </c>
      <c r="D136" s="32">
        <v>41</v>
      </c>
      <c r="E136" s="32">
        <v>132</v>
      </c>
      <c r="F136" s="32">
        <v>12</v>
      </c>
      <c r="G136" s="32">
        <v>35</v>
      </c>
      <c r="H136" s="32">
        <v>15</v>
      </c>
      <c r="I136" s="32">
        <v>8</v>
      </c>
      <c r="J136" s="32">
        <v>0</v>
      </c>
      <c r="K136" s="32">
        <v>3</v>
      </c>
      <c r="L136" s="32">
        <v>0</v>
      </c>
      <c r="M136" s="32">
        <v>1</v>
      </c>
      <c r="N136" s="3">
        <f t="shared" si="314"/>
        <v>6.6298342541436464</v>
      </c>
      <c r="O136" s="3">
        <f t="shared" si="315"/>
        <v>19.337016574585636</v>
      </c>
      <c r="P136" s="3">
        <f t="shared" si="316"/>
        <v>8.2872928176795568</v>
      </c>
      <c r="Q136" s="3">
        <f t="shared" si="317"/>
        <v>4.4198895027624303</v>
      </c>
      <c r="R136" s="3">
        <f t="shared" si="318"/>
        <v>0</v>
      </c>
      <c r="S136" s="3">
        <f t="shared" si="319"/>
        <v>1.6574585635359116</v>
      </c>
      <c r="T136" s="3">
        <f t="shared" si="320"/>
        <v>0</v>
      </c>
      <c r="U136" s="3">
        <f t="shared" si="321"/>
        <v>0.55248618784530379</v>
      </c>
      <c r="V136" s="32">
        <f t="shared" si="322"/>
        <v>70</v>
      </c>
      <c r="W136" s="3">
        <f t="shared" si="323"/>
        <v>94.594594594594597</v>
      </c>
      <c r="X136" s="32">
        <f t="shared" si="324"/>
        <v>50</v>
      </c>
      <c r="Y136" s="3">
        <f t="shared" si="325"/>
        <v>67.567567567567565</v>
      </c>
      <c r="Z136" s="32">
        <f t="shared" si="326"/>
        <v>27</v>
      </c>
      <c r="AA136" s="3">
        <f t="shared" si="248"/>
        <v>36.486486486486484</v>
      </c>
      <c r="AB136" s="32">
        <f t="shared" si="327"/>
        <v>74</v>
      </c>
      <c r="AE136" s="32">
        <v>1</v>
      </c>
      <c r="AF136" s="32">
        <v>7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18">
        <f t="shared" si="328"/>
        <v>8.3333333333333321</v>
      </c>
      <c r="AN136" s="18">
        <f t="shared" si="292"/>
        <v>20</v>
      </c>
      <c r="AO136" s="18">
        <f t="shared" si="293"/>
        <v>0</v>
      </c>
      <c r="AP136" s="18">
        <f t="shared" si="294"/>
        <v>0</v>
      </c>
      <c r="AQ136" s="18"/>
      <c r="AR136" s="18">
        <f t="shared" si="295"/>
        <v>0</v>
      </c>
      <c r="AS136" s="18"/>
      <c r="AT136" s="18">
        <f t="shared" si="313"/>
        <v>0</v>
      </c>
      <c r="BB136" s="3"/>
      <c r="BC136" s="3"/>
    </row>
    <row r="137" spans="2:55" x14ac:dyDescent="0.35">
      <c r="B137" s="32" t="s">
        <v>106</v>
      </c>
      <c r="C137" s="32" t="s">
        <v>37</v>
      </c>
      <c r="D137" s="32">
        <v>42</v>
      </c>
      <c r="E137" s="32">
        <v>118</v>
      </c>
      <c r="F137" s="32">
        <v>11</v>
      </c>
      <c r="G137" s="32">
        <v>49</v>
      </c>
      <c r="H137" s="32">
        <v>28</v>
      </c>
      <c r="I137" s="32">
        <v>7</v>
      </c>
      <c r="J137" s="32">
        <v>2</v>
      </c>
      <c r="K137" s="32">
        <v>3</v>
      </c>
      <c r="L137" s="32">
        <v>5</v>
      </c>
      <c r="M137" s="32">
        <v>0</v>
      </c>
      <c r="N137" s="3">
        <f t="shared" si="314"/>
        <v>6.0773480662983426</v>
      </c>
      <c r="O137" s="3">
        <f t="shared" si="315"/>
        <v>27.071823204419886</v>
      </c>
      <c r="P137" s="3">
        <f t="shared" si="316"/>
        <v>15.469613259668508</v>
      </c>
      <c r="Q137" s="3">
        <f t="shared" si="317"/>
        <v>3.867403314917127</v>
      </c>
      <c r="R137" s="3">
        <f t="shared" si="318"/>
        <v>1.1049723756906076</v>
      </c>
      <c r="S137" s="3">
        <f t="shared" si="319"/>
        <v>1.6574585635359116</v>
      </c>
      <c r="T137" s="3">
        <f t="shared" si="320"/>
        <v>2.7624309392265194</v>
      </c>
      <c r="U137" s="3">
        <f t="shared" si="321"/>
        <v>0</v>
      </c>
      <c r="V137" s="32">
        <f t="shared" si="322"/>
        <v>95</v>
      </c>
      <c r="W137" s="3">
        <f t="shared" si="323"/>
        <v>90.476190476190482</v>
      </c>
      <c r="X137" s="32">
        <f t="shared" si="324"/>
        <v>65</v>
      </c>
      <c r="Y137" s="3">
        <f t="shared" si="325"/>
        <v>61.904761904761905</v>
      </c>
      <c r="Z137" s="32">
        <f t="shared" si="326"/>
        <v>46</v>
      </c>
      <c r="AA137" s="3">
        <f t="shared" si="248"/>
        <v>43.80952380952381</v>
      </c>
      <c r="AB137" s="32">
        <f t="shared" si="327"/>
        <v>105</v>
      </c>
      <c r="AE137" s="32">
        <v>1</v>
      </c>
      <c r="AF137" s="32">
        <v>2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18">
        <f t="shared" si="328"/>
        <v>9.0909090909090917</v>
      </c>
      <c r="AN137" s="18">
        <f t="shared" si="292"/>
        <v>4.0816326530612246</v>
      </c>
      <c r="AO137" s="18">
        <f t="shared" si="293"/>
        <v>0</v>
      </c>
      <c r="AP137" s="18">
        <f t="shared" si="294"/>
        <v>0</v>
      </c>
      <c r="AQ137" s="18">
        <f t="shared" si="312"/>
        <v>0</v>
      </c>
      <c r="AR137" s="18">
        <f t="shared" si="295"/>
        <v>0</v>
      </c>
      <c r="AS137" s="18">
        <f t="shared" si="296"/>
        <v>0</v>
      </c>
      <c r="AT137" s="18"/>
      <c r="BB137" s="3"/>
      <c r="BC137" s="3"/>
    </row>
    <row r="138" spans="2:55" x14ac:dyDescent="0.35">
      <c r="B138" s="32" t="s">
        <v>106</v>
      </c>
      <c r="C138" s="32" t="s">
        <v>37</v>
      </c>
      <c r="D138" s="32">
        <v>43</v>
      </c>
      <c r="E138" s="32">
        <v>134</v>
      </c>
      <c r="F138" s="32">
        <v>18</v>
      </c>
      <c r="G138" s="32">
        <v>37</v>
      </c>
      <c r="H138" s="32">
        <v>34</v>
      </c>
      <c r="I138" s="32">
        <v>7</v>
      </c>
      <c r="J138" s="32">
        <v>1</v>
      </c>
      <c r="K138" s="32">
        <v>4</v>
      </c>
      <c r="L138" s="32">
        <v>2</v>
      </c>
      <c r="M138" s="32">
        <v>1</v>
      </c>
      <c r="N138" s="3">
        <f t="shared" si="314"/>
        <v>9.94475138121547</v>
      </c>
      <c r="O138" s="3">
        <f t="shared" si="315"/>
        <v>20.441988950276244</v>
      </c>
      <c r="P138" s="3">
        <f t="shared" si="316"/>
        <v>18.784530386740332</v>
      </c>
      <c r="Q138" s="3">
        <f t="shared" si="317"/>
        <v>3.867403314917127</v>
      </c>
      <c r="R138" s="3">
        <f t="shared" si="318"/>
        <v>0.55248618784530379</v>
      </c>
      <c r="S138" s="3">
        <f t="shared" si="319"/>
        <v>2.2099447513812152</v>
      </c>
      <c r="T138" s="3">
        <f t="shared" si="320"/>
        <v>1.1049723756906076</v>
      </c>
      <c r="U138" s="3">
        <f t="shared" si="321"/>
        <v>0.55248618784530379</v>
      </c>
      <c r="V138" s="32">
        <f t="shared" si="322"/>
        <v>96</v>
      </c>
      <c r="W138" s="3">
        <f t="shared" si="323"/>
        <v>92.307692307692307</v>
      </c>
      <c r="X138" s="32">
        <f t="shared" si="324"/>
        <v>60</v>
      </c>
      <c r="Y138" s="3">
        <f t="shared" si="325"/>
        <v>57.692307692307686</v>
      </c>
      <c r="Z138" s="32">
        <f t="shared" si="326"/>
        <v>55</v>
      </c>
      <c r="AA138" s="3">
        <f t="shared" si="248"/>
        <v>52.884615384615387</v>
      </c>
      <c r="AB138" s="32">
        <f t="shared" si="327"/>
        <v>104</v>
      </c>
      <c r="AE138" s="32">
        <v>1</v>
      </c>
      <c r="AF138" s="32">
        <v>8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18">
        <f t="shared" si="328"/>
        <v>5.5555555555555554</v>
      </c>
      <c r="AN138" s="18">
        <f t="shared" si="292"/>
        <v>21.621621621621621</v>
      </c>
      <c r="AO138" s="18">
        <f t="shared" si="293"/>
        <v>0</v>
      </c>
      <c r="AP138" s="18">
        <f t="shared" si="294"/>
        <v>0</v>
      </c>
      <c r="AQ138" s="18">
        <f t="shared" si="312"/>
        <v>0</v>
      </c>
      <c r="AR138" s="18">
        <f t="shared" si="295"/>
        <v>0</v>
      </c>
      <c r="AS138" s="18">
        <f t="shared" si="296"/>
        <v>0</v>
      </c>
      <c r="AT138" s="18">
        <f t="shared" si="313"/>
        <v>0</v>
      </c>
      <c r="BB138" s="3"/>
      <c r="BC138" s="3"/>
    </row>
    <row r="139" spans="2:55" x14ac:dyDescent="0.35">
      <c r="B139" s="32" t="s">
        <v>106</v>
      </c>
      <c r="C139" s="32" t="s">
        <v>30</v>
      </c>
      <c r="D139" s="32">
        <v>44</v>
      </c>
      <c r="E139" s="32">
        <v>0</v>
      </c>
      <c r="N139" s="3"/>
      <c r="O139" s="3"/>
      <c r="P139" s="3"/>
      <c r="Q139" s="3"/>
      <c r="R139" s="3"/>
      <c r="S139" s="3"/>
      <c r="T139" s="3"/>
      <c r="U139" s="3"/>
      <c r="W139" s="3"/>
      <c r="Y139" s="3"/>
      <c r="AA139" s="3"/>
      <c r="AM139" s="18"/>
      <c r="AN139" s="15"/>
      <c r="AO139" s="15"/>
      <c r="AP139" s="15"/>
      <c r="AQ139" s="15"/>
      <c r="AR139" s="15"/>
      <c r="AS139" s="15"/>
      <c r="AT139" s="15"/>
      <c r="BB139" s="3"/>
      <c r="BC139" s="3"/>
    </row>
    <row r="140" spans="2:55" x14ac:dyDescent="0.35">
      <c r="B140" s="32" t="s">
        <v>106</v>
      </c>
      <c r="C140" s="32" t="s">
        <v>37</v>
      </c>
      <c r="D140" s="32">
        <v>45</v>
      </c>
      <c r="E140" s="32">
        <v>179</v>
      </c>
      <c r="F140" s="32">
        <v>34</v>
      </c>
      <c r="G140" s="32">
        <v>69</v>
      </c>
      <c r="H140" s="32">
        <v>38</v>
      </c>
      <c r="I140" s="32">
        <v>4</v>
      </c>
      <c r="J140" s="32">
        <v>2</v>
      </c>
      <c r="K140" s="32">
        <v>6</v>
      </c>
      <c r="L140" s="32">
        <v>1</v>
      </c>
      <c r="M140" s="32">
        <v>0</v>
      </c>
      <c r="N140" s="3">
        <f t="shared" ref="N140" si="329">F140/$AB$96*100</f>
        <v>18.784530386740332</v>
      </c>
      <c r="O140" s="3">
        <f t="shared" ref="O140" si="330">G140/$AB$96*100</f>
        <v>38.121546961325969</v>
      </c>
      <c r="P140" s="3">
        <f t="shared" ref="P140" si="331">H140/$AB$96*100</f>
        <v>20.994475138121548</v>
      </c>
      <c r="Q140" s="3">
        <f t="shared" ref="Q140" si="332">I140/$AB$96*100</f>
        <v>2.2099447513812152</v>
      </c>
      <c r="R140" s="3">
        <f t="shared" ref="R140" si="333">J140/$AB$96*100</f>
        <v>1.1049723756906076</v>
      </c>
      <c r="S140" s="3">
        <f t="shared" ref="S140" si="334">K140/$AB$96*100</f>
        <v>3.3149171270718232</v>
      </c>
      <c r="T140" s="3">
        <f t="shared" ref="T140" si="335">L140/$AB$96*100</f>
        <v>0.55248618784530379</v>
      </c>
      <c r="U140" s="3">
        <f t="shared" ref="U140" si="336">M140/$AB$96*100</f>
        <v>0</v>
      </c>
      <c r="V140" s="32">
        <f t="shared" ref="V140" si="337">SUM(F140:I140)</f>
        <v>145</v>
      </c>
      <c r="W140" s="3">
        <f t="shared" ref="W140" si="338">V140/AB140*100</f>
        <v>94.155844155844164</v>
      </c>
      <c r="X140" s="32">
        <f t="shared" ref="X140" si="339">SUM(F140:G140,J140:K140)</f>
        <v>111</v>
      </c>
      <c r="Y140" s="3">
        <f t="shared" ref="Y140" si="340">X140/AB140*100</f>
        <v>72.077922077922068</v>
      </c>
      <c r="Z140" s="32">
        <f t="shared" ref="Z140" si="341">F140+H140+J140+L140</f>
        <v>75</v>
      </c>
      <c r="AA140" s="3">
        <f t="shared" ref="AA140" si="342">Z140/AB140*100</f>
        <v>48.701298701298704</v>
      </c>
      <c r="AB140" s="32">
        <f t="shared" ref="AB140" si="343">SUM(F140:M140)</f>
        <v>154</v>
      </c>
      <c r="AE140" s="32">
        <v>2</v>
      </c>
      <c r="AF140" s="32">
        <v>3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18">
        <f t="shared" si="328"/>
        <v>5.8823529411764701</v>
      </c>
      <c r="AN140" s="18">
        <f t="shared" ref="AN140:AN142" si="344">(AF140/G140)*100</f>
        <v>4.3478260869565215</v>
      </c>
      <c r="AO140" s="18">
        <f t="shared" ref="AO140:AO142" si="345">(AG140/H140)*100</f>
        <v>0</v>
      </c>
      <c r="AP140" s="18">
        <f t="shared" ref="AP140:AP142" si="346">(AH140/I140)*100</f>
        <v>0</v>
      </c>
      <c r="AQ140" s="18">
        <f t="shared" ref="AQ140:AQ142" si="347">(AI140/J140)*100</f>
        <v>0</v>
      </c>
      <c r="AR140" s="18">
        <f t="shared" ref="AR140:AR142" si="348">(AJ140/K140)*100</f>
        <v>0</v>
      </c>
      <c r="AS140" s="18">
        <f t="shared" ref="AS140:AS142" si="349">(AK140/L140)*100</f>
        <v>0</v>
      </c>
      <c r="AT140" s="18"/>
      <c r="BB140" s="3"/>
      <c r="BC140" s="3"/>
    </row>
    <row r="141" spans="2:55" x14ac:dyDescent="0.35">
      <c r="B141" s="32" t="s">
        <v>106</v>
      </c>
      <c r="C141" s="32" t="s">
        <v>30</v>
      </c>
      <c r="D141" s="32">
        <v>46</v>
      </c>
      <c r="E141" s="32">
        <v>114</v>
      </c>
      <c r="F141" s="32">
        <v>9</v>
      </c>
      <c r="G141" s="32">
        <v>23</v>
      </c>
      <c r="H141" s="32">
        <v>7</v>
      </c>
      <c r="I141" s="32">
        <v>2</v>
      </c>
      <c r="J141" s="32">
        <v>0</v>
      </c>
      <c r="K141" s="32">
        <v>0</v>
      </c>
      <c r="L141" s="32">
        <v>0</v>
      </c>
      <c r="M141" s="32">
        <v>0</v>
      </c>
      <c r="N141" s="3">
        <f t="shared" si="314"/>
        <v>4.972375690607735</v>
      </c>
      <c r="O141" s="3">
        <f t="shared" si="315"/>
        <v>12.707182320441991</v>
      </c>
      <c r="P141" s="3">
        <f t="shared" si="316"/>
        <v>3.867403314917127</v>
      </c>
      <c r="Q141" s="3">
        <f t="shared" si="317"/>
        <v>1.1049723756906076</v>
      </c>
      <c r="R141" s="3">
        <f t="shared" si="318"/>
        <v>0</v>
      </c>
      <c r="S141" s="3">
        <f t="shared" si="319"/>
        <v>0</v>
      </c>
      <c r="T141" s="3">
        <f t="shared" si="320"/>
        <v>0</v>
      </c>
      <c r="U141" s="3">
        <f t="shared" si="321"/>
        <v>0</v>
      </c>
      <c r="V141" s="32">
        <f t="shared" si="322"/>
        <v>41</v>
      </c>
      <c r="W141" s="3">
        <f t="shared" si="323"/>
        <v>100</v>
      </c>
      <c r="X141" s="32">
        <f t="shared" si="324"/>
        <v>32</v>
      </c>
      <c r="Y141" s="3">
        <f t="shared" si="325"/>
        <v>78.048780487804876</v>
      </c>
      <c r="Z141" s="32">
        <f t="shared" si="326"/>
        <v>16</v>
      </c>
      <c r="AA141" s="3">
        <f t="shared" si="248"/>
        <v>39.024390243902438</v>
      </c>
      <c r="AB141" s="32">
        <f t="shared" si="327"/>
        <v>41</v>
      </c>
      <c r="AE141" s="32">
        <v>0</v>
      </c>
      <c r="AF141" s="32">
        <v>2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18">
        <f t="shared" si="328"/>
        <v>0</v>
      </c>
      <c r="AN141" s="18">
        <f t="shared" si="344"/>
        <v>8.695652173913043</v>
      </c>
      <c r="AO141" s="18">
        <f t="shared" si="345"/>
        <v>0</v>
      </c>
      <c r="AP141" s="18">
        <f t="shared" si="346"/>
        <v>0</v>
      </c>
      <c r="AQ141" s="18"/>
      <c r="AR141" s="18"/>
      <c r="AS141" s="18"/>
      <c r="AT141" s="18"/>
      <c r="BB141" s="3"/>
      <c r="BC141" s="3"/>
    </row>
    <row r="142" spans="2:55" x14ac:dyDescent="0.35">
      <c r="B142" s="32" t="s">
        <v>106</v>
      </c>
      <c r="C142" s="32" t="s">
        <v>30</v>
      </c>
      <c r="D142" s="32">
        <v>47</v>
      </c>
      <c r="E142" s="32">
        <v>179</v>
      </c>
      <c r="F142" s="32">
        <v>13</v>
      </c>
      <c r="G142" s="32">
        <v>41</v>
      </c>
      <c r="H142" s="32">
        <v>33</v>
      </c>
      <c r="I142" s="32">
        <v>7</v>
      </c>
      <c r="J142" s="32">
        <v>3</v>
      </c>
      <c r="K142" s="32">
        <v>4</v>
      </c>
      <c r="L142" s="32">
        <v>5</v>
      </c>
      <c r="M142" s="32">
        <v>1</v>
      </c>
      <c r="N142" s="3">
        <f t="shared" si="314"/>
        <v>7.1823204419889501</v>
      </c>
      <c r="O142" s="3">
        <f t="shared" si="315"/>
        <v>22.651933701657459</v>
      </c>
      <c r="P142" s="3">
        <f t="shared" si="316"/>
        <v>18.232044198895029</v>
      </c>
      <c r="Q142" s="3">
        <f t="shared" si="317"/>
        <v>3.867403314917127</v>
      </c>
      <c r="R142" s="3">
        <f t="shared" si="318"/>
        <v>1.6574585635359116</v>
      </c>
      <c r="S142" s="3">
        <f t="shared" si="319"/>
        <v>2.2099447513812152</v>
      </c>
      <c r="T142" s="3">
        <f t="shared" si="320"/>
        <v>2.7624309392265194</v>
      </c>
      <c r="U142" s="3">
        <f t="shared" si="321"/>
        <v>0.55248618784530379</v>
      </c>
      <c r="V142" s="32">
        <f t="shared" si="322"/>
        <v>94</v>
      </c>
      <c r="W142" s="3">
        <f t="shared" si="323"/>
        <v>87.850467289719631</v>
      </c>
      <c r="X142" s="32">
        <f t="shared" si="324"/>
        <v>61</v>
      </c>
      <c r="Y142" s="3">
        <f t="shared" si="325"/>
        <v>57.009345794392516</v>
      </c>
      <c r="Z142" s="32">
        <f t="shared" si="326"/>
        <v>54</v>
      </c>
      <c r="AA142" s="3">
        <f t="shared" si="248"/>
        <v>50.467289719626166</v>
      </c>
      <c r="AB142" s="32">
        <f t="shared" si="327"/>
        <v>107</v>
      </c>
      <c r="AE142" s="32">
        <v>0</v>
      </c>
      <c r="AF142" s="32">
        <v>6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18">
        <f t="shared" si="328"/>
        <v>0</v>
      </c>
      <c r="AN142" s="18">
        <f t="shared" si="344"/>
        <v>14.634146341463413</v>
      </c>
      <c r="AO142" s="18">
        <f t="shared" si="345"/>
        <v>0</v>
      </c>
      <c r="AP142" s="18">
        <f t="shared" si="346"/>
        <v>0</v>
      </c>
      <c r="AQ142" s="18">
        <f t="shared" si="347"/>
        <v>0</v>
      </c>
      <c r="AR142" s="18">
        <f t="shared" si="348"/>
        <v>0</v>
      </c>
      <c r="AS142" s="18">
        <f t="shared" si="349"/>
        <v>0</v>
      </c>
      <c r="AT142" s="18">
        <f t="shared" ref="AT142" si="350">(AL142/M142)*100</f>
        <v>0</v>
      </c>
      <c r="AW142" s="32" t="s">
        <v>73</v>
      </c>
      <c r="AX142" s="32">
        <v>126</v>
      </c>
      <c r="AY142" s="32">
        <v>0</v>
      </c>
      <c r="AZ142" s="32">
        <f>SUM(AX142:AY142)</f>
        <v>126</v>
      </c>
      <c r="BA142" s="32">
        <f>AB142-V142</f>
        <v>13</v>
      </c>
      <c r="BB142" s="3">
        <f>AY142/AZ142*2*BA142</f>
        <v>0</v>
      </c>
      <c r="BC142" s="3">
        <f>(BB142+V142)/AB142*100</f>
        <v>87.850467289719631</v>
      </c>
    </row>
    <row r="143" spans="2:55" x14ac:dyDescent="0.35">
      <c r="B143" s="32" t="s">
        <v>106</v>
      </c>
      <c r="C143" s="32" t="s">
        <v>30</v>
      </c>
      <c r="D143" s="32">
        <v>48</v>
      </c>
      <c r="E143" s="32">
        <v>0</v>
      </c>
      <c r="N143" s="3"/>
      <c r="O143" s="3"/>
      <c r="P143" s="3"/>
      <c r="Q143" s="3"/>
      <c r="R143" s="3"/>
      <c r="S143" s="3"/>
      <c r="T143" s="3"/>
      <c r="U143" s="3"/>
      <c r="W143" s="3"/>
      <c r="Y143" s="3"/>
      <c r="AA143" s="3"/>
      <c r="AM143" s="18"/>
      <c r="AN143" s="15"/>
      <c r="AO143" s="15"/>
      <c r="AP143" s="15"/>
      <c r="AQ143" s="15"/>
      <c r="AR143" s="15"/>
      <c r="AS143" s="15"/>
      <c r="AT143" s="15"/>
      <c r="BB143" s="3"/>
      <c r="BC143" s="3"/>
    </row>
    <row r="144" spans="2:55" x14ac:dyDescent="0.35">
      <c r="B144" s="32" t="s">
        <v>106</v>
      </c>
      <c r="C144" s="32" t="s">
        <v>37</v>
      </c>
      <c r="D144" s="32">
        <v>49</v>
      </c>
      <c r="E144" s="32">
        <v>133</v>
      </c>
      <c r="F144" s="32">
        <v>12</v>
      </c>
      <c r="G144" s="32">
        <v>51</v>
      </c>
      <c r="H144" s="32">
        <v>35</v>
      </c>
      <c r="I144" s="32">
        <v>7</v>
      </c>
      <c r="J144" s="32">
        <v>1</v>
      </c>
      <c r="K144" s="32">
        <v>3</v>
      </c>
      <c r="L144" s="32">
        <v>6</v>
      </c>
      <c r="M144" s="32">
        <v>1</v>
      </c>
      <c r="N144" s="3">
        <f t="shared" ref="N144:N146" si="351">F144/$AB$96*100</f>
        <v>6.6298342541436464</v>
      </c>
      <c r="O144" s="3">
        <f t="shared" ref="O144:O146" si="352">G144/$AB$96*100</f>
        <v>28.176795580110497</v>
      </c>
      <c r="P144" s="3">
        <f t="shared" ref="P144:P146" si="353">H144/$AB$96*100</f>
        <v>19.337016574585636</v>
      </c>
      <c r="Q144" s="3">
        <f t="shared" ref="Q144:Q146" si="354">I144/$AB$96*100</f>
        <v>3.867403314917127</v>
      </c>
      <c r="R144" s="3">
        <f t="shared" ref="R144:R146" si="355">J144/$AB$96*100</f>
        <v>0.55248618784530379</v>
      </c>
      <c r="S144" s="3">
        <f t="shared" ref="S144:S146" si="356">K144/$AB$96*100</f>
        <v>1.6574585635359116</v>
      </c>
      <c r="T144" s="3">
        <f t="shared" ref="T144:T146" si="357">L144/$AB$96*100</f>
        <v>3.3149171270718232</v>
      </c>
      <c r="U144" s="3">
        <f t="shared" ref="U144:U146" si="358">M144/$AB$96*100</f>
        <v>0.55248618784530379</v>
      </c>
      <c r="V144" s="32">
        <f t="shared" ref="V144:V146" si="359">SUM(F144:I144)</f>
        <v>105</v>
      </c>
      <c r="W144" s="3">
        <f t="shared" ref="W144:W146" si="360">V144/AB144*100</f>
        <v>90.517241379310349</v>
      </c>
      <c r="X144" s="32">
        <f t="shared" ref="X144:X146" si="361">SUM(F144:G144,J144:K144)</f>
        <v>67</v>
      </c>
      <c r="Y144" s="3">
        <f t="shared" ref="Y144:Y146" si="362">X144/AB144*100</f>
        <v>57.758620689655174</v>
      </c>
      <c r="Z144" s="32">
        <f t="shared" ref="Z144:Z146" si="363">F144+H144+J144+L144</f>
        <v>54</v>
      </c>
      <c r="AA144" s="3">
        <f t="shared" ref="AA144:AA146" si="364">Z144/AB144*100</f>
        <v>46.551724137931032</v>
      </c>
      <c r="AB144" s="32">
        <f t="shared" ref="AB144:AB146" si="365">SUM(F144:M144)</f>
        <v>116</v>
      </c>
      <c r="AE144" s="32">
        <v>2</v>
      </c>
      <c r="AF144" s="32">
        <v>3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18">
        <f t="shared" si="328"/>
        <v>16.666666666666664</v>
      </c>
      <c r="AN144" s="18">
        <f t="shared" ref="AN144:AN146" si="366">(AF144/G144)*100</f>
        <v>5.8823529411764701</v>
      </c>
      <c r="AO144" s="18">
        <f t="shared" ref="AO144:AO146" si="367">(AG144/H144)*100</f>
        <v>0</v>
      </c>
      <c r="AP144" s="18">
        <f t="shared" ref="AP144:AP146" si="368">(AH144/I144)*100</f>
        <v>0</v>
      </c>
      <c r="AQ144" s="18">
        <f t="shared" ref="AQ144:AQ146" si="369">(AI144/J144)*100</f>
        <v>0</v>
      </c>
      <c r="AR144" s="18">
        <f t="shared" ref="AR144:AR146" si="370">(AJ144/K144)*100</f>
        <v>0</v>
      </c>
      <c r="AS144" s="18">
        <f t="shared" ref="AS144:AS146" si="371">(AK144/L144)*100</f>
        <v>0</v>
      </c>
      <c r="AT144" s="18">
        <f t="shared" ref="AT144" si="372">(AL144/M144)*100</f>
        <v>0</v>
      </c>
      <c r="AW144" s="32" t="s">
        <v>73</v>
      </c>
      <c r="AX144" s="32">
        <v>116</v>
      </c>
      <c r="AY144" s="32">
        <v>6</v>
      </c>
      <c r="AZ144" s="32">
        <f>SUM(AX144:AY144)</f>
        <v>122</v>
      </c>
      <c r="BA144" s="32">
        <f>AB144-V144</f>
        <v>11</v>
      </c>
      <c r="BB144" s="3">
        <f>AY144/AZ144*2*BA144</f>
        <v>1.081967213114754</v>
      </c>
      <c r="BC144" s="3">
        <f>(BB144+V144)/AB144*100</f>
        <v>91.449971735443754</v>
      </c>
    </row>
    <row r="145" spans="2:55" x14ac:dyDescent="0.35">
      <c r="B145" s="32" t="s">
        <v>106</v>
      </c>
      <c r="C145" s="32" t="s">
        <v>37</v>
      </c>
      <c r="D145" s="32">
        <v>50</v>
      </c>
      <c r="E145" s="32">
        <v>75</v>
      </c>
      <c r="F145" s="32">
        <v>14</v>
      </c>
      <c r="G145" s="32">
        <v>22</v>
      </c>
      <c r="H145" s="32">
        <v>11</v>
      </c>
      <c r="I145" s="32">
        <v>2</v>
      </c>
      <c r="J145" s="32">
        <v>2</v>
      </c>
      <c r="K145" s="32">
        <v>3</v>
      </c>
      <c r="L145" s="32">
        <v>0</v>
      </c>
      <c r="M145" s="32">
        <v>0</v>
      </c>
      <c r="N145" s="3">
        <f t="shared" si="351"/>
        <v>7.7348066298342539</v>
      </c>
      <c r="O145" s="3">
        <f t="shared" si="352"/>
        <v>12.154696132596685</v>
      </c>
      <c r="P145" s="3">
        <f t="shared" si="353"/>
        <v>6.0773480662983426</v>
      </c>
      <c r="Q145" s="3">
        <f t="shared" si="354"/>
        <v>1.1049723756906076</v>
      </c>
      <c r="R145" s="3">
        <f t="shared" si="355"/>
        <v>1.1049723756906076</v>
      </c>
      <c r="S145" s="3">
        <f t="shared" si="356"/>
        <v>1.6574585635359116</v>
      </c>
      <c r="T145" s="3">
        <f t="shared" si="357"/>
        <v>0</v>
      </c>
      <c r="U145" s="3">
        <f t="shared" si="358"/>
        <v>0</v>
      </c>
      <c r="V145" s="32">
        <f t="shared" si="359"/>
        <v>49</v>
      </c>
      <c r="W145" s="3">
        <f t="shared" si="360"/>
        <v>90.740740740740748</v>
      </c>
      <c r="X145" s="32">
        <f t="shared" si="361"/>
        <v>41</v>
      </c>
      <c r="Y145" s="3">
        <f t="shared" si="362"/>
        <v>75.925925925925924</v>
      </c>
      <c r="Z145" s="32">
        <f t="shared" si="363"/>
        <v>27</v>
      </c>
      <c r="AA145" s="3">
        <f t="shared" si="364"/>
        <v>50</v>
      </c>
      <c r="AB145" s="32">
        <f t="shared" si="365"/>
        <v>54</v>
      </c>
      <c r="AE145" s="32">
        <v>2</v>
      </c>
      <c r="AF145" s="32">
        <v>2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0</v>
      </c>
      <c r="AM145" s="18">
        <f t="shared" si="328"/>
        <v>14.285714285714285</v>
      </c>
      <c r="AN145" s="18">
        <f t="shared" si="366"/>
        <v>9.0909090909090917</v>
      </c>
      <c r="AO145" s="18">
        <f t="shared" si="367"/>
        <v>0</v>
      </c>
      <c r="AP145" s="18">
        <f t="shared" si="368"/>
        <v>0</v>
      </c>
      <c r="AQ145" s="18">
        <f t="shared" si="369"/>
        <v>0</v>
      </c>
      <c r="AR145" s="18">
        <f t="shared" si="370"/>
        <v>0</v>
      </c>
      <c r="AS145" s="18"/>
      <c r="AT145" s="18"/>
      <c r="BB145" s="3"/>
      <c r="BC145" s="3"/>
    </row>
    <row r="146" spans="2:55" x14ac:dyDescent="0.35">
      <c r="B146" s="32" t="s">
        <v>106</v>
      </c>
      <c r="C146" s="32" t="s">
        <v>37</v>
      </c>
      <c r="D146" s="32">
        <v>51</v>
      </c>
      <c r="E146" s="32">
        <v>142</v>
      </c>
      <c r="F146" s="32">
        <v>29</v>
      </c>
      <c r="G146" s="32">
        <v>37</v>
      </c>
      <c r="H146" s="32">
        <v>29</v>
      </c>
      <c r="I146" s="32">
        <v>9</v>
      </c>
      <c r="J146" s="32">
        <v>2</v>
      </c>
      <c r="K146" s="32">
        <v>2</v>
      </c>
      <c r="L146" s="32">
        <v>5</v>
      </c>
      <c r="M146" s="32">
        <v>0</v>
      </c>
      <c r="N146" s="3">
        <f t="shared" si="351"/>
        <v>16.022099447513813</v>
      </c>
      <c r="O146" s="3">
        <f t="shared" si="352"/>
        <v>20.441988950276244</v>
      </c>
      <c r="P146" s="3">
        <f t="shared" si="353"/>
        <v>16.022099447513813</v>
      </c>
      <c r="Q146" s="3">
        <f t="shared" si="354"/>
        <v>4.972375690607735</v>
      </c>
      <c r="R146" s="3">
        <f t="shared" si="355"/>
        <v>1.1049723756906076</v>
      </c>
      <c r="S146" s="3">
        <f t="shared" si="356"/>
        <v>1.1049723756906076</v>
      </c>
      <c r="T146" s="3">
        <f t="shared" si="357"/>
        <v>2.7624309392265194</v>
      </c>
      <c r="U146" s="3">
        <f t="shared" si="358"/>
        <v>0</v>
      </c>
      <c r="V146" s="32">
        <f t="shared" si="359"/>
        <v>104</v>
      </c>
      <c r="W146" s="3">
        <f t="shared" si="360"/>
        <v>92.035398230088489</v>
      </c>
      <c r="X146" s="32">
        <f t="shared" si="361"/>
        <v>70</v>
      </c>
      <c r="Y146" s="3">
        <f t="shared" si="362"/>
        <v>61.946902654867252</v>
      </c>
      <c r="Z146" s="32">
        <f t="shared" si="363"/>
        <v>65</v>
      </c>
      <c r="AA146" s="3">
        <f t="shared" si="364"/>
        <v>57.522123893805308</v>
      </c>
      <c r="AB146" s="32">
        <f t="shared" si="365"/>
        <v>113</v>
      </c>
      <c r="AE146" s="32">
        <v>2</v>
      </c>
      <c r="AF146" s="32">
        <v>5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18">
        <f t="shared" si="328"/>
        <v>6.8965517241379306</v>
      </c>
      <c r="AN146" s="18">
        <f t="shared" si="366"/>
        <v>13.513513513513514</v>
      </c>
      <c r="AO146" s="18">
        <f t="shared" si="367"/>
        <v>0</v>
      </c>
      <c r="AP146" s="18">
        <f t="shared" si="368"/>
        <v>0</v>
      </c>
      <c r="AQ146" s="18">
        <f t="shared" si="369"/>
        <v>0</v>
      </c>
      <c r="AR146" s="18">
        <f t="shared" si="370"/>
        <v>0</v>
      </c>
      <c r="AS146" s="18">
        <f t="shared" si="371"/>
        <v>0</v>
      </c>
      <c r="AT146" s="18"/>
      <c r="AW146" s="32" t="s">
        <v>73</v>
      </c>
      <c r="AX146" s="32">
        <v>55</v>
      </c>
      <c r="AY146" s="32">
        <v>0</v>
      </c>
      <c r="AZ146" s="32">
        <f>SUM(AX146:AY146)</f>
        <v>55</v>
      </c>
      <c r="BA146" s="32">
        <f>AB146-V146</f>
        <v>9</v>
      </c>
      <c r="BB146" s="3">
        <f>AY146/AZ146*2*BA146</f>
        <v>0</v>
      </c>
      <c r="BC146" s="3">
        <f>(BB146+V146)/AB146*100</f>
        <v>92.035398230088489</v>
      </c>
    </row>
    <row r="147" spans="2:55" x14ac:dyDescent="0.35">
      <c r="B147" s="32" t="s">
        <v>106</v>
      </c>
      <c r="C147" s="32" t="s">
        <v>30</v>
      </c>
      <c r="D147" s="32">
        <v>52</v>
      </c>
      <c r="E147" s="32">
        <v>0</v>
      </c>
      <c r="N147" s="3"/>
      <c r="O147" s="3"/>
      <c r="P147" s="3"/>
      <c r="Q147" s="3"/>
      <c r="R147" s="3"/>
      <c r="S147" s="3"/>
      <c r="T147" s="3"/>
      <c r="U147" s="3"/>
      <c r="W147" s="3"/>
      <c r="Y147" s="3"/>
      <c r="AA147" s="3"/>
      <c r="AM147" s="18"/>
      <c r="AN147" s="15"/>
      <c r="AO147" s="15"/>
      <c r="AP147" s="15"/>
      <c r="AQ147" s="15"/>
      <c r="AR147" s="15"/>
      <c r="AS147" s="15"/>
      <c r="AT147" s="15"/>
    </row>
    <row r="148" spans="2:55" x14ac:dyDescent="0.35">
      <c r="N148" s="3"/>
      <c r="O148" s="3"/>
      <c r="P148" s="3"/>
      <c r="Q148" s="3"/>
      <c r="R148" s="3"/>
      <c r="S148" s="3"/>
      <c r="T148" s="3"/>
      <c r="U148" s="3"/>
      <c r="W148" s="3"/>
      <c r="Y148" s="3"/>
      <c r="AA148" s="3"/>
      <c r="AM148" s="18"/>
      <c r="AN148" s="15"/>
      <c r="AO148" s="15"/>
      <c r="AP148" s="15"/>
      <c r="AQ148" s="15"/>
      <c r="AR148" s="15"/>
      <c r="AS148" s="15"/>
      <c r="AT148" s="15"/>
    </row>
    <row r="149" spans="2:55" x14ac:dyDescent="0.35">
      <c r="N149" s="3"/>
      <c r="O149" s="3"/>
      <c r="P149" s="3"/>
      <c r="Q149" s="3"/>
      <c r="R149" s="3"/>
      <c r="S149" s="3"/>
      <c r="T149" s="3"/>
      <c r="U149" s="3"/>
      <c r="W149" s="3"/>
      <c r="Y149" s="3"/>
      <c r="AA149" s="3"/>
      <c r="AM149" s="18"/>
      <c r="AN149" s="15"/>
      <c r="AO149" s="15"/>
      <c r="AP149" s="15"/>
      <c r="AQ149" s="15"/>
      <c r="AR149" s="15"/>
      <c r="AS149" s="15"/>
      <c r="AT149" s="15"/>
    </row>
    <row r="150" spans="2:55" x14ac:dyDescent="0.35">
      <c r="B150" s="32" t="s">
        <v>107</v>
      </c>
      <c r="C150" s="32" t="s">
        <v>31</v>
      </c>
      <c r="D150" s="32">
        <v>1</v>
      </c>
      <c r="E150" s="32">
        <v>0</v>
      </c>
      <c r="N150" s="3"/>
      <c r="O150" s="3"/>
      <c r="P150" s="3"/>
      <c r="Q150" s="3"/>
      <c r="R150" s="3"/>
      <c r="S150" s="3"/>
      <c r="T150" s="3"/>
      <c r="U150" s="3"/>
      <c r="W150" s="3"/>
      <c r="Y150" s="3"/>
      <c r="AA150" s="3"/>
      <c r="AM150" s="18"/>
      <c r="AN150" s="15"/>
      <c r="AO150" s="15"/>
      <c r="AP150" s="15"/>
      <c r="AQ150" s="15"/>
      <c r="AR150" s="15"/>
      <c r="AS150" s="15"/>
      <c r="AT150" s="15"/>
    </row>
    <row r="151" spans="2:55" x14ac:dyDescent="0.35">
      <c r="B151" s="32" t="s">
        <v>107</v>
      </c>
      <c r="C151" s="32" t="s">
        <v>38</v>
      </c>
      <c r="D151" s="32">
        <v>2</v>
      </c>
      <c r="E151" s="32">
        <v>153</v>
      </c>
      <c r="F151" s="32">
        <v>15</v>
      </c>
      <c r="G151" s="32">
        <v>32</v>
      </c>
      <c r="H151" s="32">
        <v>26</v>
      </c>
      <c r="I151" s="32">
        <v>11</v>
      </c>
      <c r="J151" s="32">
        <v>1</v>
      </c>
      <c r="K151" s="32">
        <v>1</v>
      </c>
      <c r="L151" s="32">
        <v>3</v>
      </c>
      <c r="M151" s="32">
        <v>1</v>
      </c>
      <c r="N151" s="3">
        <f t="shared" ref="N151:N154" si="373">F151/$AB$96*100</f>
        <v>8.2872928176795568</v>
      </c>
      <c r="O151" s="3">
        <f t="shared" ref="O151:O154" si="374">G151/$AB$96*100</f>
        <v>17.679558011049721</v>
      </c>
      <c r="P151" s="3">
        <f t="shared" ref="P151:P154" si="375">H151/$AB$96*100</f>
        <v>14.3646408839779</v>
      </c>
      <c r="Q151" s="3">
        <f t="shared" ref="Q151:Q154" si="376">I151/$AB$96*100</f>
        <v>6.0773480662983426</v>
      </c>
      <c r="R151" s="3">
        <f t="shared" ref="R151:R154" si="377">J151/$AB$96*100</f>
        <v>0.55248618784530379</v>
      </c>
      <c r="S151" s="3">
        <f t="shared" ref="S151:S154" si="378">K151/$AB$96*100</f>
        <v>0.55248618784530379</v>
      </c>
      <c r="T151" s="3">
        <f t="shared" ref="T151:T154" si="379">L151/$AB$96*100</f>
        <v>1.6574585635359116</v>
      </c>
      <c r="U151" s="3">
        <f t="shared" ref="U151:U154" si="380">M151/$AB$96*100</f>
        <v>0.55248618784530379</v>
      </c>
      <c r="V151" s="32">
        <f t="shared" ref="V151:V154" si="381">SUM(F151:I151)</f>
        <v>84</v>
      </c>
      <c r="W151" s="3">
        <f t="shared" ref="W151:W154" si="382">V151/AB151*100</f>
        <v>93.333333333333329</v>
      </c>
      <c r="X151" s="32">
        <f t="shared" ref="X151:X154" si="383">SUM(F151:G151,J151:K151)</f>
        <v>49</v>
      </c>
      <c r="Y151" s="3">
        <f t="shared" ref="Y151:Y154" si="384">X151/AB151*100</f>
        <v>54.444444444444443</v>
      </c>
      <c r="Z151" s="32">
        <f t="shared" ref="Z151:Z154" si="385">F151+H151+J151+L151</f>
        <v>45</v>
      </c>
      <c r="AA151" s="3">
        <f t="shared" ref="AA151:AA154" si="386">Z151/AB151*100</f>
        <v>50</v>
      </c>
      <c r="AB151" s="32">
        <f t="shared" ref="AB151:AB154" si="387">SUM(F151:M151)</f>
        <v>90</v>
      </c>
      <c r="AE151" s="32">
        <v>1</v>
      </c>
      <c r="AF151" s="32">
        <v>3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0</v>
      </c>
      <c r="AM151" s="18">
        <f t="shared" si="328"/>
        <v>6.666666666666667</v>
      </c>
      <c r="AN151" s="18">
        <f t="shared" ref="AN151:AN152" si="388">(AF151/G151)*100</f>
        <v>9.375</v>
      </c>
      <c r="AO151" s="18">
        <f t="shared" ref="AO151:AO152" si="389">(AG151/H151)*100</f>
        <v>0</v>
      </c>
      <c r="AP151" s="18">
        <f t="shared" ref="AP151:AP152" si="390">(AH151/I151)*100</f>
        <v>0</v>
      </c>
      <c r="AQ151" s="18">
        <f t="shared" ref="AQ151" si="391">(AI151/J151)*100</f>
        <v>0</v>
      </c>
      <c r="AR151" s="18">
        <f t="shared" ref="AR151:AR152" si="392">(AJ151/K151)*100</f>
        <v>0</v>
      </c>
      <c r="AS151" s="18">
        <f t="shared" ref="AS151:AS152" si="393">(AK151/L151)*100</f>
        <v>0</v>
      </c>
      <c r="AT151" s="18">
        <f t="shared" ref="AT151" si="394">(AL151/M151)*100</f>
        <v>0</v>
      </c>
      <c r="AW151" s="32" t="s">
        <v>73</v>
      </c>
      <c r="AX151" s="32">
        <v>76</v>
      </c>
      <c r="AY151" s="32">
        <v>0</v>
      </c>
      <c r="AZ151" s="32">
        <f>SUM(AX151:AY151)</f>
        <v>76</v>
      </c>
      <c r="BA151" s="32">
        <f>AB151-V151</f>
        <v>6</v>
      </c>
      <c r="BB151" s="3">
        <f>AY151/AZ151*2*BA151</f>
        <v>0</v>
      </c>
      <c r="BC151" s="3">
        <f>(BB151+V151)/AB151*100</f>
        <v>93.333333333333329</v>
      </c>
    </row>
    <row r="152" spans="2:55" x14ac:dyDescent="0.35">
      <c r="B152" s="32" t="s">
        <v>107</v>
      </c>
      <c r="C152" s="32" t="s">
        <v>39</v>
      </c>
      <c r="D152" s="32">
        <v>3</v>
      </c>
      <c r="E152" s="32">
        <v>79</v>
      </c>
      <c r="F152" s="32">
        <v>16</v>
      </c>
      <c r="G152" s="32">
        <v>20</v>
      </c>
      <c r="H152" s="32">
        <v>25</v>
      </c>
      <c r="I152" s="32">
        <v>3</v>
      </c>
      <c r="J152" s="32">
        <v>0</v>
      </c>
      <c r="K152" s="32">
        <v>1</v>
      </c>
      <c r="L152" s="32">
        <v>3</v>
      </c>
      <c r="M152" s="32">
        <v>0</v>
      </c>
      <c r="N152" s="3">
        <f t="shared" si="373"/>
        <v>8.8397790055248606</v>
      </c>
      <c r="O152" s="3">
        <f t="shared" si="374"/>
        <v>11.049723756906078</v>
      </c>
      <c r="P152" s="3">
        <f t="shared" si="375"/>
        <v>13.812154696132598</v>
      </c>
      <c r="Q152" s="3">
        <f t="shared" si="376"/>
        <v>1.6574585635359116</v>
      </c>
      <c r="R152" s="3">
        <f t="shared" si="377"/>
        <v>0</v>
      </c>
      <c r="S152" s="3">
        <f t="shared" si="378"/>
        <v>0.55248618784530379</v>
      </c>
      <c r="T152" s="3">
        <f t="shared" si="379"/>
        <v>1.6574585635359116</v>
      </c>
      <c r="U152" s="3">
        <f t="shared" si="380"/>
        <v>0</v>
      </c>
      <c r="V152" s="32">
        <f t="shared" si="381"/>
        <v>64</v>
      </c>
      <c r="W152" s="3">
        <f t="shared" si="382"/>
        <v>94.117647058823522</v>
      </c>
      <c r="X152" s="32">
        <f t="shared" si="383"/>
        <v>37</v>
      </c>
      <c r="Y152" s="3">
        <f t="shared" si="384"/>
        <v>54.411764705882348</v>
      </c>
      <c r="Z152" s="32">
        <f t="shared" si="385"/>
        <v>44</v>
      </c>
      <c r="AA152" s="3">
        <f t="shared" si="386"/>
        <v>64.705882352941174</v>
      </c>
      <c r="AB152" s="32">
        <f t="shared" si="387"/>
        <v>68</v>
      </c>
      <c r="AE152" s="32">
        <v>4</v>
      </c>
      <c r="AF152" s="32">
        <v>6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18">
        <f t="shared" si="328"/>
        <v>25</v>
      </c>
      <c r="AN152" s="18">
        <f t="shared" si="388"/>
        <v>30</v>
      </c>
      <c r="AO152" s="18">
        <f t="shared" si="389"/>
        <v>0</v>
      </c>
      <c r="AP152" s="18">
        <f t="shared" si="390"/>
        <v>0</v>
      </c>
      <c r="AQ152" s="18"/>
      <c r="AR152" s="18">
        <f t="shared" si="392"/>
        <v>0</v>
      </c>
      <c r="AS152" s="18">
        <f t="shared" si="393"/>
        <v>0</v>
      </c>
      <c r="AT152" s="18"/>
    </row>
    <row r="153" spans="2:55" x14ac:dyDescent="0.35">
      <c r="B153" s="32" t="s">
        <v>107</v>
      </c>
      <c r="C153" s="32" t="s">
        <v>31</v>
      </c>
      <c r="D153" s="32">
        <v>4</v>
      </c>
      <c r="E153" s="32">
        <v>0</v>
      </c>
      <c r="N153" s="3"/>
      <c r="O153" s="3"/>
      <c r="P153" s="3"/>
      <c r="Q153" s="3"/>
      <c r="R153" s="3"/>
      <c r="S153" s="3"/>
      <c r="T153" s="3"/>
      <c r="U153" s="3"/>
      <c r="W153" s="3"/>
      <c r="Y153" s="3"/>
      <c r="AA153" s="3"/>
      <c r="AM153" s="18"/>
      <c r="AN153" s="15"/>
      <c r="AO153" s="15"/>
      <c r="AP153" s="15"/>
      <c r="AQ153" s="15"/>
      <c r="AR153" s="15"/>
      <c r="AS153" s="15"/>
      <c r="AT153" s="15"/>
    </row>
    <row r="154" spans="2:55" x14ac:dyDescent="0.35">
      <c r="B154" s="32" t="s">
        <v>107</v>
      </c>
      <c r="C154" s="32" t="s">
        <v>39</v>
      </c>
      <c r="D154" s="32">
        <v>5</v>
      </c>
      <c r="E154" s="32">
        <v>125</v>
      </c>
      <c r="F154" s="32">
        <v>19</v>
      </c>
      <c r="G154" s="32">
        <v>27</v>
      </c>
      <c r="H154" s="32">
        <v>26</v>
      </c>
      <c r="I154" s="32">
        <v>12</v>
      </c>
      <c r="J154" s="32">
        <v>1</v>
      </c>
      <c r="K154" s="32">
        <v>2</v>
      </c>
      <c r="L154" s="32">
        <v>1</v>
      </c>
      <c r="M154" s="32">
        <v>0</v>
      </c>
      <c r="N154" s="3">
        <f t="shared" si="373"/>
        <v>10.497237569060774</v>
      </c>
      <c r="O154" s="3">
        <f t="shared" si="374"/>
        <v>14.917127071823206</v>
      </c>
      <c r="P154" s="3">
        <f t="shared" si="375"/>
        <v>14.3646408839779</v>
      </c>
      <c r="Q154" s="3">
        <f t="shared" si="376"/>
        <v>6.6298342541436464</v>
      </c>
      <c r="R154" s="3">
        <f t="shared" si="377"/>
        <v>0.55248618784530379</v>
      </c>
      <c r="S154" s="3">
        <f t="shared" si="378"/>
        <v>1.1049723756906076</v>
      </c>
      <c r="T154" s="3">
        <f t="shared" si="379"/>
        <v>0.55248618784530379</v>
      </c>
      <c r="U154" s="3">
        <f t="shared" si="380"/>
        <v>0</v>
      </c>
      <c r="V154" s="32">
        <f t="shared" si="381"/>
        <v>84</v>
      </c>
      <c r="W154" s="3">
        <f t="shared" si="382"/>
        <v>95.454545454545453</v>
      </c>
      <c r="X154" s="32">
        <f t="shared" si="383"/>
        <v>49</v>
      </c>
      <c r="Y154" s="3">
        <f t="shared" si="384"/>
        <v>55.68181818181818</v>
      </c>
      <c r="Z154" s="32">
        <f t="shared" si="385"/>
        <v>47</v>
      </c>
      <c r="AA154" s="3">
        <f t="shared" si="386"/>
        <v>53.409090909090907</v>
      </c>
      <c r="AB154" s="32">
        <f t="shared" si="387"/>
        <v>88</v>
      </c>
      <c r="AE154" s="32">
        <v>0</v>
      </c>
      <c r="AF154" s="32">
        <v>5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18">
        <f t="shared" si="328"/>
        <v>0</v>
      </c>
      <c r="AN154" s="18">
        <f t="shared" ref="AN154" si="395">(AF154/G154)*100</f>
        <v>18.518518518518519</v>
      </c>
      <c r="AO154" s="18">
        <f t="shared" ref="AO154" si="396">(AG154/H154)*100</f>
        <v>0</v>
      </c>
      <c r="AP154" s="18">
        <f t="shared" ref="AP154" si="397">(AH154/I154)*100</f>
        <v>0</v>
      </c>
      <c r="AQ154" s="18">
        <f t="shared" ref="AQ154" si="398">(AI154/J154)*100</f>
        <v>0</v>
      </c>
      <c r="AR154" s="18">
        <f t="shared" ref="AR154" si="399">(AJ154/K154)*100</f>
        <v>0</v>
      </c>
      <c r="AS154" s="18">
        <f t="shared" ref="AS154" si="400">(AK154/L154)*100</f>
        <v>0</v>
      </c>
      <c r="AT154" s="18"/>
    </row>
    <row r="155" spans="2:55" x14ac:dyDescent="0.35">
      <c r="B155" s="32" t="s">
        <v>107</v>
      </c>
      <c r="C155" s="32" t="s">
        <v>31</v>
      </c>
      <c r="D155" s="32">
        <v>6</v>
      </c>
      <c r="E155" s="32">
        <v>0</v>
      </c>
      <c r="N155" s="3"/>
      <c r="O155" s="3"/>
      <c r="P155" s="3"/>
      <c r="Q155" s="3"/>
      <c r="R155" s="3"/>
      <c r="S155" s="3"/>
      <c r="T155" s="3"/>
      <c r="U155" s="3"/>
      <c r="W155" s="3"/>
      <c r="Y155" s="3"/>
      <c r="AA155" s="3"/>
      <c r="AM155" s="18"/>
      <c r="AN155" s="18"/>
      <c r="AO155" s="18"/>
      <c r="AP155" s="15"/>
      <c r="AQ155" s="15"/>
      <c r="AR155" s="15"/>
      <c r="AS155" s="15"/>
      <c r="AT155" s="15"/>
    </row>
    <row r="156" spans="2:55" x14ac:dyDescent="0.35">
      <c r="B156" s="32" t="s">
        <v>107</v>
      </c>
      <c r="C156" s="32" t="s">
        <v>39</v>
      </c>
      <c r="D156" s="32">
        <v>7</v>
      </c>
      <c r="E156" s="32">
        <v>109</v>
      </c>
      <c r="F156" s="32">
        <v>0</v>
      </c>
      <c r="G156" s="32">
        <v>2</v>
      </c>
      <c r="H156" s="32">
        <v>1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">
        <f t="shared" ref="N156:N163" si="401">F156/$AB$96*100</f>
        <v>0</v>
      </c>
      <c r="O156" s="3">
        <f t="shared" ref="O156:O163" si="402">G156/$AB$96*100</f>
        <v>1.1049723756906076</v>
      </c>
      <c r="P156" s="3">
        <f t="shared" ref="P156:P163" si="403">H156/$AB$96*100</f>
        <v>0.55248618784530379</v>
      </c>
      <c r="Q156" s="3">
        <f t="shared" ref="Q156:Q163" si="404">I156/$AB$96*100</f>
        <v>0</v>
      </c>
      <c r="R156" s="3">
        <f t="shared" ref="R156:R163" si="405">J156/$AB$96*100</f>
        <v>0</v>
      </c>
      <c r="S156" s="3">
        <f t="shared" ref="S156:S163" si="406">K156/$AB$96*100</f>
        <v>0</v>
      </c>
      <c r="T156" s="3">
        <f t="shared" ref="T156:T163" si="407">L156/$AB$96*100</f>
        <v>0</v>
      </c>
      <c r="U156" s="3">
        <f t="shared" ref="U156:U163" si="408">M156/$AB$96*100</f>
        <v>0</v>
      </c>
      <c r="V156" s="32">
        <f t="shared" ref="V156:V163" si="409">SUM(F156:I156)</f>
        <v>3</v>
      </c>
      <c r="W156" s="3">
        <f t="shared" ref="W156:W164" si="410">V156/AB156*100</f>
        <v>100</v>
      </c>
      <c r="X156" s="32">
        <f t="shared" ref="X156:X163" si="411">SUM(F156:G156,J156:K156)</f>
        <v>2</v>
      </c>
      <c r="Y156" s="3">
        <f t="shared" ref="Y156:Y164" si="412">X156/AB156*100</f>
        <v>66.666666666666657</v>
      </c>
      <c r="Z156" s="32">
        <f t="shared" ref="Z156:Z163" si="413">F156+H156+J156+L156</f>
        <v>1</v>
      </c>
      <c r="AA156" s="3">
        <f t="shared" ref="AA156:AA163" si="414">Z156/AB156*100</f>
        <v>33.333333333333329</v>
      </c>
      <c r="AB156" s="32">
        <f t="shared" ref="AB156:AB163" si="415">SUM(F156:M156)</f>
        <v>3</v>
      </c>
      <c r="AE156" s="32">
        <v>0</v>
      </c>
      <c r="AF156" s="32">
        <v>0</v>
      </c>
      <c r="AG156" s="32">
        <v>0</v>
      </c>
      <c r="AH156" s="32">
        <v>0</v>
      </c>
      <c r="AI156" s="32">
        <v>0</v>
      </c>
      <c r="AJ156" s="32">
        <v>0</v>
      </c>
      <c r="AK156" s="32">
        <v>0</v>
      </c>
      <c r="AL156" s="32">
        <v>0</v>
      </c>
      <c r="AM156" s="18"/>
      <c r="AN156" s="18">
        <f t="shared" ref="AN156" si="416">(AF156/G156)*100</f>
        <v>0</v>
      </c>
      <c r="AO156" s="18">
        <f t="shared" ref="AO156" si="417">(AG156/H156)*100</f>
        <v>0</v>
      </c>
      <c r="AP156" s="15"/>
      <c r="AQ156" s="15"/>
      <c r="AR156" s="15"/>
      <c r="AS156" s="15"/>
      <c r="AT156" s="15"/>
    </row>
    <row r="157" spans="2:55" x14ac:dyDescent="0.35">
      <c r="B157" s="32" t="s">
        <v>107</v>
      </c>
      <c r="C157" s="32" t="s">
        <v>31</v>
      </c>
      <c r="D157" s="32">
        <v>8</v>
      </c>
      <c r="E157" s="32">
        <v>0</v>
      </c>
      <c r="N157" s="3"/>
      <c r="O157" s="3"/>
      <c r="P157" s="3"/>
      <c r="Q157" s="3"/>
      <c r="R157" s="3"/>
      <c r="S157" s="3"/>
      <c r="T157" s="3"/>
      <c r="U157" s="3"/>
      <c r="W157" s="3"/>
      <c r="Y157" s="3"/>
      <c r="AA157" s="3"/>
      <c r="AM157" s="18"/>
      <c r="AN157" s="15"/>
      <c r="AO157" s="15"/>
      <c r="AP157" s="15"/>
      <c r="AQ157" s="15"/>
      <c r="AR157" s="15"/>
      <c r="AS157" s="15"/>
      <c r="AT157" s="15"/>
    </row>
    <row r="158" spans="2:55" x14ac:dyDescent="0.35">
      <c r="B158" s="32" t="s">
        <v>107</v>
      </c>
      <c r="C158" s="32" t="s">
        <v>43</v>
      </c>
      <c r="D158" s="32">
        <v>9</v>
      </c>
      <c r="E158" s="32">
        <v>178</v>
      </c>
      <c r="F158" s="32">
        <v>24</v>
      </c>
      <c r="G158" s="32">
        <v>44</v>
      </c>
      <c r="H158" s="32">
        <v>36</v>
      </c>
      <c r="I158" s="32">
        <v>7</v>
      </c>
      <c r="J158" s="32">
        <v>0</v>
      </c>
      <c r="K158" s="32">
        <v>1</v>
      </c>
      <c r="L158" s="32">
        <v>2</v>
      </c>
      <c r="M158" s="32">
        <v>0</v>
      </c>
      <c r="N158" s="3">
        <f t="shared" si="401"/>
        <v>13.259668508287293</v>
      </c>
      <c r="O158" s="3">
        <f t="shared" si="402"/>
        <v>24.30939226519337</v>
      </c>
      <c r="P158" s="3">
        <f t="shared" si="403"/>
        <v>19.88950276243094</v>
      </c>
      <c r="Q158" s="3">
        <f t="shared" si="404"/>
        <v>3.867403314917127</v>
      </c>
      <c r="R158" s="3">
        <f t="shared" si="405"/>
        <v>0</v>
      </c>
      <c r="S158" s="3">
        <f t="shared" si="406"/>
        <v>0.55248618784530379</v>
      </c>
      <c r="T158" s="3">
        <f t="shared" si="407"/>
        <v>1.1049723756906076</v>
      </c>
      <c r="U158" s="3">
        <f t="shared" si="408"/>
        <v>0</v>
      </c>
      <c r="V158" s="32">
        <f t="shared" si="409"/>
        <v>111</v>
      </c>
      <c r="W158" s="3">
        <f t="shared" si="410"/>
        <v>97.368421052631575</v>
      </c>
      <c r="X158" s="32">
        <f t="shared" si="411"/>
        <v>69</v>
      </c>
      <c r="Y158" s="3">
        <f t="shared" si="412"/>
        <v>60.526315789473685</v>
      </c>
      <c r="Z158" s="32">
        <f t="shared" si="413"/>
        <v>62</v>
      </c>
      <c r="AA158" s="3">
        <f t="shared" si="414"/>
        <v>54.385964912280706</v>
      </c>
      <c r="AB158" s="32">
        <f t="shared" si="415"/>
        <v>114</v>
      </c>
      <c r="AE158" s="32">
        <v>3</v>
      </c>
      <c r="AF158" s="32">
        <v>9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0</v>
      </c>
      <c r="AM158" s="18">
        <f t="shared" si="328"/>
        <v>12.5</v>
      </c>
      <c r="AN158" s="18">
        <f t="shared" ref="AN158" si="418">(AF158/G158)*100</f>
        <v>20.454545454545457</v>
      </c>
      <c r="AO158" s="18">
        <f t="shared" ref="AO158" si="419">(AG158/H158)*100</f>
        <v>0</v>
      </c>
      <c r="AP158" s="18">
        <f t="shared" ref="AP158" si="420">(AH158/I158)*100</f>
        <v>0</v>
      </c>
      <c r="AQ158" s="18"/>
      <c r="AR158" s="18">
        <f t="shared" ref="AR158" si="421">(AJ158/K158)*100</f>
        <v>0</v>
      </c>
      <c r="AS158" s="18">
        <f t="shared" ref="AS158" si="422">(AK158/L158)*100</f>
        <v>0</v>
      </c>
      <c r="AT158" s="18"/>
    </row>
    <row r="159" spans="2:55" x14ac:dyDescent="0.35">
      <c r="B159" s="32" t="s">
        <v>107</v>
      </c>
      <c r="C159" s="32" t="s">
        <v>31</v>
      </c>
      <c r="D159" s="32">
        <v>10</v>
      </c>
      <c r="E159" s="32">
        <v>0</v>
      </c>
      <c r="N159" s="3"/>
      <c r="O159" s="3"/>
      <c r="P159" s="3"/>
      <c r="Q159" s="3"/>
      <c r="R159" s="3"/>
      <c r="S159" s="3"/>
      <c r="T159" s="3"/>
      <c r="U159" s="3"/>
      <c r="W159" s="3"/>
      <c r="Y159" s="3"/>
      <c r="AA159" s="3"/>
      <c r="AL159" s="32">
        <v>0</v>
      </c>
      <c r="AM159" s="18"/>
      <c r="AN159" s="15"/>
      <c r="AO159" s="15"/>
      <c r="AP159" s="15"/>
      <c r="AQ159" s="15"/>
      <c r="AR159" s="15"/>
      <c r="AS159" s="15"/>
      <c r="AT159" s="15"/>
    </row>
    <row r="160" spans="2:55" x14ac:dyDescent="0.35">
      <c r="B160" s="32" t="s">
        <v>107</v>
      </c>
      <c r="C160" s="32" t="s">
        <v>39</v>
      </c>
      <c r="D160" s="32">
        <v>11</v>
      </c>
      <c r="E160" s="32">
        <v>166</v>
      </c>
      <c r="F160" s="32">
        <v>14</v>
      </c>
      <c r="G160" s="32">
        <v>15</v>
      </c>
      <c r="H160" s="32">
        <v>35</v>
      </c>
      <c r="I160" s="32">
        <v>12</v>
      </c>
      <c r="J160" s="32">
        <v>0</v>
      </c>
      <c r="K160" s="32">
        <v>2</v>
      </c>
      <c r="L160" s="32">
        <v>4</v>
      </c>
      <c r="M160" s="32">
        <v>0</v>
      </c>
      <c r="N160" s="3">
        <f t="shared" si="401"/>
        <v>7.7348066298342539</v>
      </c>
      <c r="O160" s="3">
        <f t="shared" si="402"/>
        <v>8.2872928176795568</v>
      </c>
      <c r="P160" s="3">
        <f t="shared" si="403"/>
        <v>19.337016574585636</v>
      </c>
      <c r="Q160" s="3">
        <f t="shared" si="404"/>
        <v>6.6298342541436464</v>
      </c>
      <c r="R160" s="3">
        <f t="shared" si="405"/>
        <v>0</v>
      </c>
      <c r="S160" s="3">
        <f t="shared" si="406"/>
        <v>1.1049723756906076</v>
      </c>
      <c r="T160" s="3">
        <f t="shared" si="407"/>
        <v>2.2099447513812152</v>
      </c>
      <c r="U160" s="3">
        <f t="shared" si="408"/>
        <v>0</v>
      </c>
      <c r="V160" s="32">
        <f t="shared" si="409"/>
        <v>76</v>
      </c>
      <c r="W160" s="3">
        <f t="shared" si="410"/>
        <v>92.682926829268297</v>
      </c>
      <c r="X160" s="32">
        <f t="shared" si="411"/>
        <v>31</v>
      </c>
      <c r="Y160" s="3">
        <f t="shared" si="412"/>
        <v>37.804878048780488</v>
      </c>
      <c r="Z160" s="32">
        <f t="shared" si="413"/>
        <v>53</v>
      </c>
      <c r="AA160" s="3">
        <f t="shared" si="414"/>
        <v>64.634146341463421</v>
      </c>
      <c r="AB160" s="32">
        <f t="shared" si="415"/>
        <v>82</v>
      </c>
      <c r="AE160" s="32">
        <v>0</v>
      </c>
      <c r="AF160" s="32">
        <v>0</v>
      </c>
      <c r="AG160" s="32">
        <v>0</v>
      </c>
      <c r="AH160" s="32">
        <v>0</v>
      </c>
      <c r="AI160" s="32">
        <v>0</v>
      </c>
      <c r="AJ160" s="32">
        <v>0</v>
      </c>
      <c r="AK160" s="32">
        <v>0</v>
      </c>
      <c r="AL160" s="32">
        <v>0</v>
      </c>
      <c r="AM160" s="18">
        <f t="shared" si="328"/>
        <v>0</v>
      </c>
      <c r="AN160" s="18">
        <f t="shared" ref="AN160" si="423">(AF160/G160)*100</f>
        <v>0</v>
      </c>
      <c r="AO160" s="18">
        <f t="shared" ref="AO160" si="424">(AG160/H160)*100</f>
        <v>0</v>
      </c>
      <c r="AP160" s="18">
        <f t="shared" ref="AP160" si="425">(AH160/I160)*100</f>
        <v>0</v>
      </c>
      <c r="AQ160" s="18"/>
      <c r="AR160" s="18">
        <f t="shared" ref="AR160" si="426">(AJ160/K160)*100</f>
        <v>0</v>
      </c>
      <c r="AS160" s="18">
        <f t="shared" ref="AS160" si="427">(AK160/L160)*100</f>
        <v>0</v>
      </c>
      <c r="AT160" s="15"/>
    </row>
    <row r="161" spans="2:46" x14ac:dyDescent="0.35">
      <c r="B161" s="32" t="s">
        <v>107</v>
      </c>
      <c r="C161" s="32" t="s">
        <v>31</v>
      </c>
      <c r="D161" s="32">
        <v>12</v>
      </c>
      <c r="E161" s="32">
        <v>0</v>
      </c>
      <c r="N161" s="3"/>
      <c r="O161" s="3"/>
      <c r="P161" s="3"/>
      <c r="Q161" s="3"/>
      <c r="R161" s="3"/>
      <c r="S161" s="3"/>
      <c r="T161" s="3"/>
      <c r="U161" s="3"/>
      <c r="W161" s="3"/>
      <c r="Y161" s="3"/>
      <c r="AA161" s="3"/>
      <c r="AL161" s="32">
        <v>0</v>
      </c>
      <c r="AM161" s="18"/>
      <c r="AN161" s="15"/>
      <c r="AO161" s="15"/>
      <c r="AP161" s="15"/>
      <c r="AQ161" s="15"/>
      <c r="AR161" s="15"/>
      <c r="AS161" s="15"/>
      <c r="AT161" s="15"/>
    </row>
    <row r="162" spans="2:46" x14ac:dyDescent="0.35">
      <c r="B162" s="32" t="s">
        <v>107</v>
      </c>
      <c r="C162" s="32" t="s">
        <v>43</v>
      </c>
      <c r="D162" s="32">
        <v>13</v>
      </c>
      <c r="E162" s="32">
        <v>136</v>
      </c>
      <c r="F162" s="32">
        <v>28</v>
      </c>
      <c r="G162" s="32">
        <v>37</v>
      </c>
      <c r="H162" s="32">
        <v>33</v>
      </c>
      <c r="I162" s="32">
        <v>10</v>
      </c>
      <c r="J162" s="32">
        <v>2</v>
      </c>
      <c r="K162" s="32">
        <v>7</v>
      </c>
      <c r="L162" s="32">
        <v>1</v>
      </c>
      <c r="M162" s="32">
        <v>3</v>
      </c>
      <c r="N162" s="3">
        <f t="shared" si="401"/>
        <v>15.469613259668508</v>
      </c>
      <c r="O162" s="3">
        <f t="shared" si="402"/>
        <v>20.441988950276244</v>
      </c>
      <c r="P162" s="3">
        <f t="shared" si="403"/>
        <v>18.232044198895029</v>
      </c>
      <c r="Q162" s="3">
        <f t="shared" si="404"/>
        <v>5.5248618784530388</v>
      </c>
      <c r="R162" s="3">
        <f t="shared" si="405"/>
        <v>1.1049723756906076</v>
      </c>
      <c r="S162" s="3">
        <f t="shared" si="406"/>
        <v>3.867403314917127</v>
      </c>
      <c r="T162" s="3">
        <f t="shared" si="407"/>
        <v>0.55248618784530379</v>
      </c>
      <c r="U162" s="3">
        <f t="shared" si="408"/>
        <v>1.6574585635359116</v>
      </c>
      <c r="V162" s="32">
        <f t="shared" si="409"/>
        <v>108</v>
      </c>
      <c r="W162" s="3">
        <f t="shared" si="410"/>
        <v>89.256198347107443</v>
      </c>
      <c r="X162" s="32">
        <f t="shared" si="411"/>
        <v>74</v>
      </c>
      <c r="Y162" s="3">
        <f t="shared" si="412"/>
        <v>61.157024793388423</v>
      </c>
      <c r="Z162" s="32">
        <f t="shared" si="413"/>
        <v>64</v>
      </c>
      <c r="AA162" s="3">
        <f t="shared" si="414"/>
        <v>52.892561983471076</v>
      </c>
      <c r="AB162" s="32">
        <f t="shared" si="415"/>
        <v>121</v>
      </c>
      <c r="AE162" s="32">
        <v>4</v>
      </c>
      <c r="AF162" s="32">
        <v>15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0</v>
      </c>
      <c r="AM162" s="18">
        <f t="shared" si="328"/>
        <v>14.285714285714285</v>
      </c>
      <c r="AN162" s="18">
        <f t="shared" ref="AN162:AN163" si="428">(AF162/G162)*100</f>
        <v>40.54054054054054</v>
      </c>
      <c r="AO162" s="18">
        <f t="shared" ref="AO162:AO163" si="429">(AG162/H162)*100</f>
        <v>0</v>
      </c>
      <c r="AP162" s="18">
        <f t="shared" ref="AP162:AP163" si="430">(AH162/I162)*100</f>
        <v>0</v>
      </c>
      <c r="AQ162" s="18">
        <f t="shared" ref="AQ162" si="431">(AI162/J162)*100</f>
        <v>0</v>
      </c>
      <c r="AR162" s="18">
        <f t="shared" ref="AR162:AR163" si="432">(AJ162/K162)*100</f>
        <v>0</v>
      </c>
      <c r="AS162" s="18">
        <f t="shared" ref="AS162" si="433">(AK162/L162)*100</f>
        <v>0</v>
      </c>
      <c r="AT162" s="18">
        <f t="shared" ref="AT162" si="434">(AL162/M162)*100</f>
        <v>0</v>
      </c>
    </row>
    <row r="163" spans="2:46" x14ac:dyDescent="0.35">
      <c r="B163" s="32" t="s">
        <v>107</v>
      </c>
      <c r="C163" s="32" t="s">
        <v>39</v>
      </c>
      <c r="D163" s="32">
        <v>14</v>
      </c>
      <c r="E163" s="32">
        <v>166</v>
      </c>
      <c r="F163" s="32">
        <v>14</v>
      </c>
      <c r="G163" s="32">
        <v>38</v>
      </c>
      <c r="H163" s="32">
        <v>27</v>
      </c>
      <c r="I163" s="32">
        <v>7</v>
      </c>
      <c r="J163" s="32">
        <v>0</v>
      </c>
      <c r="K163" s="32">
        <v>1</v>
      </c>
      <c r="L163" s="32">
        <v>0</v>
      </c>
      <c r="M163" s="32">
        <v>0</v>
      </c>
      <c r="N163" s="3">
        <f t="shared" si="401"/>
        <v>7.7348066298342539</v>
      </c>
      <c r="O163" s="3">
        <f t="shared" si="402"/>
        <v>20.994475138121548</v>
      </c>
      <c r="P163" s="3">
        <f t="shared" si="403"/>
        <v>14.917127071823206</v>
      </c>
      <c r="Q163" s="3">
        <f t="shared" si="404"/>
        <v>3.867403314917127</v>
      </c>
      <c r="R163" s="3">
        <f t="shared" si="405"/>
        <v>0</v>
      </c>
      <c r="S163" s="3">
        <f t="shared" si="406"/>
        <v>0.55248618784530379</v>
      </c>
      <c r="T163" s="3">
        <f t="shared" si="407"/>
        <v>0</v>
      </c>
      <c r="U163" s="3">
        <f t="shared" si="408"/>
        <v>0</v>
      </c>
      <c r="V163" s="32">
        <f t="shared" si="409"/>
        <v>86</v>
      </c>
      <c r="W163" s="3">
        <f t="shared" si="410"/>
        <v>98.850574712643677</v>
      </c>
      <c r="X163" s="32">
        <f t="shared" si="411"/>
        <v>53</v>
      </c>
      <c r="Y163" s="3">
        <f t="shared" si="412"/>
        <v>60.919540229885058</v>
      </c>
      <c r="Z163" s="32">
        <f t="shared" si="413"/>
        <v>41</v>
      </c>
      <c r="AA163" s="3">
        <f t="shared" si="414"/>
        <v>47.126436781609193</v>
      </c>
      <c r="AB163" s="32">
        <f t="shared" si="415"/>
        <v>87</v>
      </c>
      <c r="AE163" s="32">
        <v>0</v>
      </c>
      <c r="AF163" s="32">
        <v>1</v>
      </c>
      <c r="AG163" s="32">
        <v>0</v>
      </c>
      <c r="AH163" s="32">
        <v>0</v>
      </c>
      <c r="AI163" s="32">
        <v>0</v>
      </c>
      <c r="AJ163" s="32">
        <v>0</v>
      </c>
      <c r="AK163" s="32">
        <v>0</v>
      </c>
      <c r="AL163" s="32">
        <v>0</v>
      </c>
      <c r="AM163" s="18">
        <f t="shared" si="328"/>
        <v>0</v>
      </c>
      <c r="AN163" s="18">
        <f t="shared" si="428"/>
        <v>2.6315789473684208</v>
      </c>
      <c r="AO163" s="18">
        <f t="shared" si="429"/>
        <v>0</v>
      </c>
      <c r="AP163" s="18">
        <f t="shared" si="430"/>
        <v>0</v>
      </c>
      <c r="AQ163" s="18"/>
      <c r="AR163" s="18">
        <f t="shared" si="432"/>
        <v>0</v>
      </c>
      <c r="AS163" s="18"/>
      <c r="AT163" s="18"/>
    </row>
    <row r="164" spans="2:46" x14ac:dyDescent="0.35">
      <c r="B164" s="32" t="s">
        <v>107</v>
      </c>
      <c r="C164" s="32" t="s">
        <v>31</v>
      </c>
      <c r="D164" s="32">
        <v>15</v>
      </c>
      <c r="E164" s="32">
        <v>0</v>
      </c>
      <c r="V164" s="32">
        <f>SUM(V96:V163)</f>
        <v>4655</v>
      </c>
      <c r="W164" s="3">
        <f t="shared" si="410"/>
        <v>92.747559274755929</v>
      </c>
      <c r="X164" s="32">
        <f>SUM(X96:X163)</f>
        <v>3041</v>
      </c>
      <c r="Y164" s="3">
        <f t="shared" si="412"/>
        <v>60.589758916118754</v>
      </c>
      <c r="AB164" s="32">
        <f>SUM(AB96:AB163)</f>
        <v>5019</v>
      </c>
      <c r="AM164" s="3"/>
      <c r="AN164" s="3"/>
      <c r="AO164" s="3"/>
      <c r="AP164" s="3"/>
      <c r="AQ164" s="3"/>
      <c r="AR164" s="3"/>
      <c r="AS164" s="3"/>
      <c r="AT164" s="3"/>
    </row>
  </sheetData>
  <mergeCells count="27">
    <mergeCell ref="F2:AA2"/>
    <mergeCell ref="N3:U3"/>
    <mergeCell ref="V3:V4"/>
    <mergeCell ref="W3:W4"/>
    <mergeCell ref="X3:X4"/>
    <mergeCell ref="Y3:Y4"/>
    <mergeCell ref="AY3:AY4"/>
    <mergeCell ref="AX3:AX4"/>
    <mergeCell ref="BB2:BB4"/>
    <mergeCell ref="AZ3:AZ4"/>
    <mergeCell ref="AX2:BA2"/>
    <mergeCell ref="A2:A4"/>
    <mergeCell ref="AW1:BC1"/>
    <mergeCell ref="AW2:AW4"/>
    <mergeCell ref="BA3:BA4"/>
    <mergeCell ref="BC2:BC4"/>
    <mergeCell ref="Z3:Z4"/>
    <mergeCell ref="AA3:AA4"/>
    <mergeCell ref="AB2:AB4"/>
    <mergeCell ref="AE2:AT2"/>
    <mergeCell ref="AE3:AL3"/>
    <mergeCell ref="AM3:AT3"/>
    <mergeCell ref="D2:D4"/>
    <mergeCell ref="C2:C4"/>
    <mergeCell ref="B2:B4"/>
    <mergeCell ref="F3:M3"/>
    <mergeCell ref="E2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8F9F-0E94-4BDD-A1E1-3E7611EC3941}">
  <dimension ref="A1:BC125"/>
  <sheetViews>
    <sheetView zoomScale="70" zoomScaleNormal="70" workbookViewId="0">
      <selection activeCell="B76" sqref="B76"/>
    </sheetView>
  </sheetViews>
  <sheetFormatPr defaultColWidth="9.1796875" defaultRowHeight="14.5" x14ac:dyDescent="0.35"/>
  <cols>
    <col min="1" max="1" width="26.81640625" style="2" bestFit="1" customWidth="1"/>
    <col min="2" max="2" width="30.26953125" style="2" bestFit="1" customWidth="1"/>
    <col min="3" max="3" width="43.81640625" style="2" customWidth="1"/>
    <col min="4" max="4" width="10.81640625" style="2" bestFit="1" customWidth="1"/>
    <col min="5" max="5" width="14.1796875" style="2" bestFit="1" customWidth="1"/>
    <col min="6" max="46" width="9.26953125" style="2" customWidth="1"/>
    <col min="47" max="48" width="9.1796875" style="2"/>
    <col min="49" max="49" width="28.7265625" style="2" bestFit="1" customWidth="1"/>
    <col min="50" max="53" width="9.1796875" style="2"/>
    <col min="54" max="55" width="14.81640625" style="2" bestFit="1" customWidth="1"/>
    <col min="56" max="16384" width="9.1796875" style="2"/>
  </cols>
  <sheetData>
    <row r="1" spans="1:55" x14ac:dyDescent="0.35">
      <c r="AW1" s="41" t="s">
        <v>65</v>
      </c>
      <c r="AX1" s="41"/>
      <c r="AY1" s="41"/>
      <c r="AZ1" s="41"/>
      <c r="BA1" s="41"/>
      <c r="BB1" s="41"/>
      <c r="BC1" s="41"/>
    </row>
    <row r="2" spans="1:55" ht="14.5" customHeight="1" x14ac:dyDescent="0.35">
      <c r="A2" s="2" t="s">
        <v>103</v>
      </c>
      <c r="B2" s="41" t="s">
        <v>20</v>
      </c>
      <c r="C2" s="41" t="s">
        <v>21</v>
      </c>
      <c r="D2" s="41" t="s">
        <v>24</v>
      </c>
      <c r="E2" s="41" t="s">
        <v>25</v>
      </c>
      <c r="F2" s="41" t="s">
        <v>18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 t="s">
        <v>12</v>
      </c>
      <c r="AE2" s="41" t="s">
        <v>13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W2" s="41" t="s">
        <v>64</v>
      </c>
      <c r="AX2" s="41" t="s">
        <v>19</v>
      </c>
      <c r="AY2" s="41"/>
      <c r="AZ2" s="41"/>
      <c r="BA2" s="41"/>
      <c r="BB2" s="42" t="s">
        <v>102</v>
      </c>
      <c r="BC2" s="42" t="s">
        <v>70</v>
      </c>
    </row>
    <row r="3" spans="1:55" ht="14.5" customHeight="1" x14ac:dyDescent="0.35">
      <c r="B3" s="41"/>
      <c r="C3" s="41"/>
      <c r="D3" s="41"/>
      <c r="E3" s="41"/>
      <c r="F3" s="41" t="s">
        <v>19</v>
      </c>
      <c r="G3" s="41"/>
      <c r="H3" s="41"/>
      <c r="I3" s="41"/>
      <c r="J3" s="41"/>
      <c r="K3" s="41"/>
      <c r="L3" s="41"/>
      <c r="M3" s="41"/>
      <c r="N3" s="41" t="s">
        <v>11</v>
      </c>
      <c r="O3" s="41"/>
      <c r="P3" s="41"/>
      <c r="Q3" s="41"/>
      <c r="R3" s="41"/>
      <c r="S3" s="41"/>
      <c r="T3" s="41"/>
      <c r="U3" s="41"/>
      <c r="V3" s="41" t="s">
        <v>17</v>
      </c>
      <c r="W3" s="41" t="s">
        <v>14</v>
      </c>
      <c r="X3" s="41" t="s">
        <v>15</v>
      </c>
      <c r="Y3" s="41" t="s">
        <v>16</v>
      </c>
      <c r="Z3" s="41" t="s">
        <v>26</v>
      </c>
      <c r="AA3" s="41" t="s">
        <v>27</v>
      </c>
      <c r="AB3" s="41"/>
      <c r="AE3" s="41" t="s">
        <v>19</v>
      </c>
      <c r="AF3" s="41"/>
      <c r="AG3" s="41"/>
      <c r="AH3" s="41"/>
      <c r="AI3" s="41"/>
      <c r="AJ3" s="41"/>
      <c r="AK3" s="41"/>
      <c r="AL3" s="41"/>
      <c r="AM3" s="41" t="s">
        <v>11</v>
      </c>
      <c r="AN3" s="41"/>
      <c r="AO3" s="41"/>
      <c r="AP3" s="41"/>
      <c r="AQ3" s="41"/>
      <c r="AR3" s="41"/>
      <c r="AS3" s="41"/>
      <c r="AT3" s="41"/>
      <c r="AW3" s="41"/>
      <c r="AX3" s="41" t="s">
        <v>67</v>
      </c>
      <c r="AY3" s="41" t="s">
        <v>69</v>
      </c>
      <c r="AZ3" s="41" t="s">
        <v>68</v>
      </c>
      <c r="BA3" s="42" t="s">
        <v>66</v>
      </c>
      <c r="BB3" s="42"/>
      <c r="BC3" s="42"/>
    </row>
    <row r="4" spans="1:55" ht="14.5" customHeight="1" x14ac:dyDescent="0.35">
      <c r="B4" s="41"/>
      <c r="C4" s="41"/>
      <c r="D4" s="41"/>
      <c r="E4" s="41"/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3</v>
      </c>
      <c r="O4" s="2" t="s">
        <v>4</v>
      </c>
      <c r="P4" s="2" t="s">
        <v>5</v>
      </c>
      <c r="Q4" s="2" t="s">
        <v>6</v>
      </c>
      <c r="R4" s="2" t="s">
        <v>7</v>
      </c>
      <c r="S4" s="2" t="s">
        <v>8</v>
      </c>
      <c r="T4" s="2" t="s">
        <v>9</v>
      </c>
      <c r="U4" s="2" t="s">
        <v>10</v>
      </c>
      <c r="V4" s="41"/>
      <c r="W4" s="41"/>
      <c r="X4" s="41"/>
      <c r="Y4" s="41"/>
      <c r="Z4" s="41"/>
      <c r="AA4" s="41"/>
      <c r="AB4" s="41"/>
      <c r="AE4" s="2" t="s">
        <v>3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3</v>
      </c>
      <c r="AN4" s="2" t="s">
        <v>4</v>
      </c>
      <c r="AO4" s="2" t="s">
        <v>5</v>
      </c>
      <c r="AP4" s="2" t="s">
        <v>6</v>
      </c>
      <c r="AQ4" s="2" t="s">
        <v>7</v>
      </c>
      <c r="AR4" s="2" t="s">
        <v>8</v>
      </c>
      <c r="AS4" s="2" t="s">
        <v>9</v>
      </c>
      <c r="AT4" s="2" t="s">
        <v>10</v>
      </c>
      <c r="AW4" s="41"/>
      <c r="AX4" s="41"/>
      <c r="AY4" s="41"/>
      <c r="AZ4" s="41"/>
      <c r="BA4" s="42"/>
      <c r="BB4" s="42"/>
      <c r="BC4" s="42"/>
    </row>
    <row r="5" spans="1:55" x14ac:dyDescent="0.35">
      <c r="B5" s="2" t="s">
        <v>109</v>
      </c>
      <c r="C5" s="2" t="s">
        <v>49</v>
      </c>
      <c r="D5" s="2">
        <v>1</v>
      </c>
      <c r="E5" s="2">
        <v>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55" x14ac:dyDescent="0.35">
      <c r="B6" s="33" t="s">
        <v>109</v>
      </c>
      <c r="C6" s="6" t="s">
        <v>49</v>
      </c>
      <c r="D6" s="2">
        <v>2</v>
      </c>
      <c r="E6" s="2"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55" x14ac:dyDescent="0.35">
      <c r="B7" s="33" t="s">
        <v>109</v>
      </c>
      <c r="C7" s="6" t="s">
        <v>49</v>
      </c>
      <c r="D7" s="2">
        <v>3</v>
      </c>
      <c r="E7" s="2">
        <v>32</v>
      </c>
      <c r="F7" s="2">
        <v>4</v>
      </c>
      <c r="G7" s="2">
        <v>8</v>
      </c>
      <c r="H7" s="2">
        <v>5</v>
      </c>
      <c r="I7" s="2">
        <v>1</v>
      </c>
      <c r="J7" s="2">
        <v>0</v>
      </c>
      <c r="K7" s="2">
        <v>1</v>
      </c>
      <c r="L7" s="2">
        <v>0</v>
      </c>
      <c r="M7" s="2">
        <v>0</v>
      </c>
      <c r="N7" s="3">
        <f>(F7/$AB7)*100</f>
        <v>21.052631578947366</v>
      </c>
      <c r="O7" s="3">
        <f t="shared" ref="O7:U7" si="0">(G7/$AB7)*100</f>
        <v>42.105263157894733</v>
      </c>
      <c r="P7" s="3">
        <f t="shared" si="0"/>
        <v>26.315789473684209</v>
      </c>
      <c r="Q7" s="3">
        <f t="shared" si="0"/>
        <v>5.2631578947368416</v>
      </c>
      <c r="R7" s="3">
        <f t="shared" si="0"/>
        <v>0</v>
      </c>
      <c r="S7" s="3">
        <f t="shared" si="0"/>
        <v>5.2631578947368416</v>
      </c>
      <c r="T7" s="3">
        <f t="shared" si="0"/>
        <v>0</v>
      </c>
      <c r="U7" s="3">
        <f t="shared" si="0"/>
        <v>0</v>
      </c>
      <c r="V7" s="6">
        <f>SUM(F7:I7)</f>
        <v>18</v>
      </c>
      <c r="W7" s="3">
        <f>(V7/AB7)*100</f>
        <v>94.73684210526315</v>
      </c>
      <c r="X7" s="6">
        <f>SUM(F7:G7,J7:K7)</f>
        <v>13</v>
      </c>
      <c r="Y7" s="3">
        <f>(X7/AB7)*100</f>
        <v>68.421052631578945</v>
      </c>
      <c r="Z7" s="6">
        <f>SUM(F7,H7,J7,L7)</f>
        <v>9</v>
      </c>
      <c r="AA7" s="3">
        <f>(Z7/AB7)*100</f>
        <v>47.368421052631575</v>
      </c>
      <c r="AB7" s="6">
        <f>SUM(F7:M7)</f>
        <v>19</v>
      </c>
      <c r="AE7" s="6">
        <v>4</v>
      </c>
      <c r="AF7" s="6">
        <v>8</v>
      </c>
      <c r="AG7" s="6">
        <v>5</v>
      </c>
      <c r="AH7" s="6">
        <v>1</v>
      </c>
      <c r="AI7" s="6">
        <v>0</v>
      </c>
      <c r="AJ7" s="6">
        <v>1</v>
      </c>
      <c r="AK7" s="6">
        <v>0</v>
      </c>
      <c r="AL7" s="6">
        <v>0</v>
      </c>
      <c r="AM7" s="2">
        <f>(AE7/F7)*100</f>
        <v>100</v>
      </c>
      <c r="AN7" s="8">
        <f t="shared" ref="AN7:AR7" si="1">(AF7/G7)*100</f>
        <v>100</v>
      </c>
      <c r="AO7" s="8">
        <f t="shared" si="1"/>
        <v>100</v>
      </c>
      <c r="AP7" s="8">
        <f t="shared" si="1"/>
        <v>100</v>
      </c>
      <c r="AQ7" s="8"/>
      <c r="AR7" s="8">
        <f t="shared" si="1"/>
        <v>100</v>
      </c>
      <c r="AS7" s="8"/>
      <c r="AT7" s="8"/>
    </row>
    <row r="8" spans="1:55" x14ac:dyDescent="0.35">
      <c r="B8" s="33" t="s">
        <v>109</v>
      </c>
      <c r="C8" s="6" t="s">
        <v>49</v>
      </c>
      <c r="D8" s="2">
        <v>4</v>
      </c>
      <c r="E8" s="2">
        <v>20</v>
      </c>
      <c r="F8" s="2">
        <v>1</v>
      </c>
      <c r="G8" s="2">
        <v>1</v>
      </c>
      <c r="H8" s="2">
        <v>3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3">
        <f>(F8/$AB8)*100</f>
        <v>16.666666666666664</v>
      </c>
      <c r="O8" s="3">
        <f t="shared" ref="O8" si="2">(G8/$AB8)*100</f>
        <v>16.666666666666664</v>
      </c>
      <c r="P8" s="3">
        <f t="shared" ref="P8" si="3">(H8/$AB8)*100</f>
        <v>50</v>
      </c>
      <c r="Q8" s="3">
        <f t="shared" ref="Q8" si="4">(I8/$AB8)*100</f>
        <v>16.666666666666664</v>
      </c>
      <c r="R8" s="3">
        <f t="shared" ref="R8" si="5">(J8/$AB8)*100</f>
        <v>0</v>
      </c>
      <c r="S8" s="3">
        <f t="shared" ref="S8" si="6">(K8/$AB8)*100</f>
        <v>0</v>
      </c>
      <c r="T8" s="3">
        <f t="shared" ref="T8" si="7">(L8/$AB8)*100</f>
        <v>0</v>
      </c>
      <c r="U8" s="3">
        <f t="shared" ref="U8" si="8">(M8/$AB8)*100</f>
        <v>0</v>
      </c>
      <c r="V8" s="6">
        <f>SUM(F8:I8)</f>
        <v>6</v>
      </c>
      <c r="W8" s="3">
        <f>(V8/AB8)*100</f>
        <v>100</v>
      </c>
      <c r="X8" s="6">
        <f>SUM(F8:G8,J8:K8)</f>
        <v>2</v>
      </c>
      <c r="Y8" s="3">
        <f>(X8/AB8)*100</f>
        <v>33.333333333333329</v>
      </c>
      <c r="Z8" s="6">
        <f>SUM(F8,H8,J8,L8)</f>
        <v>4</v>
      </c>
      <c r="AA8" s="3">
        <f>(Z8/AB8)*100</f>
        <v>66.666666666666657</v>
      </c>
      <c r="AB8" s="6">
        <f>SUM(F8:M8)</f>
        <v>6</v>
      </c>
      <c r="AE8" s="6">
        <v>1</v>
      </c>
      <c r="AF8" s="6">
        <v>1</v>
      </c>
      <c r="AG8" s="6">
        <v>3</v>
      </c>
      <c r="AH8" s="6">
        <v>1</v>
      </c>
      <c r="AI8" s="6">
        <v>0</v>
      </c>
      <c r="AJ8" s="6">
        <v>0</v>
      </c>
      <c r="AK8" s="6">
        <v>0</v>
      </c>
      <c r="AL8" s="6">
        <v>0</v>
      </c>
      <c r="AM8" s="8">
        <f t="shared" ref="AM8:AM70" si="9">(AE8/F8)*100</f>
        <v>100</v>
      </c>
      <c r="AN8" s="8">
        <f t="shared" ref="AN8:AN70" si="10">(AF8/G8)*100</f>
        <v>100</v>
      </c>
      <c r="AO8" s="8">
        <f t="shared" ref="AO8:AO70" si="11">(AG8/H8)*100</f>
        <v>100</v>
      </c>
      <c r="AP8" s="8">
        <f t="shared" ref="AP8:AP68" si="12">(AH8/I8)*100</f>
        <v>100</v>
      </c>
      <c r="AQ8" s="8"/>
      <c r="AR8" s="8"/>
      <c r="AS8" s="8"/>
      <c r="AT8" s="8"/>
      <c r="AU8" s="20"/>
      <c r="AV8" s="20"/>
    </row>
    <row r="9" spans="1:55" x14ac:dyDescent="0.35">
      <c r="B9" s="33" t="s">
        <v>109</v>
      </c>
      <c r="C9" s="6" t="s">
        <v>49</v>
      </c>
      <c r="D9" s="2">
        <v>5</v>
      </c>
      <c r="E9" s="2">
        <v>17</v>
      </c>
      <c r="F9" s="2">
        <v>2</v>
      </c>
      <c r="G9" s="2">
        <v>5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3">
        <f t="shared" ref="N9:N10" si="13">(F9/$AB9)*100</f>
        <v>22.222222222222221</v>
      </c>
      <c r="O9" s="3">
        <f t="shared" ref="O9:O10" si="14">(G9/$AB9)*100</f>
        <v>55.555555555555557</v>
      </c>
      <c r="P9" s="3">
        <f t="shared" ref="P9:P10" si="15">(H9/$AB9)*100</f>
        <v>11.111111111111111</v>
      </c>
      <c r="Q9" s="3">
        <f t="shared" ref="Q9:Q10" si="16">(I9/$AB9)*100</f>
        <v>11.111111111111111</v>
      </c>
      <c r="R9" s="3">
        <f t="shared" ref="R9:R10" si="17">(J9/$AB9)*100</f>
        <v>0</v>
      </c>
      <c r="S9" s="3">
        <f t="shared" ref="S9:S10" si="18">(K9/$AB9)*100</f>
        <v>0</v>
      </c>
      <c r="T9" s="3">
        <f t="shared" ref="T9:T10" si="19">(L9/$AB9)*100</f>
        <v>0</v>
      </c>
      <c r="U9" s="3">
        <f t="shared" ref="U9:U10" si="20">(M9/$AB9)*100</f>
        <v>0</v>
      </c>
      <c r="V9" s="6">
        <f t="shared" ref="V9:V10" si="21">SUM(F9:I9)</f>
        <v>9</v>
      </c>
      <c r="W9" s="3">
        <f t="shared" ref="W9:W10" si="22">(V9/AB9)*100</f>
        <v>100</v>
      </c>
      <c r="X9" s="6">
        <f t="shared" ref="X9:X10" si="23">SUM(F9:G9,J9:K9)</f>
        <v>7</v>
      </c>
      <c r="Y9" s="3">
        <f t="shared" ref="Y9:Y10" si="24">(X9/AB9)*100</f>
        <v>77.777777777777786</v>
      </c>
      <c r="Z9" s="6">
        <f t="shared" ref="Z9:Z10" si="25">SUM(F9,H9,J9,L9)</f>
        <v>3</v>
      </c>
      <c r="AA9" s="3">
        <f t="shared" ref="AA9:AA10" si="26">(Z9/AB9)*100</f>
        <v>33.333333333333329</v>
      </c>
      <c r="AB9" s="6">
        <f t="shared" ref="AB9:AB10" si="27">SUM(F9:M9)</f>
        <v>9</v>
      </c>
      <c r="AE9" s="6">
        <v>2</v>
      </c>
      <c r="AF9" s="6">
        <v>5</v>
      </c>
      <c r="AG9" s="6">
        <v>0</v>
      </c>
      <c r="AH9" s="6">
        <v>1</v>
      </c>
      <c r="AI9" s="6">
        <v>0</v>
      </c>
      <c r="AJ9" s="6">
        <v>0</v>
      </c>
      <c r="AK9" s="6">
        <v>0</v>
      </c>
      <c r="AL9" s="6">
        <v>0</v>
      </c>
      <c r="AM9" s="8">
        <f t="shared" si="9"/>
        <v>100</v>
      </c>
      <c r="AN9" s="8">
        <f t="shared" si="10"/>
        <v>100</v>
      </c>
      <c r="AO9" s="8">
        <f t="shared" si="11"/>
        <v>0</v>
      </c>
      <c r="AP9" s="8">
        <f t="shared" si="12"/>
        <v>100</v>
      </c>
      <c r="AQ9" s="8"/>
      <c r="AR9" s="8"/>
      <c r="AS9" s="8"/>
      <c r="AT9" s="8"/>
      <c r="AU9" s="20"/>
      <c r="AV9" s="20"/>
    </row>
    <row r="10" spans="1:55" x14ac:dyDescent="0.35">
      <c r="B10" s="33" t="s">
        <v>109</v>
      </c>
      <c r="C10" s="34" t="s">
        <v>49</v>
      </c>
      <c r="D10" s="34">
        <v>6</v>
      </c>
      <c r="E10" s="34">
        <v>18</v>
      </c>
      <c r="F10" s="34">
        <v>0</v>
      </c>
      <c r="G10" s="34">
        <v>4</v>
      </c>
      <c r="H10" s="34">
        <v>2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">
        <f t="shared" si="13"/>
        <v>0</v>
      </c>
      <c r="O10" s="3">
        <f t="shared" si="14"/>
        <v>66.666666666666657</v>
      </c>
      <c r="P10" s="3">
        <f t="shared" si="15"/>
        <v>33.333333333333329</v>
      </c>
      <c r="Q10" s="3">
        <f t="shared" si="16"/>
        <v>0</v>
      </c>
      <c r="R10" s="3">
        <f t="shared" si="17"/>
        <v>0</v>
      </c>
      <c r="S10" s="3">
        <f t="shared" si="18"/>
        <v>0</v>
      </c>
      <c r="T10" s="3">
        <f t="shared" si="19"/>
        <v>0</v>
      </c>
      <c r="U10" s="3">
        <f t="shared" si="20"/>
        <v>0</v>
      </c>
      <c r="V10" s="6">
        <f t="shared" si="21"/>
        <v>6</v>
      </c>
      <c r="W10" s="3">
        <f t="shared" si="22"/>
        <v>100</v>
      </c>
      <c r="X10" s="6">
        <f t="shared" si="23"/>
        <v>4</v>
      </c>
      <c r="Y10" s="3">
        <f t="shared" si="24"/>
        <v>66.666666666666657</v>
      </c>
      <c r="Z10" s="6">
        <f t="shared" si="25"/>
        <v>2</v>
      </c>
      <c r="AA10" s="3">
        <f t="shared" si="26"/>
        <v>33.333333333333329</v>
      </c>
      <c r="AB10" s="6">
        <f t="shared" si="27"/>
        <v>6</v>
      </c>
      <c r="AE10" s="6">
        <v>0</v>
      </c>
      <c r="AF10" s="6">
        <v>4</v>
      </c>
      <c r="AG10" s="6">
        <v>2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8"/>
      <c r="AN10" s="8">
        <f t="shared" si="10"/>
        <v>100</v>
      </c>
      <c r="AO10" s="8">
        <f t="shared" si="11"/>
        <v>100</v>
      </c>
      <c r="AP10" s="8"/>
      <c r="AQ10" s="8"/>
      <c r="AR10" s="8"/>
      <c r="AS10" s="8"/>
      <c r="AT10" s="8"/>
      <c r="AU10" s="20"/>
      <c r="AV10" s="20"/>
    </row>
    <row r="11" spans="1:55" x14ac:dyDescent="0.35">
      <c r="A11" s="2" t="s">
        <v>50</v>
      </c>
      <c r="B11" s="33" t="s">
        <v>109</v>
      </c>
      <c r="C11" s="6" t="s">
        <v>49</v>
      </c>
      <c r="D11" s="2">
        <v>7</v>
      </c>
      <c r="E11" s="2">
        <v>36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E11" s="6"/>
      <c r="AF11" s="6"/>
      <c r="AG11" s="6"/>
      <c r="AH11" s="6"/>
      <c r="AI11" s="6"/>
      <c r="AJ11" s="6"/>
      <c r="AK11" s="6"/>
      <c r="AL11" s="6"/>
      <c r="AM11" s="8"/>
      <c r="AN11" s="8"/>
      <c r="AO11" s="8"/>
      <c r="AP11" s="8"/>
      <c r="AQ11" s="8"/>
      <c r="AR11" s="8"/>
      <c r="AS11" s="8"/>
      <c r="AT11" s="8"/>
      <c r="AU11" s="20"/>
      <c r="AV11" s="20"/>
    </row>
    <row r="12" spans="1:55" x14ac:dyDescent="0.35">
      <c r="B12" s="33" t="s">
        <v>109</v>
      </c>
      <c r="C12" s="6" t="s">
        <v>49</v>
      </c>
      <c r="D12" s="2">
        <v>8</v>
      </c>
      <c r="E12" s="2">
        <v>34</v>
      </c>
      <c r="F12" s="2">
        <v>1</v>
      </c>
      <c r="G12" s="2">
        <v>8</v>
      </c>
      <c r="H12" s="2">
        <v>1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3">
        <f>(F12/$AB12)*100</f>
        <v>9.0909090909090917</v>
      </c>
      <c r="O12" s="3">
        <f t="shared" ref="O12" si="28">(G12/$AB12)*100</f>
        <v>72.727272727272734</v>
      </c>
      <c r="P12" s="3">
        <f t="shared" ref="P12" si="29">(H12/$AB12)*100</f>
        <v>9.0909090909090917</v>
      </c>
      <c r="Q12" s="3">
        <f t="shared" ref="Q12" si="30">(I12/$AB12)*100</f>
        <v>0</v>
      </c>
      <c r="R12" s="3">
        <f t="shared" ref="R12" si="31">(J12/$AB12)*100</f>
        <v>0</v>
      </c>
      <c r="S12" s="3">
        <f t="shared" ref="S12" si="32">(K12/$AB12)*100</f>
        <v>9.0909090909090917</v>
      </c>
      <c r="T12" s="3">
        <f t="shared" ref="T12" si="33">(L12/$AB12)*100</f>
        <v>0</v>
      </c>
      <c r="U12" s="3">
        <f t="shared" ref="U12" si="34">(M12/$AB12)*100</f>
        <v>0</v>
      </c>
      <c r="V12" s="6">
        <f>SUM(F12:I12)</f>
        <v>10</v>
      </c>
      <c r="W12" s="3">
        <f>(V12/AB12)*100</f>
        <v>90.909090909090907</v>
      </c>
      <c r="X12" s="6">
        <f>SUM(F12:G12,J12:K12)</f>
        <v>10</v>
      </c>
      <c r="Y12" s="3">
        <f>(X12/AB12)*100</f>
        <v>90.909090909090907</v>
      </c>
      <c r="Z12" s="6">
        <f>SUM(F12,H12,J12,L12)</f>
        <v>2</v>
      </c>
      <c r="AA12" s="3">
        <f>(Z12/AB12)*100</f>
        <v>18.181818181818183</v>
      </c>
      <c r="AB12" s="6">
        <f>SUM(F12:M12)</f>
        <v>11</v>
      </c>
      <c r="AE12" s="6">
        <v>1</v>
      </c>
      <c r="AF12" s="6">
        <v>8</v>
      </c>
      <c r="AG12" s="6">
        <v>1</v>
      </c>
      <c r="AH12" s="6">
        <v>0</v>
      </c>
      <c r="AI12" s="6">
        <v>0</v>
      </c>
      <c r="AJ12" s="6">
        <v>1</v>
      </c>
      <c r="AK12" s="6">
        <v>0</v>
      </c>
      <c r="AL12" s="6">
        <v>0</v>
      </c>
      <c r="AM12" s="8">
        <f t="shared" si="9"/>
        <v>100</v>
      </c>
      <c r="AN12" s="8">
        <f t="shared" si="10"/>
        <v>100</v>
      </c>
      <c r="AO12" s="8">
        <f t="shared" si="11"/>
        <v>100</v>
      </c>
      <c r="AP12" s="8"/>
      <c r="AQ12" s="8"/>
      <c r="AR12" s="8">
        <f t="shared" ref="AR12:AR68" si="35">(AJ12/K12)*100</f>
        <v>100</v>
      </c>
      <c r="AS12" s="8"/>
      <c r="AT12" s="8"/>
      <c r="AU12" s="20"/>
      <c r="AV12" s="20"/>
    </row>
    <row r="13" spans="1:55" x14ac:dyDescent="0.35">
      <c r="B13" s="33" t="s">
        <v>109</v>
      </c>
      <c r="C13" s="6" t="s">
        <v>49</v>
      </c>
      <c r="D13" s="2">
        <v>9</v>
      </c>
      <c r="E13" s="2">
        <v>54</v>
      </c>
      <c r="F13" s="2">
        <v>4</v>
      </c>
      <c r="G13" s="2">
        <v>10</v>
      </c>
      <c r="H13" s="2">
        <v>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3">
        <f t="shared" ref="N13:N76" si="36">(F13/$AB13)*100</f>
        <v>17.391304347826086</v>
      </c>
      <c r="O13" s="3">
        <f t="shared" ref="O13:O76" si="37">(G13/$AB13)*100</f>
        <v>43.478260869565219</v>
      </c>
      <c r="P13" s="3">
        <f t="shared" ref="P13:P76" si="38">(H13/$AB13)*100</f>
        <v>39.130434782608695</v>
      </c>
      <c r="Q13" s="3">
        <f t="shared" ref="Q13:Q76" si="39">(I13/$AB13)*100</f>
        <v>0</v>
      </c>
      <c r="R13" s="3">
        <f t="shared" ref="R13:R76" si="40">(J13/$AB13)*100</f>
        <v>0</v>
      </c>
      <c r="S13" s="3">
        <f t="shared" ref="S13:S76" si="41">(K13/$AB13)*100</f>
        <v>0</v>
      </c>
      <c r="T13" s="3">
        <f t="shared" ref="T13:T76" si="42">(L13/$AB13)*100</f>
        <v>0</v>
      </c>
      <c r="U13" s="3">
        <f t="shared" ref="U13:U76" si="43">(M13/$AB13)*100</f>
        <v>0</v>
      </c>
      <c r="V13" s="6">
        <f t="shared" ref="V13:V76" si="44">SUM(F13:I13)</f>
        <v>23</v>
      </c>
      <c r="W13" s="3">
        <f t="shared" ref="W13:W77" si="45">(V13/AB13)*100</f>
        <v>100</v>
      </c>
      <c r="X13" s="6">
        <f t="shared" ref="X13:X76" si="46">SUM(F13:G13,J13:K13)</f>
        <v>14</v>
      </c>
      <c r="Y13" s="3">
        <f t="shared" ref="Y13:Y77" si="47">(X13/AB13)*100</f>
        <v>60.869565217391312</v>
      </c>
      <c r="Z13" s="6">
        <f t="shared" ref="Z13:Z76" si="48">SUM(F13,H13,J13,L13)</f>
        <v>13</v>
      </c>
      <c r="AA13" s="3">
        <f t="shared" ref="AA13:AA76" si="49">(Z13/AB13)*100</f>
        <v>56.521739130434781</v>
      </c>
      <c r="AB13" s="6">
        <f t="shared" ref="AB13:AB76" si="50">SUM(F13:M13)</f>
        <v>23</v>
      </c>
      <c r="AE13" s="6">
        <v>4</v>
      </c>
      <c r="AF13" s="6">
        <v>10</v>
      </c>
      <c r="AG13" s="6">
        <v>9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8">
        <f t="shared" si="9"/>
        <v>100</v>
      </c>
      <c r="AN13" s="8">
        <f t="shared" si="10"/>
        <v>100</v>
      </c>
      <c r="AO13" s="8">
        <f t="shared" si="11"/>
        <v>100</v>
      </c>
      <c r="AP13" s="8"/>
      <c r="AQ13" s="8"/>
      <c r="AR13" s="8"/>
      <c r="AS13" s="8"/>
      <c r="AT13" s="8"/>
      <c r="AU13" s="20"/>
      <c r="AV13" s="20"/>
    </row>
    <row r="14" spans="1:55" x14ac:dyDescent="0.35">
      <c r="B14" s="33" t="s">
        <v>109</v>
      </c>
      <c r="C14" s="6" t="s">
        <v>49</v>
      </c>
      <c r="D14" s="2">
        <v>10</v>
      </c>
      <c r="E14" s="2">
        <v>11</v>
      </c>
      <c r="F14" s="2">
        <v>1</v>
      </c>
      <c r="G14" s="2">
        <v>1</v>
      </c>
      <c r="H14" s="2">
        <v>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f t="shared" si="36"/>
        <v>25</v>
      </c>
      <c r="O14" s="3">
        <f t="shared" si="37"/>
        <v>25</v>
      </c>
      <c r="P14" s="3">
        <f t="shared" si="38"/>
        <v>50</v>
      </c>
      <c r="Q14" s="3">
        <f t="shared" si="39"/>
        <v>0</v>
      </c>
      <c r="R14" s="3">
        <f t="shared" si="40"/>
        <v>0</v>
      </c>
      <c r="S14" s="3">
        <f t="shared" si="41"/>
        <v>0</v>
      </c>
      <c r="T14" s="3">
        <f t="shared" si="42"/>
        <v>0</v>
      </c>
      <c r="U14" s="3">
        <f t="shared" si="43"/>
        <v>0</v>
      </c>
      <c r="V14" s="6">
        <f t="shared" si="44"/>
        <v>4</v>
      </c>
      <c r="W14" s="3">
        <f t="shared" si="45"/>
        <v>100</v>
      </c>
      <c r="X14" s="6">
        <f t="shared" si="46"/>
        <v>2</v>
      </c>
      <c r="Y14" s="3">
        <f t="shared" si="47"/>
        <v>50</v>
      </c>
      <c r="Z14" s="6">
        <f t="shared" si="48"/>
        <v>3</v>
      </c>
      <c r="AA14" s="3">
        <f t="shared" si="49"/>
        <v>75</v>
      </c>
      <c r="AB14" s="6">
        <f t="shared" si="50"/>
        <v>4</v>
      </c>
      <c r="AE14" s="6">
        <v>1</v>
      </c>
      <c r="AF14" s="6">
        <v>1</v>
      </c>
      <c r="AG14" s="6">
        <v>2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8">
        <f t="shared" si="9"/>
        <v>100</v>
      </c>
      <c r="AN14" s="8">
        <f t="shared" si="10"/>
        <v>100</v>
      </c>
      <c r="AO14" s="8">
        <f t="shared" si="11"/>
        <v>100</v>
      </c>
      <c r="AP14" s="8"/>
      <c r="AQ14" s="8"/>
      <c r="AR14" s="8"/>
      <c r="AS14" s="8"/>
      <c r="AT14" s="8"/>
      <c r="AU14" s="20"/>
      <c r="AV14" s="20"/>
    </row>
    <row r="15" spans="1:55" x14ac:dyDescent="0.35">
      <c r="B15" s="33" t="s">
        <v>109</v>
      </c>
      <c r="C15" s="6" t="s">
        <v>49</v>
      </c>
      <c r="D15" s="2">
        <v>11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3">
        <f t="shared" si="36"/>
        <v>50</v>
      </c>
      <c r="O15" s="3">
        <f t="shared" si="37"/>
        <v>50</v>
      </c>
      <c r="P15" s="3">
        <f t="shared" si="38"/>
        <v>0</v>
      </c>
      <c r="Q15" s="3">
        <f t="shared" si="39"/>
        <v>0</v>
      </c>
      <c r="R15" s="3">
        <f t="shared" si="40"/>
        <v>0</v>
      </c>
      <c r="S15" s="3">
        <f t="shared" si="41"/>
        <v>0</v>
      </c>
      <c r="T15" s="3">
        <f t="shared" si="42"/>
        <v>0</v>
      </c>
      <c r="U15" s="3">
        <f t="shared" si="43"/>
        <v>0</v>
      </c>
      <c r="V15" s="6">
        <f t="shared" si="44"/>
        <v>2</v>
      </c>
      <c r="W15" s="3">
        <f t="shared" si="45"/>
        <v>100</v>
      </c>
      <c r="X15" s="6">
        <f t="shared" si="46"/>
        <v>2</v>
      </c>
      <c r="Y15" s="3">
        <f t="shared" si="47"/>
        <v>100</v>
      </c>
      <c r="Z15" s="6">
        <f t="shared" si="48"/>
        <v>1</v>
      </c>
      <c r="AA15" s="3">
        <f t="shared" si="49"/>
        <v>50</v>
      </c>
      <c r="AB15" s="6">
        <f t="shared" si="50"/>
        <v>2</v>
      </c>
      <c r="AE15" s="6">
        <v>1</v>
      </c>
      <c r="AF15" s="6">
        <v>1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8">
        <f t="shared" si="9"/>
        <v>100</v>
      </c>
      <c r="AN15" s="8">
        <f t="shared" si="10"/>
        <v>100</v>
      </c>
      <c r="AO15" s="8"/>
      <c r="AP15" s="8"/>
      <c r="AQ15" s="8"/>
      <c r="AR15" s="8"/>
      <c r="AS15" s="8"/>
      <c r="AT15" s="8"/>
      <c r="AU15" s="20"/>
      <c r="AV15" s="20"/>
    </row>
    <row r="16" spans="1:55" x14ac:dyDescent="0.35">
      <c r="B16" s="33" t="s">
        <v>109</v>
      </c>
      <c r="C16" s="6" t="s">
        <v>49</v>
      </c>
      <c r="D16" s="2">
        <v>12</v>
      </c>
      <c r="E16" s="2">
        <v>48</v>
      </c>
      <c r="F16" s="2">
        <v>7</v>
      </c>
      <c r="G16" s="2">
        <v>11</v>
      </c>
      <c r="H16" s="2">
        <v>7</v>
      </c>
      <c r="I16" s="2">
        <v>3</v>
      </c>
      <c r="J16" s="2">
        <v>0</v>
      </c>
      <c r="K16" s="2">
        <v>1</v>
      </c>
      <c r="L16" s="2">
        <v>1</v>
      </c>
      <c r="M16" s="2">
        <v>1</v>
      </c>
      <c r="N16" s="3">
        <f t="shared" si="36"/>
        <v>22.58064516129032</v>
      </c>
      <c r="O16" s="3">
        <f t="shared" si="37"/>
        <v>35.483870967741936</v>
      </c>
      <c r="P16" s="3">
        <f t="shared" si="38"/>
        <v>22.58064516129032</v>
      </c>
      <c r="Q16" s="3">
        <f t="shared" si="39"/>
        <v>9.67741935483871</v>
      </c>
      <c r="R16" s="3">
        <f t="shared" si="40"/>
        <v>0</v>
      </c>
      <c r="S16" s="3">
        <f t="shared" si="41"/>
        <v>3.225806451612903</v>
      </c>
      <c r="T16" s="3">
        <f t="shared" si="42"/>
        <v>3.225806451612903</v>
      </c>
      <c r="U16" s="3">
        <f t="shared" si="43"/>
        <v>3.225806451612903</v>
      </c>
      <c r="V16" s="6">
        <f t="shared" si="44"/>
        <v>28</v>
      </c>
      <c r="W16" s="3">
        <f t="shared" si="45"/>
        <v>90.322580645161281</v>
      </c>
      <c r="X16" s="6">
        <f t="shared" si="46"/>
        <v>19</v>
      </c>
      <c r="Y16" s="3">
        <f t="shared" si="47"/>
        <v>61.29032258064516</v>
      </c>
      <c r="Z16" s="6">
        <f t="shared" si="48"/>
        <v>15</v>
      </c>
      <c r="AA16" s="3">
        <f t="shared" si="49"/>
        <v>48.387096774193552</v>
      </c>
      <c r="AB16" s="6">
        <f t="shared" si="50"/>
        <v>31</v>
      </c>
      <c r="AE16" s="6">
        <v>7</v>
      </c>
      <c r="AF16" s="6">
        <v>11</v>
      </c>
      <c r="AG16" s="6">
        <v>7</v>
      </c>
      <c r="AH16" s="6">
        <v>3</v>
      </c>
      <c r="AI16" s="6">
        <v>0</v>
      </c>
      <c r="AJ16" s="6">
        <v>1</v>
      </c>
      <c r="AK16" s="6">
        <v>0</v>
      </c>
      <c r="AL16" s="6">
        <v>0</v>
      </c>
      <c r="AM16" s="8">
        <f t="shared" si="9"/>
        <v>100</v>
      </c>
      <c r="AN16" s="8">
        <f t="shared" si="10"/>
        <v>100</v>
      </c>
      <c r="AO16" s="8">
        <f t="shared" si="11"/>
        <v>100</v>
      </c>
      <c r="AP16" s="8">
        <f t="shared" si="12"/>
        <v>100</v>
      </c>
      <c r="AQ16" s="8"/>
      <c r="AR16" s="8">
        <f t="shared" si="35"/>
        <v>100</v>
      </c>
      <c r="AS16" s="8">
        <f t="shared" ref="AS16:AS49" si="51">(AK16/L16)*100</f>
        <v>0</v>
      </c>
      <c r="AT16" s="8">
        <f t="shared" ref="AT16:AT49" si="52">(AL16/M16)*100</f>
        <v>0</v>
      </c>
      <c r="AU16" s="20"/>
      <c r="AV16" s="20"/>
    </row>
    <row r="17" spans="2:48" x14ac:dyDescent="0.35">
      <c r="B17" s="33" t="s">
        <v>109</v>
      </c>
      <c r="C17" s="6" t="s">
        <v>49</v>
      </c>
      <c r="D17" s="2">
        <v>13</v>
      </c>
      <c r="E17" s="2">
        <v>7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3">
        <f t="shared" si="36"/>
        <v>66.666666666666657</v>
      </c>
      <c r="O17" s="3">
        <f t="shared" si="37"/>
        <v>33.333333333333329</v>
      </c>
      <c r="P17" s="3">
        <f t="shared" si="38"/>
        <v>0</v>
      </c>
      <c r="Q17" s="3">
        <f t="shared" si="39"/>
        <v>0</v>
      </c>
      <c r="R17" s="3">
        <f t="shared" si="40"/>
        <v>0</v>
      </c>
      <c r="S17" s="3">
        <f t="shared" si="41"/>
        <v>0</v>
      </c>
      <c r="T17" s="3">
        <f t="shared" si="42"/>
        <v>0</v>
      </c>
      <c r="U17" s="3">
        <f t="shared" si="43"/>
        <v>0</v>
      </c>
      <c r="V17" s="6">
        <f t="shared" si="44"/>
        <v>3</v>
      </c>
      <c r="W17" s="3">
        <f t="shared" si="45"/>
        <v>100</v>
      </c>
      <c r="X17" s="6">
        <f t="shared" si="46"/>
        <v>3</v>
      </c>
      <c r="Y17" s="3">
        <f t="shared" si="47"/>
        <v>100</v>
      </c>
      <c r="Z17" s="6">
        <f t="shared" si="48"/>
        <v>2</v>
      </c>
      <c r="AA17" s="3">
        <f t="shared" si="49"/>
        <v>66.666666666666657</v>
      </c>
      <c r="AB17" s="6">
        <f t="shared" si="50"/>
        <v>3</v>
      </c>
      <c r="AE17" s="6">
        <v>2</v>
      </c>
      <c r="AF17" s="6">
        <v>1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8">
        <f t="shared" si="9"/>
        <v>100</v>
      </c>
      <c r="AN17" s="8">
        <f t="shared" si="10"/>
        <v>100</v>
      </c>
      <c r="AO17" s="8"/>
      <c r="AP17" s="8"/>
      <c r="AQ17" s="8"/>
      <c r="AR17" s="8"/>
      <c r="AS17" s="8"/>
      <c r="AT17" s="8"/>
      <c r="AU17" s="20"/>
      <c r="AV17" s="20"/>
    </row>
    <row r="18" spans="2:48" x14ac:dyDescent="0.35">
      <c r="B18" s="33" t="s">
        <v>109</v>
      </c>
      <c r="C18" s="34" t="s">
        <v>49</v>
      </c>
      <c r="D18" s="34">
        <v>14</v>
      </c>
      <c r="E18" s="34">
        <v>22</v>
      </c>
      <c r="F18" s="34">
        <v>0</v>
      </c>
      <c r="G18" s="34">
        <v>2</v>
      </c>
      <c r="H18" s="34">
        <v>1</v>
      </c>
      <c r="I18" s="34">
        <v>1</v>
      </c>
      <c r="J18" s="34">
        <v>0</v>
      </c>
      <c r="K18" s="34">
        <v>0</v>
      </c>
      <c r="L18" s="34">
        <v>0</v>
      </c>
      <c r="M18" s="34">
        <v>0</v>
      </c>
      <c r="N18" s="3">
        <f t="shared" si="36"/>
        <v>0</v>
      </c>
      <c r="O18" s="3">
        <f t="shared" si="37"/>
        <v>50</v>
      </c>
      <c r="P18" s="3">
        <f t="shared" si="38"/>
        <v>25</v>
      </c>
      <c r="Q18" s="3">
        <f t="shared" si="39"/>
        <v>25</v>
      </c>
      <c r="R18" s="3">
        <f t="shared" si="40"/>
        <v>0</v>
      </c>
      <c r="S18" s="3">
        <f t="shared" si="41"/>
        <v>0</v>
      </c>
      <c r="T18" s="3">
        <f t="shared" si="42"/>
        <v>0</v>
      </c>
      <c r="U18" s="3">
        <f t="shared" si="43"/>
        <v>0</v>
      </c>
      <c r="V18" s="6">
        <f t="shared" si="44"/>
        <v>4</v>
      </c>
      <c r="W18" s="3">
        <f t="shared" si="45"/>
        <v>100</v>
      </c>
      <c r="X18" s="6">
        <f t="shared" si="46"/>
        <v>2</v>
      </c>
      <c r="Y18" s="3">
        <f t="shared" si="47"/>
        <v>50</v>
      </c>
      <c r="Z18" s="6">
        <f t="shared" si="48"/>
        <v>1</v>
      </c>
      <c r="AA18" s="3">
        <f t="shared" si="49"/>
        <v>25</v>
      </c>
      <c r="AB18" s="6">
        <f t="shared" si="50"/>
        <v>4</v>
      </c>
      <c r="AE18" s="6">
        <v>0</v>
      </c>
      <c r="AF18" s="6">
        <v>2</v>
      </c>
      <c r="AG18" s="6">
        <v>1</v>
      </c>
      <c r="AH18" s="6">
        <v>1</v>
      </c>
      <c r="AI18" s="6">
        <v>0</v>
      </c>
      <c r="AJ18" s="6">
        <v>0</v>
      </c>
      <c r="AK18" s="6">
        <v>0</v>
      </c>
      <c r="AL18" s="6">
        <v>0</v>
      </c>
      <c r="AM18" s="8"/>
      <c r="AN18" s="8">
        <f t="shared" si="10"/>
        <v>100</v>
      </c>
      <c r="AO18" s="8">
        <f t="shared" si="11"/>
        <v>100</v>
      </c>
      <c r="AP18" s="8">
        <f t="shared" si="12"/>
        <v>100</v>
      </c>
      <c r="AQ18" s="8"/>
      <c r="AR18" s="8"/>
      <c r="AS18" s="8"/>
      <c r="AT18" s="8"/>
      <c r="AU18" s="20"/>
      <c r="AV18" s="20"/>
    </row>
    <row r="19" spans="2:48" x14ac:dyDescent="0.35">
      <c r="B19" s="33" t="s">
        <v>109</v>
      </c>
      <c r="C19" s="6" t="s">
        <v>49</v>
      </c>
      <c r="D19" s="2">
        <v>15</v>
      </c>
      <c r="E19" s="2">
        <v>35</v>
      </c>
      <c r="F19" s="2">
        <v>11</v>
      </c>
      <c r="G19" s="2">
        <v>8</v>
      </c>
      <c r="H19" s="2">
        <v>5</v>
      </c>
      <c r="I19" s="2">
        <v>1</v>
      </c>
      <c r="J19" s="6">
        <v>0</v>
      </c>
      <c r="K19" s="6">
        <v>0</v>
      </c>
      <c r="L19" s="6">
        <v>0</v>
      </c>
      <c r="M19" s="6">
        <v>0</v>
      </c>
      <c r="N19" s="3">
        <f t="shared" si="36"/>
        <v>44</v>
      </c>
      <c r="O19" s="3">
        <f t="shared" si="37"/>
        <v>32</v>
      </c>
      <c r="P19" s="3">
        <f t="shared" si="38"/>
        <v>20</v>
      </c>
      <c r="Q19" s="3">
        <f t="shared" si="39"/>
        <v>4</v>
      </c>
      <c r="R19" s="3">
        <f t="shared" si="40"/>
        <v>0</v>
      </c>
      <c r="S19" s="3">
        <f t="shared" si="41"/>
        <v>0</v>
      </c>
      <c r="T19" s="3">
        <f t="shared" si="42"/>
        <v>0</v>
      </c>
      <c r="U19" s="3">
        <f t="shared" si="43"/>
        <v>0</v>
      </c>
      <c r="V19" s="6">
        <f t="shared" si="44"/>
        <v>25</v>
      </c>
      <c r="W19" s="3">
        <f t="shared" si="45"/>
        <v>100</v>
      </c>
      <c r="X19" s="6">
        <f t="shared" si="46"/>
        <v>19</v>
      </c>
      <c r="Y19" s="3">
        <f t="shared" si="47"/>
        <v>76</v>
      </c>
      <c r="Z19" s="6">
        <f t="shared" si="48"/>
        <v>16</v>
      </c>
      <c r="AA19" s="3">
        <f t="shared" si="49"/>
        <v>64</v>
      </c>
      <c r="AB19" s="6">
        <f t="shared" si="50"/>
        <v>25</v>
      </c>
      <c r="AE19" s="6">
        <v>11</v>
      </c>
      <c r="AF19" s="6">
        <v>8</v>
      </c>
      <c r="AG19" s="6">
        <v>5</v>
      </c>
      <c r="AH19" s="6">
        <v>1</v>
      </c>
      <c r="AI19" s="6">
        <v>0</v>
      </c>
      <c r="AJ19" s="6">
        <v>0</v>
      </c>
      <c r="AK19" s="6">
        <v>0</v>
      </c>
      <c r="AL19" s="6">
        <v>0</v>
      </c>
      <c r="AM19" s="8">
        <f t="shared" si="9"/>
        <v>100</v>
      </c>
      <c r="AN19" s="8">
        <f t="shared" si="10"/>
        <v>100</v>
      </c>
      <c r="AO19" s="8">
        <f t="shared" si="11"/>
        <v>100</v>
      </c>
      <c r="AP19" s="8">
        <f t="shared" si="12"/>
        <v>100</v>
      </c>
      <c r="AQ19" s="8"/>
      <c r="AR19" s="8"/>
      <c r="AS19" s="8"/>
      <c r="AT19" s="8"/>
      <c r="AU19" s="20"/>
      <c r="AV19" s="20"/>
    </row>
    <row r="20" spans="2:48" x14ac:dyDescent="0.35">
      <c r="B20" s="33" t="s">
        <v>109</v>
      </c>
      <c r="C20" s="6" t="s">
        <v>49</v>
      </c>
      <c r="D20" s="2">
        <v>16</v>
      </c>
      <c r="E20" s="2">
        <v>0</v>
      </c>
      <c r="J20" s="6"/>
      <c r="K20" s="6"/>
      <c r="L20" s="6"/>
      <c r="M20" s="6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E20" s="6"/>
      <c r="AF20" s="6"/>
      <c r="AG20" s="6"/>
      <c r="AH20" s="6"/>
      <c r="AI20" s="6"/>
      <c r="AJ20" s="6"/>
      <c r="AK20" s="6"/>
      <c r="AL20" s="6"/>
      <c r="AM20" s="8"/>
      <c r="AN20" s="8"/>
      <c r="AO20" s="8"/>
      <c r="AP20" s="8"/>
      <c r="AQ20" s="8"/>
      <c r="AR20" s="8"/>
      <c r="AS20" s="8"/>
      <c r="AT20" s="8"/>
      <c r="AU20" s="20"/>
      <c r="AV20" s="20"/>
    </row>
    <row r="21" spans="2:48" x14ac:dyDescent="0.35">
      <c r="B21" s="33" t="s">
        <v>109</v>
      </c>
      <c r="C21" s="6" t="s">
        <v>49</v>
      </c>
      <c r="D21" s="2">
        <v>17</v>
      </c>
      <c r="E21" s="2">
        <v>28</v>
      </c>
      <c r="F21" s="2">
        <v>6</v>
      </c>
      <c r="G21" s="2">
        <v>4</v>
      </c>
      <c r="H21" s="2">
        <v>5</v>
      </c>
      <c r="I21" s="2">
        <v>5</v>
      </c>
      <c r="J21" s="6">
        <v>0</v>
      </c>
      <c r="K21" s="6">
        <v>0</v>
      </c>
      <c r="L21" s="6">
        <v>1</v>
      </c>
      <c r="M21" s="6">
        <v>0</v>
      </c>
      <c r="N21" s="3">
        <f t="shared" si="36"/>
        <v>28.571428571428569</v>
      </c>
      <c r="O21" s="3">
        <f t="shared" si="37"/>
        <v>19.047619047619047</v>
      </c>
      <c r="P21" s="3">
        <f t="shared" si="38"/>
        <v>23.809523809523807</v>
      </c>
      <c r="Q21" s="3">
        <f t="shared" si="39"/>
        <v>23.809523809523807</v>
      </c>
      <c r="R21" s="3">
        <f t="shared" si="40"/>
        <v>0</v>
      </c>
      <c r="S21" s="3">
        <f t="shared" si="41"/>
        <v>0</v>
      </c>
      <c r="T21" s="3">
        <f t="shared" si="42"/>
        <v>4.7619047619047619</v>
      </c>
      <c r="U21" s="3">
        <f t="shared" si="43"/>
        <v>0</v>
      </c>
      <c r="V21" s="6">
        <f t="shared" si="44"/>
        <v>20</v>
      </c>
      <c r="W21" s="3">
        <f t="shared" si="45"/>
        <v>95.238095238095227</v>
      </c>
      <c r="X21" s="6">
        <f t="shared" si="46"/>
        <v>10</v>
      </c>
      <c r="Y21" s="3">
        <f t="shared" si="47"/>
        <v>47.619047619047613</v>
      </c>
      <c r="Z21" s="6">
        <f t="shared" si="48"/>
        <v>12</v>
      </c>
      <c r="AA21" s="3">
        <f t="shared" si="49"/>
        <v>57.142857142857139</v>
      </c>
      <c r="AB21" s="6">
        <f t="shared" si="50"/>
        <v>21</v>
      </c>
      <c r="AE21" s="6">
        <v>6</v>
      </c>
      <c r="AF21" s="6">
        <v>4</v>
      </c>
      <c r="AG21" s="6">
        <v>5</v>
      </c>
      <c r="AH21" s="6">
        <v>5</v>
      </c>
      <c r="AI21" s="6">
        <v>0</v>
      </c>
      <c r="AJ21" s="6">
        <v>0</v>
      </c>
      <c r="AK21" s="6">
        <v>0</v>
      </c>
      <c r="AL21" s="6">
        <v>0</v>
      </c>
      <c r="AM21" s="8">
        <f t="shared" si="9"/>
        <v>100</v>
      </c>
      <c r="AN21" s="8">
        <f t="shared" si="10"/>
        <v>100</v>
      </c>
      <c r="AO21" s="8">
        <f t="shared" si="11"/>
        <v>100</v>
      </c>
      <c r="AP21" s="8">
        <f t="shared" si="12"/>
        <v>100</v>
      </c>
      <c r="AQ21" s="8"/>
      <c r="AR21" s="8"/>
      <c r="AS21" s="8">
        <f t="shared" si="51"/>
        <v>0</v>
      </c>
      <c r="AT21" s="8"/>
      <c r="AU21" s="20"/>
      <c r="AV21" s="20"/>
    </row>
    <row r="22" spans="2:48" x14ac:dyDescent="0.35">
      <c r="B22" s="33" t="s">
        <v>109</v>
      </c>
      <c r="C22" s="6" t="s">
        <v>49</v>
      </c>
      <c r="D22" s="2">
        <v>18</v>
      </c>
      <c r="E22" s="2">
        <v>42</v>
      </c>
      <c r="F22" s="2">
        <v>2</v>
      </c>
      <c r="G22" s="2">
        <v>17</v>
      </c>
      <c r="H22" s="2">
        <v>4</v>
      </c>
      <c r="I22" s="2">
        <v>3</v>
      </c>
      <c r="J22" s="6">
        <v>0</v>
      </c>
      <c r="K22" s="6">
        <v>0</v>
      </c>
      <c r="L22" s="6">
        <v>0</v>
      </c>
      <c r="M22" s="6">
        <v>0</v>
      </c>
      <c r="N22" s="3">
        <f t="shared" si="36"/>
        <v>7.6923076923076925</v>
      </c>
      <c r="O22" s="3">
        <f t="shared" si="37"/>
        <v>65.384615384615387</v>
      </c>
      <c r="P22" s="3">
        <f t="shared" si="38"/>
        <v>15.384615384615385</v>
      </c>
      <c r="Q22" s="3">
        <f t="shared" si="39"/>
        <v>11.538461538461538</v>
      </c>
      <c r="R22" s="3">
        <f t="shared" si="40"/>
        <v>0</v>
      </c>
      <c r="S22" s="3">
        <f t="shared" si="41"/>
        <v>0</v>
      </c>
      <c r="T22" s="3">
        <f t="shared" si="42"/>
        <v>0</v>
      </c>
      <c r="U22" s="3">
        <f t="shared" si="43"/>
        <v>0</v>
      </c>
      <c r="V22" s="6">
        <f t="shared" si="44"/>
        <v>26</v>
      </c>
      <c r="W22" s="3">
        <f t="shared" si="45"/>
        <v>100</v>
      </c>
      <c r="X22" s="6">
        <f t="shared" si="46"/>
        <v>19</v>
      </c>
      <c r="Y22" s="3">
        <f t="shared" si="47"/>
        <v>73.076923076923066</v>
      </c>
      <c r="Z22" s="6">
        <f t="shared" si="48"/>
        <v>6</v>
      </c>
      <c r="AA22" s="3">
        <f t="shared" si="49"/>
        <v>23.076923076923077</v>
      </c>
      <c r="AB22" s="6">
        <f t="shared" si="50"/>
        <v>26</v>
      </c>
      <c r="AE22" s="6">
        <v>2</v>
      </c>
      <c r="AF22" s="6">
        <v>17</v>
      </c>
      <c r="AG22" s="6">
        <v>4</v>
      </c>
      <c r="AH22" s="6">
        <v>3</v>
      </c>
      <c r="AI22" s="6">
        <v>0</v>
      </c>
      <c r="AJ22" s="6">
        <v>0</v>
      </c>
      <c r="AK22" s="6">
        <v>0</v>
      </c>
      <c r="AL22" s="6">
        <v>0</v>
      </c>
      <c r="AM22" s="8">
        <f t="shared" si="9"/>
        <v>100</v>
      </c>
      <c r="AN22" s="8">
        <f t="shared" si="10"/>
        <v>100</v>
      </c>
      <c r="AO22" s="8">
        <f t="shared" si="11"/>
        <v>100</v>
      </c>
      <c r="AP22" s="8">
        <f t="shared" si="12"/>
        <v>100</v>
      </c>
      <c r="AQ22" s="8"/>
      <c r="AR22" s="8"/>
      <c r="AS22" s="8"/>
      <c r="AT22" s="8"/>
      <c r="AU22" s="20"/>
      <c r="AV22" s="20"/>
    </row>
    <row r="23" spans="2:48" x14ac:dyDescent="0.35">
      <c r="B23" s="33" t="s">
        <v>109</v>
      </c>
      <c r="C23" s="6" t="s">
        <v>49</v>
      </c>
      <c r="D23" s="2">
        <v>19</v>
      </c>
      <c r="E23" s="2">
        <v>7</v>
      </c>
      <c r="F23" s="2">
        <v>1</v>
      </c>
      <c r="G23" s="2">
        <v>2</v>
      </c>
      <c r="H23" s="2">
        <v>1</v>
      </c>
      <c r="I23" s="2">
        <v>0</v>
      </c>
      <c r="J23" s="6">
        <v>0</v>
      </c>
      <c r="K23" s="6">
        <v>0</v>
      </c>
      <c r="L23" s="6">
        <v>1</v>
      </c>
      <c r="M23" s="6">
        <v>0</v>
      </c>
      <c r="N23" s="3">
        <f t="shared" si="36"/>
        <v>20</v>
      </c>
      <c r="O23" s="3">
        <f t="shared" si="37"/>
        <v>40</v>
      </c>
      <c r="P23" s="3">
        <f t="shared" si="38"/>
        <v>20</v>
      </c>
      <c r="Q23" s="3">
        <f t="shared" si="39"/>
        <v>0</v>
      </c>
      <c r="R23" s="3">
        <f t="shared" si="40"/>
        <v>0</v>
      </c>
      <c r="S23" s="3">
        <f t="shared" si="41"/>
        <v>0</v>
      </c>
      <c r="T23" s="3">
        <f t="shared" si="42"/>
        <v>20</v>
      </c>
      <c r="U23" s="3">
        <f t="shared" si="43"/>
        <v>0</v>
      </c>
      <c r="V23" s="6">
        <f t="shared" si="44"/>
        <v>4</v>
      </c>
      <c r="W23" s="3">
        <f t="shared" si="45"/>
        <v>80</v>
      </c>
      <c r="X23" s="6">
        <f t="shared" si="46"/>
        <v>3</v>
      </c>
      <c r="Y23" s="3">
        <f t="shared" si="47"/>
        <v>60</v>
      </c>
      <c r="Z23" s="6">
        <f t="shared" si="48"/>
        <v>3</v>
      </c>
      <c r="AA23" s="3">
        <f t="shared" si="49"/>
        <v>60</v>
      </c>
      <c r="AB23" s="6">
        <f t="shared" si="50"/>
        <v>5</v>
      </c>
      <c r="AE23" s="6">
        <v>1</v>
      </c>
      <c r="AF23" s="6">
        <v>2</v>
      </c>
      <c r="AG23" s="6">
        <v>0</v>
      </c>
      <c r="AH23" s="6">
        <v>0</v>
      </c>
      <c r="AI23" s="6">
        <v>0</v>
      </c>
      <c r="AJ23" s="6">
        <v>0</v>
      </c>
      <c r="AK23" s="6">
        <v>1</v>
      </c>
      <c r="AL23" s="6">
        <v>0</v>
      </c>
      <c r="AM23" s="8">
        <f t="shared" si="9"/>
        <v>100</v>
      </c>
      <c r="AN23" s="8">
        <f t="shared" si="10"/>
        <v>100</v>
      </c>
      <c r="AO23" s="8">
        <f t="shared" si="11"/>
        <v>0</v>
      </c>
      <c r="AP23" s="8"/>
      <c r="AQ23" s="8"/>
      <c r="AR23" s="8"/>
      <c r="AS23" s="8">
        <f t="shared" si="51"/>
        <v>100</v>
      </c>
      <c r="AT23" s="8"/>
      <c r="AU23" s="20"/>
      <c r="AV23" s="20"/>
    </row>
    <row r="24" spans="2:48" x14ac:dyDescent="0.35">
      <c r="B24" s="33" t="s">
        <v>109</v>
      </c>
      <c r="C24" s="6" t="s">
        <v>49</v>
      </c>
      <c r="D24" s="2">
        <v>20</v>
      </c>
      <c r="E24" s="2">
        <v>59</v>
      </c>
      <c r="F24" s="2">
        <v>8</v>
      </c>
      <c r="G24" s="2">
        <v>13</v>
      </c>
      <c r="H24" s="2">
        <v>6</v>
      </c>
      <c r="I24" s="2">
        <v>2</v>
      </c>
      <c r="J24" s="6">
        <v>0</v>
      </c>
      <c r="K24" s="6">
        <v>0</v>
      </c>
      <c r="L24" s="6">
        <v>0</v>
      </c>
      <c r="M24" s="6">
        <v>0</v>
      </c>
      <c r="N24" s="3">
        <f t="shared" si="36"/>
        <v>27.586206896551722</v>
      </c>
      <c r="O24" s="3">
        <f t="shared" si="37"/>
        <v>44.827586206896555</v>
      </c>
      <c r="P24" s="3">
        <f t="shared" si="38"/>
        <v>20.689655172413794</v>
      </c>
      <c r="Q24" s="3">
        <f t="shared" si="39"/>
        <v>6.8965517241379306</v>
      </c>
      <c r="R24" s="3">
        <f t="shared" si="40"/>
        <v>0</v>
      </c>
      <c r="S24" s="3">
        <f t="shared" si="41"/>
        <v>0</v>
      </c>
      <c r="T24" s="3">
        <f t="shared" si="42"/>
        <v>0</v>
      </c>
      <c r="U24" s="3">
        <f t="shared" si="43"/>
        <v>0</v>
      </c>
      <c r="V24" s="6">
        <f t="shared" si="44"/>
        <v>29</v>
      </c>
      <c r="W24" s="3">
        <f t="shared" si="45"/>
        <v>100</v>
      </c>
      <c r="X24" s="6">
        <f t="shared" si="46"/>
        <v>21</v>
      </c>
      <c r="Y24" s="3">
        <f t="shared" si="47"/>
        <v>72.41379310344827</v>
      </c>
      <c r="Z24" s="6">
        <f t="shared" si="48"/>
        <v>14</v>
      </c>
      <c r="AA24" s="3">
        <f t="shared" si="49"/>
        <v>48.275862068965516</v>
      </c>
      <c r="AB24" s="6">
        <f t="shared" si="50"/>
        <v>29</v>
      </c>
      <c r="AE24" s="6">
        <v>8</v>
      </c>
      <c r="AF24" s="6">
        <v>13</v>
      </c>
      <c r="AG24" s="6">
        <v>6</v>
      </c>
      <c r="AH24" s="6">
        <v>2</v>
      </c>
      <c r="AI24" s="6">
        <v>0</v>
      </c>
      <c r="AJ24" s="6">
        <v>0</v>
      </c>
      <c r="AK24" s="6">
        <v>0</v>
      </c>
      <c r="AL24" s="6">
        <v>0</v>
      </c>
      <c r="AM24" s="8">
        <f t="shared" si="9"/>
        <v>100</v>
      </c>
      <c r="AN24" s="8">
        <f t="shared" si="10"/>
        <v>100</v>
      </c>
      <c r="AO24" s="8">
        <f t="shared" si="11"/>
        <v>100</v>
      </c>
      <c r="AP24" s="8">
        <f t="shared" si="12"/>
        <v>100</v>
      </c>
      <c r="AQ24" s="8"/>
      <c r="AR24" s="8"/>
      <c r="AS24" s="8"/>
      <c r="AT24" s="8"/>
      <c r="AU24" s="20"/>
      <c r="AV24" s="20"/>
    </row>
    <row r="25" spans="2:48" x14ac:dyDescent="0.35">
      <c r="B25" s="33" t="s">
        <v>109</v>
      </c>
      <c r="C25" s="6" t="s">
        <v>49</v>
      </c>
      <c r="D25" s="2">
        <v>21</v>
      </c>
      <c r="E25" s="2">
        <v>41</v>
      </c>
      <c r="F25" s="2">
        <v>2</v>
      </c>
      <c r="G25" s="2">
        <v>8</v>
      </c>
      <c r="H25" s="2">
        <v>4</v>
      </c>
      <c r="I25" s="2">
        <v>3</v>
      </c>
      <c r="J25" s="6">
        <v>0</v>
      </c>
      <c r="K25" s="6">
        <v>0</v>
      </c>
      <c r="L25" s="6">
        <v>0</v>
      </c>
      <c r="M25" s="6">
        <v>0</v>
      </c>
      <c r="N25" s="3">
        <f t="shared" si="36"/>
        <v>11.76470588235294</v>
      </c>
      <c r="O25" s="3">
        <f t="shared" si="37"/>
        <v>47.058823529411761</v>
      </c>
      <c r="P25" s="3">
        <f t="shared" si="38"/>
        <v>23.52941176470588</v>
      </c>
      <c r="Q25" s="3">
        <f t="shared" si="39"/>
        <v>17.647058823529413</v>
      </c>
      <c r="R25" s="3">
        <f t="shared" si="40"/>
        <v>0</v>
      </c>
      <c r="S25" s="3">
        <f t="shared" si="41"/>
        <v>0</v>
      </c>
      <c r="T25" s="3">
        <f t="shared" si="42"/>
        <v>0</v>
      </c>
      <c r="U25" s="3">
        <f t="shared" si="43"/>
        <v>0</v>
      </c>
      <c r="V25" s="6">
        <f t="shared" si="44"/>
        <v>17</v>
      </c>
      <c r="W25" s="3">
        <f t="shared" si="45"/>
        <v>100</v>
      </c>
      <c r="X25" s="6">
        <f t="shared" si="46"/>
        <v>10</v>
      </c>
      <c r="Y25" s="3">
        <f t="shared" si="47"/>
        <v>58.82352941176471</v>
      </c>
      <c r="Z25" s="6">
        <f t="shared" si="48"/>
        <v>6</v>
      </c>
      <c r="AA25" s="3">
        <f t="shared" si="49"/>
        <v>35.294117647058826</v>
      </c>
      <c r="AB25" s="6">
        <f t="shared" si="50"/>
        <v>17</v>
      </c>
      <c r="AE25" s="6">
        <v>2</v>
      </c>
      <c r="AF25" s="6">
        <v>8</v>
      </c>
      <c r="AG25" s="6">
        <v>4</v>
      </c>
      <c r="AH25" s="6">
        <v>3</v>
      </c>
      <c r="AI25" s="6">
        <v>0</v>
      </c>
      <c r="AJ25" s="6">
        <v>0</v>
      </c>
      <c r="AK25" s="6">
        <v>0</v>
      </c>
      <c r="AL25" s="6">
        <v>0</v>
      </c>
      <c r="AM25" s="8">
        <f t="shared" si="9"/>
        <v>100</v>
      </c>
      <c r="AN25" s="8">
        <f t="shared" si="10"/>
        <v>100</v>
      </c>
      <c r="AO25" s="8">
        <f t="shared" si="11"/>
        <v>100</v>
      </c>
      <c r="AP25" s="8">
        <f t="shared" si="12"/>
        <v>100</v>
      </c>
      <c r="AQ25" s="8"/>
      <c r="AR25" s="8"/>
      <c r="AS25" s="8"/>
      <c r="AT25" s="8"/>
      <c r="AU25" s="20"/>
      <c r="AV25" s="20"/>
    </row>
    <row r="26" spans="2:48" x14ac:dyDescent="0.35">
      <c r="B26" s="33" t="s">
        <v>109</v>
      </c>
      <c r="C26" s="6" t="s">
        <v>49</v>
      </c>
      <c r="D26" s="2">
        <v>22</v>
      </c>
      <c r="E26" s="2">
        <v>25</v>
      </c>
      <c r="F26" s="2">
        <v>3</v>
      </c>
      <c r="G26" s="2">
        <v>8</v>
      </c>
      <c r="H26" s="2">
        <v>7</v>
      </c>
      <c r="I26" s="2">
        <v>3</v>
      </c>
      <c r="J26" s="6">
        <v>0</v>
      </c>
      <c r="K26" s="6">
        <v>0</v>
      </c>
      <c r="L26" s="6">
        <v>0</v>
      </c>
      <c r="M26" s="6">
        <v>0</v>
      </c>
      <c r="N26" s="3">
        <f t="shared" si="36"/>
        <v>14.285714285714285</v>
      </c>
      <c r="O26" s="3">
        <f t="shared" si="37"/>
        <v>38.095238095238095</v>
      </c>
      <c r="P26" s="3">
        <f t="shared" si="38"/>
        <v>33.333333333333329</v>
      </c>
      <c r="Q26" s="3">
        <f t="shared" si="39"/>
        <v>14.285714285714285</v>
      </c>
      <c r="R26" s="3">
        <f t="shared" si="40"/>
        <v>0</v>
      </c>
      <c r="S26" s="3">
        <f t="shared" si="41"/>
        <v>0</v>
      </c>
      <c r="T26" s="3">
        <f t="shared" si="42"/>
        <v>0</v>
      </c>
      <c r="U26" s="3">
        <f t="shared" si="43"/>
        <v>0</v>
      </c>
      <c r="V26" s="6">
        <f t="shared" si="44"/>
        <v>21</v>
      </c>
      <c r="W26" s="3">
        <f t="shared" si="45"/>
        <v>100</v>
      </c>
      <c r="X26" s="6">
        <f t="shared" si="46"/>
        <v>11</v>
      </c>
      <c r="Y26" s="3">
        <f t="shared" si="47"/>
        <v>52.380952380952387</v>
      </c>
      <c r="Z26" s="6">
        <f t="shared" si="48"/>
        <v>10</v>
      </c>
      <c r="AA26" s="3">
        <f t="shared" si="49"/>
        <v>47.619047619047613</v>
      </c>
      <c r="AB26" s="6">
        <f t="shared" si="50"/>
        <v>21</v>
      </c>
      <c r="AE26" s="6">
        <v>3</v>
      </c>
      <c r="AF26" s="6">
        <v>8</v>
      </c>
      <c r="AG26" s="6">
        <v>7</v>
      </c>
      <c r="AH26" s="6">
        <v>3</v>
      </c>
      <c r="AI26" s="6">
        <v>0</v>
      </c>
      <c r="AJ26" s="6">
        <v>0</v>
      </c>
      <c r="AK26" s="6">
        <v>0</v>
      </c>
      <c r="AL26" s="6">
        <v>0</v>
      </c>
      <c r="AM26" s="8">
        <f t="shared" si="9"/>
        <v>100</v>
      </c>
      <c r="AN26" s="8">
        <f t="shared" si="10"/>
        <v>100</v>
      </c>
      <c r="AO26" s="8">
        <f t="shared" si="11"/>
        <v>100</v>
      </c>
      <c r="AP26" s="8">
        <f t="shared" si="12"/>
        <v>100</v>
      </c>
      <c r="AQ26" s="8"/>
      <c r="AR26" s="8"/>
      <c r="AS26" s="8"/>
      <c r="AT26" s="8"/>
      <c r="AU26" s="20"/>
      <c r="AV26" s="20"/>
    </row>
    <row r="27" spans="2:48" x14ac:dyDescent="0.35">
      <c r="B27" s="33" t="s">
        <v>109</v>
      </c>
      <c r="C27" s="34" t="s">
        <v>49</v>
      </c>
      <c r="D27" s="34">
        <v>23</v>
      </c>
      <c r="E27" s="34">
        <v>2</v>
      </c>
      <c r="F27" s="34">
        <v>0</v>
      </c>
      <c r="G27" s="34">
        <v>1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">
        <f t="shared" si="36"/>
        <v>0</v>
      </c>
      <c r="O27" s="3">
        <f t="shared" si="37"/>
        <v>100</v>
      </c>
      <c r="P27" s="3">
        <f t="shared" si="38"/>
        <v>0</v>
      </c>
      <c r="Q27" s="3">
        <f t="shared" si="39"/>
        <v>0</v>
      </c>
      <c r="R27" s="3">
        <f t="shared" si="40"/>
        <v>0</v>
      </c>
      <c r="S27" s="3">
        <f t="shared" si="41"/>
        <v>0</v>
      </c>
      <c r="T27" s="3">
        <f t="shared" si="42"/>
        <v>0</v>
      </c>
      <c r="U27" s="3">
        <f t="shared" si="43"/>
        <v>0</v>
      </c>
      <c r="V27" s="6">
        <f t="shared" si="44"/>
        <v>1</v>
      </c>
      <c r="W27" s="3">
        <f t="shared" si="45"/>
        <v>100</v>
      </c>
      <c r="X27" s="6">
        <f t="shared" si="46"/>
        <v>1</v>
      </c>
      <c r="Y27" s="3">
        <f t="shared" si="47"/>
        <v>100</v>
      </c>
      <c r="Z27" s="6">
        <f t="shared" si="48"/>
        <v>0</v>
      </c>
      <c r="AA27" s="3">
        <f t="shared" si="49"/>
        <v>0</v>
      </c>
      <c r="AB27" s="6">
        <f t="shared" si="50"/>
        <v>1</v>
      </c>
      <c r="AE27" s="6">
        <v>0</v>
      </c>
      <c r="AF27" s="6">
        <v>1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8"/>
      <c r="AN27" s="8">
        <f t="shared" si="10"/>
        <v>100</v>
      </c>
      <c r="AO27" s="8"/>
      <c r="AP27" s="8"/>
      <c r="AQ27" s="8"/>
      <c r="AR27" s="8"/>
      <c r="AS27" s="8"/>
      <c r="AT27" s="8"/>
      <c r="AU27" s="20"/>
      <c r="AV27" s="20"/>
    </row>
    <row r="28" spans="2:48" x14ac:dyDescent="0.35">
      <c r="B28" s="33" t="s">
        <v>109</v>
      </c>
      <c r="C28" s="34" t="s">
        <v>49</v>
      </c>
      <c r="D28" s="34">
        <v>24</v>
      </c>
      <c r="E28" s="34">
        <v>36</v>
      </c>
      <c r="F28" s="34">
        <v>3</v>
      </c>
      <c r="G28" s="34">
        <v>9</v>
      </c>
      <c r="H28" s="34">
        <v>9</v>
      </c>
      <c r="I28" s="34">
        <v>0</v>
      </c>
      <c r="J28" s="34">
        <v>0</v>
      </c>
      <c r="K28" s="34">
        <v>0</v>
      </c>
      <c r="L28" s="34">
        <v>1</v>
      </c>
      <c r="M28" s="34">
        <v>0</v>
      </c>
      <c r="N28" s="3">
        <f t="shared" si="36"/>
        <v>13.636363636363635</v>
      </c>
      <c r="O28" s="3">
        <f t="shared" si="37"/>
        <v>40.909090909090914</v>
      </c>
      <c r="P28" s="3">
        <f t="shared" si="38"/>
        <v>40.909090909090914</v>
      </c>
      <c r="Q28" s="3">
        <f t="shared" si="39"/>
        <v>0</v>
      </c>
      <c r="R28" s="3">
        <f t="shared" si="40"/>
        <v>0</v>
      </c>
      <c r="S28" s="3">
        <f t="shared" si="41"/>
        <v>0</v>
      </c>
      <c r="T28" s="3">
        <f t="shared" si="42"/>
        <v>4.5454545454545459</v>
      </c>
      <c r="U28" s="3">
        <f t="shared" si="43"/>
        <v>0</v>
      </c>
      <c r="V28" s="6">
        <f t="shared" si="44"/>
        <v>21</v>
      </c>
      <c r="W28" s="3">
        <f t="shared" si="45"/>
        <v>95.454545454545453</v>
      </c>
      <c r="X28" s="6">
        <f t="shared" si="46"/>
        <v>12</v>
      </c>
      <c r="Y28" s="3">
        <f t="shared" si="47"/>
        <v>54.54545454545454</v>
      </c>
      <c r="Z28" s="6">
        <f t="shared" si="48"/>
        <v>13</v>
      </c>
      <c r="AA28" s="3">
        <f t="shared" si="49"/>
        <v>59.090909090909093</v>
      </c>
      <c r="AB28" s="6">
        <f t="shared" si="50"/>
        <v>22</v>
      </c>
      <c r="AE28" s="6">
        <v>3</v>
      </c>
      <c r="AF28" s="6">
        <v>9</v>
      </c>
      <c r="AG28" s="6">
        <v>9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8">
        <f t="shared" si="9"/>
        <v>100</v>
      </c>
      <c r="AN28" s="8">
        <f t="shared" si="10"/>
        <v>100</v>
      </c>
      <c r="AO28" s="8">
        <f t="shared" si="11"/>
        <v>100</v>
      </c>
      <c r="AP28" s="8"/>
      <c r="AQ28" s="8"/>
      <c r="AR28" s="8"/>
      <c r="AS28" s="8">
        <f t="shared" si="51"/>
        <v>0</v>
      </c>
      <c r="AT28" s="8"/>
      <c r="AU28" s="20"/>
      <c r="AV28" s="20"/>
    </row>
    <row r="29" spans="2:48" x14ac:dyDescent="0.35">
      <c r="B29" s="33" t="s">
        <v>109</v>
      </c>
      <c r="C29" s="34" t="s">
        <v>49</v>
      </c>
      <c r="D29" s="34">
        <v>25</v>
      </c>
      <c r="E29" s="34">
        <v>59</v>
      </c>
      <c r="F29" s="34">
        <v>6</v>
      </c>
      <c r="G29" s="34">
        <v>17</v>
      </c>
      <c r="H29" s="34">
        <v>10</v>
      </c>
      <c r="I29" s="34">
        <v>7</v>
      </c>
      <c r="J29" s="34">
        <v>0</v>
      </c>
      <c r="K29" s="34">
        <v>0</v>
      </c>
      <c r="L29" s="34">
        <v>0</v>
      </c>
      <c r="M29" s="34">
        <v>0</v>
      </c>
      <c r="N29" s="3">
        <f t="shared" si="36"/>
        <v>15</v>
      </c>
      <c r="O29" s="3">
        <f t="shared" si="37"/>
        <v>42.5</v>
      </c>
      <c r="P29" s="3">
        <f t="shared" si="38"/>
        <v>25</v>
      </c>
      <c r="Q29" s="3">
        <f t="shared" si="39"/>
        <v>17.5</v>
      </c>
      <c r="R29" s="3">
        <f t="shared" si="40"/>
        <v>0</v>
      </c>
      <c r="S29" s="3">
        <f t="shared" si="41"/>
        <v>0</v>
      </c>
      <c r="T29" s="3">
        <f t="shared" si="42"/>
        <v>0</v>
      </c>
      <c r="U29" s="3">
        <f t="shared" si="43"/>
        <v>0</v>
      </c>
      <c r="V29" s="6">
        <f t="shared" si="44"/>
        <v>40</v>
      </c>
      <c r="W29" s="3">
        <f t="shared" si="45"/>
        <v>100</v>
      </c>
      <c r="X29" s="6">
        <f t="shared" si="46"/>
        <v>23</v>
      </c>
      <c r="Y29" s="3">
        <f t="shared" si="47"/>
        <v>57.499999999999993</v>
      </c>
      <c r="Z29" s="6">
        <f t="shared" si="48"/>
        <v>16</v>
      </c>
      <c r="AA29" s="3">
        <f t="shared" si="49"/>
        <v>40</v>
      </c>
      <c r="AB29" s="6">
        <f t="shared" si="50"/>
        <v>40</v>
      </c>
      <c r="AE29" s="6">
        <v>6</v>
      </c>
      <c r="AF29" s="6">
        <v>17</v>
      </c>
      <c r="AG29" s="6">
        <v>10</v>
      </c>
      <c r="AH29" s="6">
        <v>7</v>
      </c>
      <c r="AI29" s="6">
        <v>0</v>
      </c>
      <c r="AJ29" s="6">
        <v>0</v>
      </c>
      <c r="AK29" s="6">
        <v>0</v>
      </c>
      <c r="AL29" s="6">
        <v>0</v>
      </c>
      <c r="AM29" s="8">
        <f t="shared" si="9"/>
        <v>100</v>
      </c>
      <c r="AN29" s="8">
        <f t="shared" si="10"/>
        <v>100</v>
      </c>
      <c r="AO29" s="8">
        <f t="shared" si="11"/>
        <v>100</v>
      </c>
      <c r="AP29" s="8">
        <f t="shared" si="12"/>
        <v>100</v>
      </c>
      <c r="AQ29" s="8"/>
      <c r="AR29" s="8"/>
      <c r="AS29" s="8"/>
      <c r="AT29" s="8"/>
      <c r="AU29" s="20"/>
      <c r="AV29" s="20"/>
    </row>
    <row r="30" spans="2:48" x14ac:dyDescent="0.35">
      <c r="B30" s="33" t="s">
        <v>109</v>
      </c>
      <c r="C30" s="34" t="s">
        <v>52</v>
      </c>
      <c r="D30" s="34">
        <v>26</v>
      </c>
      <c r="E30" s="34">
        <v>29</v>
      </c>
      <c r="F30" s="34">
        <v>7</v>
      </c>
      <c r="G30" s="34">
        <v>8</v>
      </c>
      <c r="H30" s="34">
        <v>4</v>
      </c>
      <c r="I30" s="34">
        <v>3</v>
      </c>
      <c r="J30" s="34">
        <v>0</v>
      </c>
      <c r="K30" s="34">
        <v>1</v>
      </c>
      <c r="L30" s="34">
        <v>0</v>
      </c>
      <c r="M30" s="34">
        <v>0</v>
      </c>
      <c r="N30" s="3">
        <f t="shared" si="36"/>
        <v>30.434782608695656</v>
      </c>
      <c r="O30" s="3">
        <f t="shared" si="37"/>
        <v>34.782608695652172</v>
      </c>
      <c r="P30" s="3">
        <f t="shared" si="38"/>
        <v>17.391304347826086</v>
      </c>
      <c r="Q30" s="3">
        <f t="shared" si="39"/>
        <v>13.043478260869565</v>
      </c>
      <c r="R30" s="3">
        <f t="shared" si="40"/>
        <v>0</v>
      </c>
      <c r="S30" s="3">
        <f t="shared" si="41"/>
        <v>4.3478260869565215</v>
      </c>
      <c r="T30" s="3">
        <f t="shared" si="42"/>
        <v>0</v>
      </c>
      <c r="U30" s="3">
        <f t="shared" si="43"/>
        <v>0</v>
      </c>
      <c r="V30" s="6">
        <f t="shared" si="44"/>
        <v>22</v>
      </c>
      <c r="W30" s="3">
        <f t="shared" si="45"/>
        <v>95.652173913043484</v>
      </c>
      <c r="X30" s="6">
        <f t="shared" si="46"/>
        <v>16</v>
      </c>
      <c r="Y30" s="3">
        <f t="shared" si="47"/>
        <v>69.565217391304344</v>
      </c>
      <c r="Z30" s="6">
        <f t="shared" si="48"/>
        <v>11</v>
      </c>
      <c r="AA30" s="3">
        <f t="shared" si="49"/>
        <v>47.826086956521742</v>
      </c>
      <c r="AB30" s="6">
        <f t="shared" si="50"/>
        <v>23</v>
      </c>
      <c r="AE30" s="6">
        <v>7</v>
      </c>
      <c r="AF30" s="6">
        <v>8</v>
      </c>
      <c r="AG30" s="6">
        <v>4</v>
      </c>
      <c r="AH30" s="6">
        <v>3</v>
      </c>
      <c r="AI30" s="6">
        <v>0</v>
      </c>
      <c r="AJ30" s="6">
        <v>1</v>
      </c>
      <c r="AK30" s="6">
        <v>0</v>
      </c>
      <c r="AL30" s="6">
        <v>0</v>
      </c>
      <c r="AM30" s="8">
        <f t="shared" si="9"/>
        <v>100</v>
      </c>
      <c r="AN30" s="8">
        <f t="shared" si="10"/>
        <v>100</v>
      </c>
      <c r="AO30" s="8">
        <f t="shared" si="11"/>
        <v>100</v>
      </c>
      <c r="AP30" s="8">
        <f t="shared" si="12"/>
        <v>100</v>
      </c>
      <c r="AQ30" s="8"/>
      <c r="AR30" s="8">
        <f t="shared" si="35"/>
        <v>100</v>
      </c>
      <c r="AS30" s="8"/>
      <c r="AT30" s="8"/>
      <c r="AU30" s="20"/>
      <c r="AV30" s="20"/>
    </row>
    <row r="31" spans="2:48" x14ac:dyDescent="0.35">
      <c r="B31" s="33" t="s">
        <v>109</v>
      </c>
      <c r="C31" s="34" t="s">
        <v>52</v>
      </c>
      <c r="D31" s="34">
        <v>27</v>
      </c>
      <c r="E31" s="34">
        <v>17</v>
      </c>
      <c r="F31" s="34">
        <v>3</v>
      </c>
      <c r="G31" s="34">
        <v>1</v>
      </c>
      <c r="H31" s="34">
        <v>1</v>
      </c>
      <c r="I31" s="34">
        <v>1</v>
      </c>
      <c r="J31" s="34">
        <v>0</v>
      </c>
      <c r="K31" s="34">
        <v>1</v>
      </c>
      <c r="L31" s="34">
        <v>0</v>
      </c>
      <c r="M31" s="34">
        <v>0</v>
      </c>
      <c r="N31" s="3">
        <f t="shared" si="36"/>
        <v>42.857142857142854</v>
      </c>
      <c r="O31" s="3">
        <f t="shared" si="37"/>
        <v>14.285714285714285</v>
      </c>
      <c r="P31" s="3">
        <f t="shared" si="38"/>
        <v>14.285714285714285</v>
      </c>
      <c r="Q31" s="3">
        <f t="shared" si="39"/>
        <v>14.285714285714285</v>
      </c>
      <c r="R31" s="3">
        <f t="shared" si="40"/>
        <v>0</v>
      </c>
      <c r="S31" s="3">
        <f t="shared" si="41"/>
        <v>14.285714285714285</v>
      </c>
      <c r="T31" s="3">
        <f t="shared" si="42"/>
        <v>0</v>
      </c>
      <c r="U31" s="3">
        <f t="shared" si="43"/>
        <v>0</v>
      </c>
      <c r="V31" s="6">
        <f t="shared" si="44"/>
        <v>6</v>
      </c>
      <c r="W31" s="3">
        <f t="shared" si="45"/>
        <v>85.714285714285708</v>
      </c>
      <c r="X31" s="6">
        <f t="shared" si="46"/>
        <v>5</v>
      </c>
      <c r="Y31" s="3">
        <f t="shared" si="47"/>
        <v>71.428571428571431</v>
      </c>
      <c r="Z31" s="6">
        <f t="shared" si="48"/>
        <v>4</v>
      </c>
      <c r="AA31" s="3">
        <f t="shared" si="49"/>
        <v>57.142857142857139</v>
      </c>
      <c r="AB31" s="6">
        <f t="shared" si="50"/>
        <v>7</v>
      </c>
      <c r="AE31" s="6">
        <v>3</v>
      </c>
      <c r="AF31" s="6">
        <v>1</v>
      </c>
      <c r="AG31" s="6">
        <v>1</v>
      </c>
      <c r="AH31" s="6">
        <v>1</v>
      </c>
      <c r="AI31" s="6">
        <v>0</v>
      </c>
      <c r="AJ31" s="6">
        <v>1</v>
      </c>
      <c r="AK31" s="6">
        <v>0</v>
      </c>
      <c r="AL31" s="6">
        <v>0</v>
      </c>
      <c r="AM31" s="8">
        <f t="shared" si="9"/>
        <v>100</v>
      </c>
      <c r="AN31" s="8">
        <f t="shared" si="10"/>
        <v>100</v>
      </c>
      <c r="AO31" s="8">
        <f t="shared" si="11"/>
        <v>100</v>
      </c>
      <c r="AP31" s="8">
        <f t="shared" si="12"/>
        <v>100</v>
      </c>
      <c r="AQ31" s="8"/>
      <c r="AR31" s="8">
        <f t="shared" si="35"/>
        <v>100</v>
      </c>
      <c r="AS31" s="8"/>
      <c r="AT31" s="8"/>
      <c r="AU31" s="20"/>
      <c r="AV31" s="20"/>
    </row>
    <row r="32" spans="2:48" x14ac:dyDescent="0.35">
      <c r="B32" s="33" t="s">
        <v>109</v>
      </c>
      <c r="C32" s="34" t="s">
        <v>52</v>
      </c>
      <c r="D32" s="34">
        <v>28</v>
      </c>
      <c r="E32" s="34">
        <v>13</v>
      </c>
      <c r="F32" s="34">
        <v>4</v>
      </c>
      <c r="G32" s="34">
        <v>1</v>
      </c>
      <c r="H32" s="34">
        <v>0</v>
      </c>
      <c r="I32" s="34">
        <v>0</v>
      </c>
      <c r="J32" s="34">
        <v>1</v>
      </c>
      <c r="K32" s="34">
        <v>0</v>
      </c>
      <c r="L32" s="34">
        <v>0</v>
      </c>
      <c r="M32" s="34">
        <v>0</v>
      </c>
      <c r="N32" s="3">
        <f t="shared" si="36"/>
        <v>66.666666666666657</v>
      </c>
      <c r="O32" s="3">
        <f t="shared" si="37"/>
        <v>16.666666666666664</v>
      </c>
      <c r="P32" s="3">
        <f t="shared" si="38"/>
        <v>0</v>
      </c>
      <c r="Q32" s="3">
        <f t="shared" si="39"/>
        <v>0</v>
      </c>
      <c r="R32" s="3">
        <f t="shared" si="40"/>
        <v>16.666666666666664</v>
      </c>
      <c r="S32" s="3">
        <f t="shared" si="41"/>
        <v>0</v>
      </c>
      <c r="T32" s="3">
        <f t="shared" si="42"/>
        <v>0</v>
      </c>
      <c r="U32" s="3">
        <f t="shared" si="43"/>
        <v>0</v>
      </c>
      <c r="V32" s="6">
        <f t="shared" si="44"/>
        <v>5</v>
      </c>
      <c r="W32" s="3">
        <f t="shared" si="45"/>
        <v>83.333333333333343</v>
      </c>
      <c r="X32" s="6">
        <f t="shared" si="46"/>
        <v>6</v>
      </c>
      <c r="Y32" s="3">
        <f t="shared" si="47"/>
        <v>100</v>
      </c>
      <c r="Z32" s="6">
        <f t="shared" si="48"/>
        <v>5</v>
      </c>
      <c r="AA32" s="3">
        <f t="shared" si="49"/>
        <v>83.333333333333343</v>
      </c>
      <c r="AB32" s="6">
        <f t="shared" si="50"/>
        <v>6</v>
      </c>
      <c r="AE32" s="6">
        <v>4</v>
      </c>
      <c r="AF32" s="6">
        <v>1</v>
      </c>
      <c r="AG32" s="6">
        <v>0</v>
      </c>
      <c r="AH32" s="6">
        <v>0</v>
      </c>
      <c r="AI32" s="6">
        <v>1</v>
      </c>
      <c r="AJ32" s="6">
        <v>0</v>
      </c>
      <c r="AK32" s="6">
        <v>0</v>
      </c>
      <c r="AL32" s="6">
        <v>0</v>
      </c>
      <c r="AM32" s="8">
        <f t="shared" si="9"/>
        <v>100</v>
      </c>
      <c r="AN32" s="8">
        <f t="shared" si="10"/>
        <v>100</v>
      </c>
      <c r="AO32" s="8"/>
      <c r="AP32" s="8"/>
      <c r="AQ32" s="8">
        <f t="shared" ref="AQ32:AQ50" si="53">(AI32/J32)*100</f>
        <v>100</v>
      </c>
      <c r="AR32" s="8"/>
      <c r="AS32" s="8"/>
      <c r="AT32" s="8"/>
      <c r="AU32" s="20"/>
      <c r="AV32" s="20"/>
    </row>
    <row r="33" spans="1:48" x14ac:dyDescent="0.35">
      <c r="B33" s="33" t="s">
        <v>109</v>
      </c>
      <c r="C33" s="34" t="s">
        <v>52</v>
      </c>
      <c r="D33" s="34">
        <v>29</v>
      </c>
      <c r="E33" s="34">
        <v>10</v>
      </c>
      <c r="F33" s="34">
        <v>0</v>
      </c>
      <c r="G33" s="34">
        <v>1</v>
      </c>
      <c r="H33" s="34">
        <v>2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">
        <f t="shared" si="36"/>
        <v>0</v>
      </c>
      <c r="O33" s="3">
        <f t="shared" si="37"/>
        <v>33.333333333333329</v>
      </c>
      <c r="P33" s="3">
        <f t="shared" si="38"/>
        <v>66.666666666666657</v>
      </c>
      <c r="Q33" s="3">
        <f t="shared" si="39"/>
        <v>0</v>
      </c>
      <c r="R33" s="3">
        <f t="shared" si="40"/>
        <v>0</v>
      </c>
      <c r="S33" s="3">
        <f t="shared" si="41"/>
        <v>0</v>
      </c>
      <c r="T33" s="3">
        <f t="shared" si="42"/>
        <v>0</v>
      </c>
      <c r="U33" s="3">
        <f t="shared" si="43"/>
        <v>0</v>
      </c>
      <c r="V33" s="6">
        <f t="shared" si="44"/>
        <v>3</v>
      </c>
      <c r="W33" s="3">
        <f t="shared" si="45"/>
        <v>100</v>
      </c>
      <c r="X33" s="6">
        <f t="shared" si="46"/>
        <v>1</v>
      </c>
      <c r="Y33" s="3">
        <f t="shared" si="47"/>
        <v>33.333333333333329</v>
      </c>
      <c r="Z33" s="6">
        <f t="shared" si="48"/>
        <v>2</v>
      </c>
      <c r="AA33" s="3">
        <f t="shared" si="49"/>
        <v>66.666666666666657</v>
      </c>
      <c r="AB33" s="6">
        <f t="shared" si="50"/>
        <v>3</v>
      </c>
      <c r="AE33" s="6">
        <v>0</v>
      </c>
      <c r="AF33" s="6">
        <v>1</v>
      </c>
      <c r="AG33" s="6">
        <v>2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8"/>
      <c r="AN33" s="8">
        <f t="shared" si="10"/>
        <v>100</v>
      </c>
      <c r="AO33" s="8">
        <f t="shared" si="11"/>
        <v>100</v>
      </c>
      <c r="AP33" s="8"/>
      <c r="AQ33" s="8"/>
      <c r="AR33" s="8"/>
      <c r="AS33" s="8"/>
      <c r="AT33" s="8"/>
      <c r="AU33" s="20"/>
      <c r="AV33" s="20"/>
    </row>
    <row r="34" spans="1:48" x14ac:dyDescent="0.35">
      <c r="B34" s="33" t="s">
        <v>109</v>
      </c>
      <c r="C34" s="34" t="s">
        <v>52</v>
      </c>
      <c r="D34" s="34">
        <v>30</v>
      </c>
      <c r="E34" s="34">
        <v>11</v>
      </c>
      <c r="F34" s="34">
        <v>0</v>
      </c>
      <c r="G34" s="34">
        <v>1</v>
      </c>
      <c r="H34" s="34">
        <v>1</v>
      </c>
      <c r="I34" s="34">
        <v>1</v>
      </c>
      <c r="J34" s="34">
        <v>0</v>
      </c>
      <c r="K34" s="34">
        <v>0</v>
      </c>
      <c r="L34" s="34">
        <v>0</v>
      </c>
      <c r="M34" s="34">
        <v>0</v>
      </c>
      <c r="N34" s="3">
        <f t="shared" si="36"/>
        <v>0</v>
      </c>
      <c r="O34" s="3">
        <f t="shared" si="37"/>
        <v>33.333333333333329</v>
      </c>
      <c r="P34" s="3">
        <f t="shared" si="38"/>
        <v>33.333333333333329</v>
      </c>
      <c r="Q34" s="3">
        <f t="shared" si="39"/>
        <v>33.333333333333329</v>
      </c>
      <c r="R34" s="3">
        <f t="shared" si="40"/>
        <v>0</v>
      </c>
      <c r="S34" s="3">
        <f t="shared" si="41"/>
        <v>0</v>
      </c>
      <c r="T34" s="3">
        <f t="shared" si="42"/>
        <v>0</v>
      </c>
      <c r="U34" s="3">
        <f t="shared" si="43"/>
        <v>0</v>
      </c>
      <c r="V34" s="6">
        <f t="shared" si="44"/>
        <v>3</v>
      </c>
      <c r="W34" s="3">
        <f t="shared" si="45"/>
        <v>100</v>
      </c>
      <c r="X34" s="6">
        <f t="shared" si="46"/>
        <v>1</v>
      </c>
      <c r="Y34" s="3">
        <f t="shared" si="47"/>
        <v>33.333333333333329</v>
      </c>
      <c r="Z34" s="6">
        <f t="shared" si="48"/>
        <v>1</v>
      </c>
      <c r="AA34" s="3">
        <f t="shared" si="49"/>
        <v>33.333333333333329</v>
      </c>
      <c r="AB34" s="6">
        <f t="shared" si="50"/>
        <v>3</v>
      </c>
      <c r="AE34" s="6">
        <v>0</v>
      </c>
      <c r="AF34" s="6">
        <v>1</v>
      </c>
      <c r="AG34" s="6">
        <v>1</v>
      </c>
      <c r="AH34" s="6">
        <v>1</v>
      </c>
      <c r="AI34" s="6">
        <v>0</v>
      </c>
      <c r="AJ34" s="6">
        <v>0</v>
      </c>
      <c r="AK34" s="6">
        <v>0</v>
      </c>
      <c r="AL34" s="6">
        <v>0</v>
      </c>
      <c r="AM34" s="8"/>
      <c r="AN34" s="8">
        <f t="shared" si="10"/>
        <v>100</v>
      </c>
      <c r="AO34" s="8">
        <f t="shared" si="11"/>
        <v>100</v>
      </c>
      <c r="AP34" s="8">
        <f t="shared" si="12"/>
        <v>100</v>
      </c>
      <c r="AQ34" s="8"/>
      <c r="AR34" s="8"/>
      <c r="AS34" s="8"/>
      <c r="AT34" s="8"/>
      <c r="AU34" s="20"/>
      <c r="AV34" s="20"/>
    </row>
    <row r="35" spans="1:48" x14ac:dyDescent="0.35">
      <c r="B35" s="33" t="s">
        <v>109</v>
      </c>
      <c r="C35" s="6" t="s">
        <v>52</v>
      </c>
      <c r="D35" s="2">
        <v>31</v>
      </c>
      <c r="E35" s="2">
        <v>27</v>
      </c>
      <c r="F35" s="2">
        <v>3</v>
      </c>
      <c r="G35" s="2">
        <v>6</v>
      </c>
      <c r="H35" s="2">
        <v>7</v>
      </c>
      <c r="I35" s="2">
        <v>1</v>
      </c>
      <c r="J35" s="2">
        <v>0</v>
      </c>
      <c r="K35" s="2">
        <v>1</v>
      </c>
      <c r="L35" s="2">
        <v>0</v>
      </c>
      <c r="M35" s="2">
        <v>1</v>
      </c>
      <c r="N35" s="3">
        <f t="shared" si="36"/>
        <v>15.789473684210526</v>
      </c>
      <c r="O35" s="3">
        <f t="shared" si="37"/>
        <v>31.578947368421051</v>
      </c>
      <c r="P35" s="3">
        <f t="shared" si="38"/>
        <v>36.84210526315789</v>
      </c>
      <c r="Q35" s="3">
        <f t="shared" si="39"/>
        <v>5.2631578947368416</v>
      </c>
      <c r="R35" s="3">
        <f t="shared" si="40"/>
        <v>0</v>
      </c>
      <c r="S35" s="3">
        <f t="shared" si="41"/>
        <v>5.2631578947368416</v>
      </c>
      <c r="T35" s="3">
        <f t="shared" si="42"/>
        <v>0</v>
      </c>
      <c r="U35" s="3">
        <f t="shared" si="43"/>
        <v>5.2631578947368416</v>
      </c>
      <c r="V35" s="6">
        <f t="shared" si="44"/>
        <v>17</v>
      </c>
      <c r="W35" s="3">
        <f t="shared" si="45"/>
        <v>89.473684210526315</v>
      </c>
      <c r="X35" s="6">
        <f t="shared" si="46"/>
        <v>10</v>
      </c>
      <c r="Y35" s="3">
        <f t="shared" si="47"/>
        <v>52.631578947368418</v>
      </c>
      <c r="Z35" s="6">
        <f t="shared" si="48"/>
        <v>10</v>
      </c>
      <c r="AA35" s="3">
        <f t="shared" si="49"/>
        <v>52.631578947368418</v>
      </c>
      <c r="AB35" s="6">
        <f t="shared" si="50"/>
        <v>19</v>
      </c>
      <c r="AE35" s="6">
        <v>3</v>
      </c>
      <c r="AF35" s="6">
        <v>6</v>
      </c>
      <c r="AG35" s="6">
        <v>7</v>
      </c>
      <c r="AH35" s="6">
        <v>1</v>
      </c>
      <c r="AI35" s="6">
        <v>0</v>
      </c>
      <c r="AJ35" s="6">
        <v>1</v>
      </c>
      <c r="AK35" s="6">
        <v>0</v>
      </c>
      <c r="AL35" s="6">
        <v>0</v>
      </c>
      <c r="AM35" s="8">
        <f t="shared" si="9"/>
        <v>100</v>
      </c>
      <c r="AN35" s="8">
        <f t="shared" si="10"/>
        <v>100</v>
      </c>
      <c r="AO35" s="8">
        <f t="shared" si="11"/>
        <v>100</v>
      </c>
      <c r="AP35" s="8">
        <f t="shared" si="12"/>
        <v>100</v>
      </c>
      <c r="AQ35" s="8"/>
      <c r="AR35" s="8">
        <f t="shared" si="35"/>
        <v>100</v>
      </c>
      <c r="AS35" s="8"/>
      <c r="AT35" s="8">
        <f t="shared" si="52"/>
        <v>0</v>
      </c>
      <c r="AU35" s="20"/>
      <c r="AV35" s="20"/>
    </row>
    <row r="36" spans="1:48" x14ac:dyDescent="0.35">
      <c r="B36" s="33" t="s">
        <v>109</v>
      </c>
      <c r="C36" s="6" t="s">
        <v>52</v>
      </c>
      <c r="D36" s="2">
        <v>32</v>
      </c>
      <c r="E36" s="2">
        <v>43</v>
      </c>
      <c r="F36" s="2">
        <v>6</v>
      </c>
      <c r="G36" s="2">
        <v>12</v>
      </c>
      <c r="H36" s="2">
        <v>6</v>
      </c>
      <c r="I36" s="2">
        <v>1</v>
      </c>
      <c r="J36" s="2">
        <v>0</v>
      </c>
      <c r="K36" s="2">
        <v>4</v>
      </c>
      <c r="L36" s="2">
        <v>1</v>
      </c>
      <c r="M36" s="2">
        <v>0</v>
      </c>
      <c r="N36" s="3">
        <f t="shared" si="36"/>
        <v>20</v>
      </c>
      <c r="O36" s="3">
        <f t="shared" si="37"/>
        <v>40</v>
      </c>
      <c r="P36" s="3">
        <f t="shared" si="38"/>
        <v>20</v>
      </c>
      <c r="Q36" s="3">
        <f t="shared" si="39"/>
        <v>3.3333333333333335</v>
      </c>
      <c r="R36" s="3">
        <f t="shared" si="40"/>
        <v>0</v>
      </c>
      <c r="S36" s="3">
        <f t="shared" si="41"/>
        <v>13.333333333333334</v>
      </c>
      <c r="T36" s="3">
        <f t="shared" si="42"/>
        <v>3.3333333333333335</v>
      </c>
      <c r="U36" s="3">
        <f t="shared" si="43"/>
        <v>0</v>
      </c>
      <c r="V36" s="6">
        <f t="shared" si="44"/>
        <v>25</v>
      </c>
      <c r="W36" s="3">
        <f t="shared" si="45"/>
        <v>83.333333333333343</v>
      </c>
      <c r="X36" s="6">
        <f t="shared" si="46"/>
        <v>22</v>
      </c>
      <c r="Y36" s="3">
        <f t="shared" si="47"/>
        <v>73.333333333333329</v>
      </c>
      <c r="Z36" s="6">
        <f t="shared" si="48"/>
        <v>13</v>
      </c>
      <c r="AA36" s="3">
        <f t="shared" si="49"/>
        <v>43.333333333333336</v>
      </c>
      <c r="AB36" s="6">
        <f t="shared" si="50"/>
        <v>30</v>
      </c>
      <c r="AE36" s="6">
        <v>6</v>
      </c>
      <c r="AF36" s="6">
        <v>12</v>
      </c>
      <c r="AG36" s="6">
        <v>6</v>
      </c>
      <c r="AH36" s="6">
        <v>1</v>
      </c>
      <c r="AI36" s="6">
        <v>0</v>
      </c>
      <c r="AJ36" s="6">
        <v>2</v>
      </c>
      <c r="AK36" s="6">
        <v>1</v>
      </c>
      <c r="AL36" s="6">
        <v>0</v>
      </c>
      <c r="AM36" s="8">
        <f t="shared" si="9"/>
        <v>100</v>
      </c>
      <c r="AN36" s="8">
        <f t="shared" si="10"/>
        <v>100</v>
      </c>
      <c r="AO36" s="8">
        <f t="shared" si="11"/>
        <v>100</v>
      </c>
      <c r="AP36" s="8">
        <f t="shared" si="12"/>
        <v>100</v>
      </c>
      <c r="AQ36" s="8"/>
      <c r="AR36" s="8">
        <f t="shared" si="35"/>
        <v>50</v>
      </c>
      <c r="AS36" s="8">
        <f t="shared" si="51"/>
        <v>100</v>
      </c>
      <c r="AT36" s="8"/>
      <c r="AU36" s="20"/>
      <c r="AV36" s="20"/>
    </row>
    <row r="37" spans="1:48" x14ac:dyDescent="0.35">
      <c r="A37" s="34" t="s">
        <v>51</v>
      </c>
      <c r="B37" s="33" t="s">
        <v>109</v>
      </c>
      <c r="C37" s="7" t="s">
        <v>52</v>
      </c>
      <c r="D37" s="7"/>
      <c r="E37" s="7"/>
      <c r="G37" s="6"/>
      <c r="H37" s="6"/>
      <c r="I37" s="6"/>
      <c r="J37" s="6"/>
      <c r="K37" s="6"/>
      <c r="L37" s="6"/>
      <c r="M37" s="6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E37" s="6"/>
      <c r="AF37" s="6"/>
      <c r="AG37" s="6"/>
      <c r="AH37" s="6"/>
      <c r="AI37" s="6"/>
      <c r="AJ37" s="6"/>
      <c r="AK37" s="6"/>
      <c r="AL37" s="6"/>
      <c r="AM37" s="8"/>
      <c r="AN37" s="8"/>
      <c r="AO37" s="8"/>
      <c r="AP37" s="8"/>
      <c r="AQ37" s="8"/>
      <c r="AR37" s="8"/>
      <c r="AS37" s="8"/>
      <c r="AT37" s="8"/>
      <c r="AU37" s="20"/>
      <c r="AV37" s="20"/>
    </row>
    <row r="38" spans="1:48" x14ac:dyDescent="0.35">
      <c r="B38" s="33" t="s">
        <v>109</v>
      </c>
      <c r="C38" s="6" t="s">
        <v>52</v>
      </c>
      <c r="D38" s="2">
        <v>34</v>
      </c>
      <c r="E38" s="2">
        <v>26</v>
      </c>
      <c r="F38" s="2">
        <v>2</v>
      </c>
      <c r="G38" s="2">
        <v>6</v>
      </c>
      <c r="H38" s="2">
        <v>1</v>
      </c>
      <c r="I38" s="2">
        <v>1</v>
      </c>
      <c r="J38" s="2">
        <v>1</v>
      </c>
      <c r="K38" s="2">
        <v>0</v>
      </c>
      <c r="L38" s="2">
        <v>0</v>
      </c>
      <c r="M38" s="2">
        <v>0</v>
      </c>
      <c r="N38" s="3">
        <f t="shared" si="36"/>
        <v>18.181818181818183</v>
      </c>
      <c r="O38" s="3">
        <f t="shared" si="37"/>
        <v>54.54545454545454</v>
      </c>
      <c r="P38" s="3">
        <f t="shared" si="38"/>
        <v>9.0909090909090917</v>
      </c>
      <c r="Q38" s="3">
        <f t="shared" si="39"/>
        <v>9.0909090909090917</v>
      </c>
      <c r="R38" s="3">
        <f t="shared" si="40"/>
        <v>9.0909090909090917</v>
      </c>
      <c r="S38" s="3">
        <f t="shared" si="41"/>
        <v>0</v>
      </c>
      <c r="T38" s="3">
        <f t="shared" si="42"/>
        <v>0</v>
      </c>
      <c r="U38" s="3">
        <f t="shared" si="43"/>
        <v>0</v>
      </c>
      <c r="V38" s="6">
        <f t="shared" si="44"/>
        <v>10</v>
      </c>
      <c r="W38" s="3">
        <f t="shared" si="45"/>
        <v>90.909090909090907</v>
      </c>
      <c r="X38" s="6">
        <f t="shared" si="46"/>
        <v>9</v>
      </c>
      <c r="Y38" s="3">
        <f t="shared" si="47"/>
        <v>81.818181818181827</v>
      </c>
      <c r="Z38" s="6">
        <f t="shared" si="48"/>
        <v>4</v>
      </c>
      <c r="AA38" s="3">
        <f t="shared" si="49"/>
        <v>36.363636363636367</v>
      </c>
      <c r="AB38" s="6">
        <f t="shared" si="50"/>
        <v>11</v>
      </c>
      <c r="AE38" s="6">
        <v>2</v>
      </c>
      <c r="AF38" s="6">
        <v>6</v>
      </c>
      <c r="AG38" s="6">
        <v>1</v>
      </c>
      <c r="AH38" s="6">
        <v>1</v>
      </c>
      <c r="AI38" s="6">
        <v>1</v>
      </c>
      <c r="AJ38" s="6">
        <v>0</v>
      </c>
      <c r="AK38" s="6">
        <v>0</v>
      </c>
      <c r="AL38" s="6">
        <v>0</v>
      </c>
      <c r="AM38" s="8">
        <f t="shared" si="9"/>
        <v>100</v>
      </c>
      <c r="AN38" s="8">
        <f t="shared" si="10"/>
        <v>100</v>
      </c>
      <c r="AO38" s="8">
        <f t="shared" si="11"/>
        <v>100</v>
      </c>
      <c r="AP38" s="8">
        <f t="shared" si="12"/>
        <v>100</v>
      </c>
      <c r="AQ38" s="8">
        <f t="shared" si="53"/>
        <v>100</v>
      </c>
      <c r="AR38" s="8"/>
      <c r="AS38" s="8"/>
      <c r="AT38" s="8"/>
      <c r="AU38" s="20"/>
      <c r="AV38" s="20"/>
    </row>
    <row r="39" spans="1:48" x14ac:dyDescent="0.35">
      <c r="A39" s="2" t="s">
        <v>50</v>
      </c>
      <c r="B39" s="33" t="s">
        <v>109</v>
      </c>
      <c r="C39" s="6" t="s">
        <v>52</v>
      </c>
      <c r="D39" s="2">
        <v>35</v>
      </c>
      <c r="E39" s="2">
        <v>1</v>
      </c>
      <c r="G39" s="6"/>
      <c r="H39" s="6"/>
      <c r="I39" s="6"/>
      <c r="J39" s="6"/>
      <c r="K39" s="6"/>
      <c r="L39" s="6"/>
      <c r="M39" s="6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E39" s="6"/>
      <c r="AF39" s="6"/>
      <c r="AG39" s="6"/>
      <c r="AH39" s="6"/>
      <c r="AI39" s="6"/>
      <c r="AJ39" s="6"/>
      <c r="AK39" s="6"/>
      <c r="AL39" s="6"/>
      <c r="AM39" s="8"/>
      <c r="AN39" s="8"/>
      <c r="AO39" s="8"/>
      <c r="AP39" s="8"/>
      <c r="AQ39" s="8"/>
      <c r="AR39" s="8"/>
      <c r="AS39" s="8"/>
      <c r="AT39" s="8"/>
      <c r="AU39" s="20"/>
      <c r="AV39" s="20"/>
    </row>
    <row r="40" spans="1:48" x14ac:dyDescent="0.35">
      <c r="B40" s="33" t="s">
        <v>109</v>
      </c>
      <c r="C40" s="6" t="s">
        <v>52</v>
      </c>
      <c r="D40" s="2">
        <v>36</v>
      </c>
      <c r="E40" s="2">
        <v>0</v>
      </c>
      <c r="G40" s="6"/>
      <c r="H40" s="6"/>
      <c r="I40" s="6"/>
      <c r="J40" s="6"/>
      <c r="K40" s="6"/>
      <c r="L40" s="6"/>
      <c r="M40" s="6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E40" s="6"/>
      <c r="AF40" s="6"/>
      <c r="AG40" s="6"/>
      <c r="AH40" s="6"/>
      <c r="AI40" s="6"/>
      <c r="AJ40" s="6"/>
      <c r="AK40" s="6"/>
      <c r="AL40" s="6"/>
      <c r="AM40" s="8"/>
      <c r="AN40" s="8"/>
      <c r="AO40" s="8"/>
      <c r="AP40" s="8"/>
      <c r="AQ40" s="8"/>
      <c r="AR40" s="8"/>
      <c r="AS40" s="8"/>
      <c r="AT40" s="8"/>
      <c r="AU40" s="20"/>
      <c r="AV40" s="20"/>
    </row>
    <row r="41" spans="1:48" x14ac:dyDescent="0.35">
      <c r="B41" s="33" t="s">
        <v>109</v>
      </c>
      <c r="C41" s="6" t="s">
        <v>52</v>
      </c>
      <c r="D41" s="2">
        <v>37</v>
      </c>
      <c r="E41" s="2">
        <v>37</v>
      </c>
      <c r="F41" s="2">
        <v>6</v>
      </c>
      <c r="G41" s="2">
        <v>7</v>
      </c>
      <c r="H41" s="2">
        <v>2</v>
      </c>
      <c r="I41" s="2">
        <v>1</v>
      </c>
      <c r="J41" s="2">
        <v>1</v>
      </c>
      <c r="K41" s="2">
        <v>0</v>
      </c>
      <c r="L41" s="2">
        <v>0</v>
      </c>
      <c r="M41" s="2">
        <v>0</v>
      </c>
      <c r="N41" s="3">
        <f t="shared" si="36"/>
        <v>35.294117647058826</v>
      </c>
      <c r="O41" s="3">
        <f t="shared" si="37"/>
        <v>41.17647058823529</v>
      </c>
      <c r="P41" s="3">
        <f t="shared" si="38"/>
        <v>11.76470588235294</v>
      </c>
      <c r="Q41" s="3">
        <f t="shared" si="39"/>
        <v>5.8823529411764701</v>
      </c>
      <c r="R41" s="3">
        <f t="shared" si="40"/>
        <v>5.8823529411764701</v>
      </c>
      <c r="S41" s="3">
        <f t="shared" si="41"/>
        <v>0</v>
      </c>
      <c r="T41" s="3">
        <f t="shared" si="42"/>
        <v>0</v>
      </c>
      <c r="U41" s="3">
        <f t="shared" si="43"/>
        <v>0</v>
      </c>
      <c r="V41" s="6">
        <f t="shared" si="44"/>
        <v>16</v>
      </c>
      <c r="W41" s="3">
        <f t="shared" si="45"/>
        <v>94.117647058823522</v>
      </c>
      <c r="X41" s="6">
        <f t="shared" si="46"/>
        <v>14</v>
      </c>
      <c r="Y41" s="3">
        <f t="shared" si="47"/>
        <v>82.35294117647058</v>
      </c>
      <c r="Z41" s="6">
        <f t="shared" si="48"/>
        <v>9</v>
      </c>
      <c r="AA41" s="3">
        <f t="shared" si="49"/>
        <v>52.941176470588239</v>
      </c>
      <c r="AB41" s="6">
        <f t="shared" si="50"/>
        <v>17</v>
      </c>
      <c r="AE41" s="6">
        <v>6</v>
      </c>
      <c r="AF41" s="6">
        <v>7</v>
      </c>
      <c r="AG41" s="6">
        <v>2</v>
      </c>
      <c r="AH41" s="6">
        <v>1</v>
      </c>
      <c r="AI41" s="6">
        <v>0</v>
      </c>
      <c r="AJ41" s="6">
        <v>0</v>
      </c>
      <c r="AK41" s="6">
        <v>0</v>
      </c>
      <c r="AL41" s="6">
        <v>0</v>
      </c>
      <c r="AM41" s="8">
        <f t="shared" si="9"/>
        <v>100</v>
      </c>
      <c r="AN41" s="8">
        <f t="shared" si="10"/>
        <v>100</v>
      </c>
      <c r="AO41" s="8">
        <f t="shared" si="11"/>
        <v>100</v>
      </c>
      <c r="AP41" s="8">
        <f t="shared" si="12"/>
        <v>100</v>
      </c>
      <c r="AQ41" s="8">
        <f t="shared" si="53"/>
        <v>0</v>
      </c>
      <c r="AR41" s="8"/>
      <c r="AS41" s="8"/>
      <c r="AT41" s="8"/>
      <c r="AV41" s="20"/>
    </row>
    <row r="42" spans="1:48" x14ac:dyDescent="0.35">
      <c r="B42" s="33" t="s">
        <v>109</v>
      </c>
      <c r="C42" s="34" t="s">
        <v>52</v>
      </c>
      <c r="D42" s="34">
        <v>38</v>
      </c>
      <c r="E42" s="34">
        <v>1</v>
      </c>
      <c r="F42" s="34">
        <v>1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">
        <f t="shared" si="36"/>
        <v>100</v>
      </c>
      <c r="O42" s="3">
        <f t="shared" si="37"/>
        <v>0</v>
      </c>
      <c r="P42" s="3">
        <f t="shared" si="38"/>
        <v>0</v>
      </c>
      <c r="Q42" s="3">
        <f t="shared" si="39"/>
        <v>0</v>
      </c>
      <c r="R42" s="3">
        <f t="shared" si="40"/>
        <v>0</v>
      </c>
      <c r="S42" s="3">
        <f t="shared" si="41"/>
        <v>0</v>
      </c>
      <c r="T42" s="3">
        <f t="shared" si="42"/>
        <v>0</v>
      </c>
      <c r="U42" s="3">
        <f t="shared" si="43"/>
        <v>0</v>
      </c>
      <c r="V42" s="6">
        <f t="shared" si="44"/>
        <v>1</v>
      </c>
      <c r="W42" s="3">
        <f t="shared" si="45"/>
        <v>100</v>
      </c>
      <c r="X42" s="6">
        <f t="shared" si="46"/>
        <v>1</v>
      </c>
      <c r="Y42" s="3">
        <f t="shared" si="47"/>
        <v>100</v>
      </c>
      <c r="Z42" s="6">
        <f t="shared" si="48"/>
        <v>1</v>
      </c>
      <c r="AA42" s="3">
        <f t="shared" si="49"/>
        <v>100</v>
      </c>
      <c r="AB42" s="6">
        <f t="shared" si="50"/>
        <v>1</v>
      </c>
      <c r="AE42" s="6">
        <v>1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8">
        <f t="shared" si="9"/>
        <v>100</v>
      </c>
      <c r="AN42" s="8"/>
      <c r="AO42" s="8"/>
      <c r="AP42" s="8"/>
      <c r="AQ42" s="8"/>
      <c r="AR42" s="8"/>
      <c r="AS42" s="8"/>
      <c r="AT42" s="8"/>
      <c r="AV42" s="20"/>
    </row>
    <row r="43" spans="1:48" x14ac:dyDescent="0.35">
      <c r="B43" s="33" t="s">
        <v>109</v>
      </c>
      <c r="C43" s="6" t="s">
        <v>52</v>
      </c>
      <c r="D43" s="2">
        <v>39</v>
      </c>
      <c r="E43" s="2">
        <v>37</v>
      </c>
      <c r="F43" s="2">
        <v>5</v>
      </c>
      <c r="G43" s="2">
        <v>8</v>
      </c>
      <c r="H43" s="2">
        <v>4</v>
      </c>
      <c r="I43" s="2">
        <v>4</v>
      </c>
      <c r="J43" s="2">
        <v>1</v>
      </c>
      <c r="K43" s="2">
        <v>0</v>
      </c>
      <c r="L43" s="2">
        <v>0</v>
      </c>
      <c r="M43" s="2">
        <v>0</v>
      </c>
      <c r="N43" s="3">
        <f t="shared" si="36"/>
        <v>22.727272727272727</v>
      </c>
      <c r="O43" s="3">
        <f t="shared" si="37"/>
        <v>36.363636363636367</v>
      </c>
      <c r="P43" s="3">
        <f t="shared" si="38"/>
        <v>18.181818181818183</v>
      </c>
      <c r="Q43" s="3">
        <f t="shared" si="39"/>
        <v>18.181818181818183</v>
      </c>
      <c r="R43" s="3">
        <f t="shared" si="40"/>
        <v>4.5454545454545459</v>
      </c>
      <c r="S43" s="3">
        <f t="shared" si="41"/>
        <v>0</v>
      </c>
      <c r="T43" s="3">
        <f t="shared" si="42"/>
        <v>0</v>
      </c>
      <c r="U43" s="3">
        <f t="shared" si="43"/>
        <v>0</v>
      </c>
      <c r="V43" s="6">
        <f t="shared" si="44"/>
        <v>21</v>
      </c>
      <c r="W43" s="3">
        <f t="shared" si="45"/>
        <v>95.454545454545453</v>
      </c>
      <c r="X43" s="6">
        <f t="shared" si="46"/>
        <v>14</v>
      </c>
      <c r="Y43" s="3">
        <f t="shared" si="47"/>
        <v>63.636363636363633</v>
      </c>
      <c r="Z43" s="6">
        <f t="shared" si="48"/>
        <v>10</v>
      </c>
      <c r="AA43" s="3">
        <f t="shared" si="49"/>
        <v>45.454545454545453</v>
      </c>
      <c r="AB43" s="6">
        <f t="shared" si="50"/>
        <v>22</v>
      </c>
      <c r="AE43" s="6">
        <v>5</v>
      </c>
      <c r="AF43" s="6">
        <v>8</v>
      </c>
      <c r="AG43" s="6">
        <v>4</v>
      </c>
      <c r="AH43" s="6">
        <v>4</v>
      </c>
      <c r="AI43" s="6">
        <v>0</v>
      </c>
      <c r="AJ43" s="6">
        <v>0</v>
      </c>
      <c r="AK43" s="6">
        <v>0</v>
      </c>
      <c r="AL43" s="6">
        <v>0</v>
      </c>
      <c r="AM43" s="8">
        <f t="shared" si="9"/>
        <v>100</v>
      </c>
      <c r="AN43" s="8">
        <f t="shared" si="10"/>
        <v>100</v>
      </c>
      <c r="AO43" s="8">
        <f t="shared" si="11"/>
        <v>100</v>
      </c>
      <c r="AP43" s="8">
        <f t="shared" si="12"/>
        <v>100</v>
      </c>
      <c r="AQ43" s="8">
        <f t="shared" si="53"/>
        <v>0</v>
      </c>
      <c r="AR43" s="8"/>
      <c r="AS43" s="8"/>
      <c r="AT43" s="8"/>
      <c r="AV43" s="20"/>
    </row>
    <row r="44" spans="1:48" x14ac:dyDescent="0.35">
      <c r="B44" s="33" t="s">
        <v>109</v>
      </c>
      <c r="C44" s="6" t="s">
        <v>52</v>
      </c>
      <c r="D44" s="2">
        <v>40</v>
      </c>
      <c r="E44" s="2">
        <v>0</v>
      </c>
      <c r="G44" s="6"/>
      <c r="H44" s="6"/>
      <c r="I44" s="6"/>
      <c r="J44" s="6"/>
      <c r="K44" s="6"/>
      <c r="L44" s="6"/>
      <c r="M44" s="6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E44" s="6"/>
      <c r="AF44" s="6"/>
      <c r="AG44" s="6"/>
      <c r="AH44" s="6"/>
      <c r="AI44" s="6"/>
      <c r="AJ44" s="6"/>
      <c r="AK44" s="6"/>
      <c r="AL44" s="6"/>
      <c r="AM44" s="8"/>
      <c r="AN44" s="8"/>
      <c r="AO44" s="8"/>
      <c r="AP44" s="8"/>
      <c r="AQ44" s="8"/>
      <c r="AR44" s="8"/>
      <c r="AS44" s="8"/>
      <c r="AT44" s="8"/>
      <c r="AV44" s="20"/>
    </row>
    <row r="45" spans="1:48" x14ac:dyDescent="0.35">
      <c r="A45" s="2" t="s">
        <v>50</v>
      </c>
      <c r="B45" s="33" t="s">
        <v>109</v>
      </c>
      <c r="C45" s="6" t="s">
        <v>52</v>
      </c>
      <c r="D45" s="2">
        <v>41</v>
      </c>
      <c r="E45" s="2">
        <v>1</v>
      </c>
      <c r="F45" s="6"/>
      <c r="G45" s="6"/>
      <c r="H45" s="6"/>
      <c r="I45" s="6"/>
      <c r="J45" s="6"/>
      <c r="K45" s="6"/>
      <c r="L45" s="6"/>
      <c r="M45" s="6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E45" s="6"/>
      <c r="AF45" s="6"/>
      <c r="AG45" s="6"/>
      <c r="AH45" s="6"/>
      <c r="AI45" s="6"/>
      <c r="AJ45" s="6"/>
      <c r="AK45" s="6"/>
      <c r="AL45" s="6"/>
      <c r="AM45" s="8"/>
      <c r="AN45" s="8"/>
      <c r="AO45" s="8"/>
      <c r="AP45" s="8"/>
      <c r="AQ45" s="8"/>
      <c r="AR45" s="8"/>
      <c r="AS45" s="8"/>
      <c r="AT45" s="8"/>
      <c r="AV45" s="20"/>
    </row>
    <row r="46" spans="1:48" x14ac:dyDescent="0.35">
      <c r="B46" s="33" t="s">
        <v>109</v>
      </c>
      <c r="C46" s="6" t="s">
        <v>52</v>
      </c>
      <c r="D46" s="2">
        <v>42</v>
      </c>
      <c r="E46" s="2">
        <v>15</v>
      </c>
      <c r="F46" s="2">
        <v>2</v>
      </c>
      <c r="G46" s="2">
        <v>4</v>
      </c>
      <c r="H46" s="2">
        <v>1</v>
      </c>
      <c r="I46" s="2">
        <v>0</v>
      </c>
      <c r="J46" s="2">
        <v>1</v>
      </c>
      <c r="K46" s="2">
        <v>1</v>
      </c>
      <c r="L46" s="2">
        <v>0</v>
      </c>
      <c r="M46" s="2">
        <v>0</v>
      </c>
      <c r="N46" s="3">
        <f t="shared" si="36"/>
        <v>22.222222222222221</v>
      </c>
      <c r="O46" s="3">
        <f t="shared" si="37"/>
        <v>44.444444444444443</v>
      </c>
      <c r="P46" s="3">
        <f t="shared" si="38"/>
        <v>11.111111111111111</v>
      </c>
      <c r="Q46" s="3">
        <f t="shared" si="39"/>
        <v>0</v>
      </c>
      <c r="R46" s="3">
        <f t="shared" si="40"/>
        <v>11.111111111111111</v>
      </c>
      <c r="S46" s="3">
        <f t="shared" si="41"/>
        <v>11.111111111111111</v>
      </c>
      <c r="T46" s="3">
        <f t="shared" si="42"/>
        <v>0</v>
      </c>
      <c r="U46" s="3">
        <f t="shared" si="43"/>
        <v>0</v>
      </c>
      <c r="V46" s="6">
        <f t="shared" si="44"/>
        <v>7</v>
      </c>
      <c r="W46" s="3">
        <f t="shared" si="45"/>
        <v>77.777777777777786</v>
      </c>
      <c r="X46" s="6">
        <f t="shared" si="46"/>
        <v>8</v>
      </c>
      <c r="Y46" s="3">
        <f t="shared" si="47"/>
        <v>88.888888888888886</v>
      </c>
      <c r="Z46" s="6">
        <f t="shared" si="48"/>
        <v>4</v>
      </c>
      <c r="AA46" s="3">
        <f t="shared" si="49"/>
        <v>44.444444444444443</v>
      </c>
      <c r="AB46" s="6">
        <f t="shared" si="50"/>
        <v>9</v>
      </c>
      <c r="AE46" s="6">
        <v>2</v>
      </c>
      <c r="AF46" s="6">
        <v>4</v>
      </c>
      <c r="AG46" s="6">
        <v>1</v>
      </c>
      <c r="AH46" s="6">
        <v>0</v>
      </c>
      <c r="AI46" s="6">
        <v>1</v>
      </c>
      <c r="AJ46" s="6">
        <v>1</v>
      </c>
      <c r="AK46" s="6">
        <v>0</v>
      </c>
      <c r="AL46" s="6">
        <v>0</v>
      </c>
      <c r="AM46" s="8">
        <f t="shared" si="9"/>
        <v>100</v>
      </c>
      <c r="AN46" s="8">
        <f t="shared" si="10"/>
        <v>100</v>
      </c>
      <c r="AO46" s="8">
        <f t="shared" si="11"/>
        <v>100</v>
      </c>
      <c r="AP46" s="8"/>
      <c r="AQ46" s="8">
        <f t="shared" si="53"/>
        <v>100</v>
      </c>
      <c r="AR46" s="8">
        <f t="shared" si="35"/>
        <v>100</v>
      </c>
      <c r="AS46" s="8"/>
      <c r="AT46" s="8"/>
      <c r="AV46" s="20"/>
    </row>
    <row r="47" spans="1:48" x14ac:dyDescent="0.35">
      <c r="B47" s="33" t="s">
        <v>109</v>
      </c>
      <c r="C47" s="34" t="s">
        <v>52</v>
      </c>
      <c r="D47" s="34">
        <v>43</v>
      </c>
      <c r="E47" s="34">
        <v>30</v>
      </c>
      <c r="F47" s="34">
        <v>1</v>
      </c>
      <c r="G47" s="34">
        <v>1</v>
      </c>
      <c r="H47" s="34">
        <v>0</v>
      </c>
      <c r="I47" s="34">
        <v>1</v>
      </c>
      <c r="J47" s="34">
        <v>0</v>
      </c>
      <c r="K47" s="34">
        <v>0</v>
      </c>
      <c r="L47" s="34">
        <v>0</v>
      </c>
      <c r="M47" s="34">
        <v>0</v>
      </c>
      <c r="N47" s="35">
        <f t="shared" si="36"/>
        <v>33.333333333333329</v>
      </c>
      <c r="O47" s="3">
        <f t="shared" si="37"/>
        <v>33.333333333333329</v>
      </c>
      <c r="P47" s="3">
        <f t="shared" si="38"/>
        <v>0</v>
      </c>
      <c r="Q47" s="3">
        <f t="shared" si="39"/>
        <v>33.333333333333329</v>
      </c>
      <c r="R47" s="3">
        <f t="shared" si="40"/>
        <v>0</v>
      </c>
      <c r="S47" s="3">
        <f t="shared" si="41"/>
        <v>0</v>
      </c>
      <c r="T47" s="3">
        <f t="shared" si="42"/>
        <v>0</v>
      </c>
      <c r="U47" s="3">
        <f t="shared" si="43"/>
        <v>0</v>
      </c>
      <c r="V47" s="6">
        <f t="shared" si="44"/>
        <v>3</v>
      </c>
      <c r="W47" s="3">
        <f t="shared" si="45"/>
        <v>100</v>
      </c>
      <c r="X47" s="6">
        <f t="shared" si="46"/>
        <v>2</v>
      </c>
      <c r="Y47" s="3">
        <f t="shared" si="47"/>
        <v>66.666666666666657</v>
      </c>
      <c r="Z47" s="6">
        <f t="shared" si="48"/>
        <v>1</v>
      </c>
      <c r="AA47" s="3">
        <f t="shared" si="49"/>
        <v>33.333333333333329</v>
      </c>
      <c r="AB47" s="6">
        <f t="shared" si="50"/>
        <v>3</v>
      </c>
      <c r="AE47" s="6">
        <v>1</v>
      </c>
      <c r="AF47" s="6">
        <v>1</v>
      </c>
      <c r="AG47" s="6">
        <v>0</v>
      </c>
      <c r="AH47" s="6">
        <v>1</v>
      </c>
      <c r="AI47" s="6">
        <v>0</v>
      </c>
      <c r="AJ47" s="6">
        <v>0</v>
      </c>
      <c r="AK47" s="6">
        <v>0</v>
      </c>
      <c r="AL47" s="6">
        <v>0</v>
      </c>
      <c r="AM47" s="8">
        <f t="shared" si="9"/>
        <v>100</v>
      </c>
      <c r="AN47" s="8">
        <f t="shared" si="10"/>
        <v>100</v>
      </c>
      <c r="AO47" s="8"/>
      <c r="AP47" s="8">
        <f t="shared" si="12"/>
        <v>100</v>
      </c>
      <c r="AQ47" s="8"/>
      <c r="AR47" s="8"/>
      <c r="AS47" s="8"/>
      <c r="AT47" s="8"/>
      <c r="AV47" s="20"/>
    </row>
    <row r="48" spans="1:48" x14ac:dyDescent="0.35">
      <c r="A48" s="2" t="s">
        <v>50</v>
      </c>
      <c r="B48" s="33" t="s">
        <v>109</v>
      </c>
      <c r="C48" s="6" t="s">
        <v>52</v>
      </c>
      <c r="D48" s="2">
        <v>44</v>
      </c>
      <c r="E48" s="2">
        <v>2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E48" s="6"/>
      <c r="AF48" s="6"/>
      <c r="AG48" s="6"/>
      <c r="AH48" s="6"/>
      <c r="AI48" s="6"/>
      <c r="AJ48" s="6"/>
      <c r="AK48" s="6"/>
      <c r="AL48" s="6"/>
      <c r="AM48" s="8"/>
      <c r="AN48" s="8"/>
      <c r="AO48" s="8"/>
      <c r="AP48" s="8"/>
      <c r="AQ48" s="8"/>
      <c r="AR48" s="8"/>
      <c r="AS48" s="8"/>
      <c r="AT48" s="8"/>
      <c r="AV48" s="20"/>
    </row>
    <row r="49" spans="1:48" x14ac:dyDescent="0.35">
      <c r="B49" s="33" t="s">
        <v>109</v>
      </c>
      <c r="C49" s="6" t="s">
        <v>52</v>
      </c>
      <c r="D49" s="2">
        <v>45</v>
      </c>
      <c r="E49" s="2">
        <v>85</v>
      </c>
      <c r="F49" s="2">
        <v>15</v>
      </c>
      <c r="G49" s="2">
        <v>18</v>
      </c>
      <c r="H49" s="2">
        <v>9</v>
      </c>
      <c r="I49" s="2">
        <v>5</v>
      </c>
      <c r="J49" s="2">
        <v>3</v>
      </c>
      <c r="K49" s="2">
        <v>3</v>
      </c>
      <c r="L49" s="2">
        <v>2</v>
      </c>
      <c r="M49" s="2">
        <v>2</v>
      </c>
      <c r="N49" s="3">
        <f t="shared" si="36"/>
        <v>26.315789473684209</v>
      </c>
      <c r="O49" s="3">
        <f t="shared" si="37"/>
        <v>31.578947368421051</v>
      </c>
      <c r="P49" s="3">
        <f t="shared" si="38"/>
        <v>15.789473684210526</v>
      </c>
      <c r="Q49" s="3">
        <f t="shared" si="39"/>
        <v>8.7719298245614024</v>
      </c>
      <c r="R49" s="3">
        <f t="shared" si="40"/>
        <v>5.2631578947368416</v>
      </c>
      <c r="S49" s="3">
        <f t="shared" si="41"/>
        <v>5.2631578947368416</v>
      </c>
      <c r="T49" s="3">
        <f t="shared" si="42"/>
        <v>3.5087719298245612</v>
      </c>
      <c r="U49" s="3">
        <f t="shared" si="43"/>
        <v>3.5087719298245612</v>
      </c>
      <c r="V49" s="6">
        <f t="shared" si="44"/>
        <v>47</v>
      </c>
      <c r="W49" s="3">
        <f t="shared" si="45"/>
        <v>82.456140350877192</v>
      </c>
      <c r="X49" s="6">
        <f t="shared" si="46"/>
        <v>39</v>
      </c>
      <c r="Y49" s="3">
        <f t="shared" si="47"/>
        <v>68.421052631578945</v>
      </c>
      <c r="Z49" s="6">
        <f t="shared" si="48"/>
        <v>29</v>
      </c>
      <c r="AA49" s="3">
        <f t="shared" si="49"/>
        <v>50.877192982456144</v>
      </c>
      <c r="AB49" s="6">
        <f t="shared" si="50"/>
        <v>57</v>
      </c>
      <c r="AE49" s="6">
        <v>15</v>
      </c>
      <c r="AF49" s="6">
        <v>18</v>
      </c>
      <c r="AG49" s="6">
        <v>9</v>
      </c>
      <c r="AH49" s="6">
        <v>5</v>
      </c>
      <c r="AI49" s="6">
        <v>0</v>
      </c>
      <c r="AJ49" s="6">
        <v>3</v>
      </c>
      <c r="AK49" s="6">
        <v>1</v>
      </c>
      <c r="AL49" s="6">
        <v>1</v>
      </c>
      <c r="AM49" s="8">
        <f t="shared" si="9"/>
        <v>100</v>
      </c>
      <c r="AN49" s="8">
        <f t="shared" si="10"/>
        <v>100</v>
      </c>
      <c r="AO49" s="8">
        <f t="shared" si="11"/>
        <v>100</v>
      </c>
      <c r="AP49" s="8">
        <f t="shared" si="12"/>
        <v>100</v>
      </c>
      <c r="AQ49" s="8">
        <f t="shared" si="53"/>
        <v>0</v>
      </c>
      <c r="AR49" s="8">
        <f t="shared" si="35"/>
        <v>100</v>
      </c>
      <c r="AS49" s="8">
        <f t="shared" si="51"/>
        <v>50</v>
      </c>
      <c r="AT49" s="8">
        <f t="shared" si="52"/>
        <v>50</v>
      </c>
      <c r="AV49" s="20"/>
    </row>
    <row r="50" spans="1:48" x14ac:dyDescent="0.35">
      <c r="B50" s="33" t="s">
        <v>109</v>
      </c>
      <c r="C50" s="2" t="s">
        <v>58</v>
      </c>
      <c r="D50" s="2">
        <v>46</v>
      </c>
      <c r="E50" s="2">
        <v>27</v>
      </c>
      <c r="F50" s="2">
        <v>4</v>
      </c>
      <c r="G50" s="2">
        <v>7</v>
      </c>
      <c r="H50" s="2">
        <v>3</v>
      </c>
      <c r="I50" s="2">
        <v>3</v>
      </c>
      <c r="J50" s="2">
        <v>1</v>
      </c>
      <c r="K50" s="2">
        <v>0</v>
      </c>
      <c r="L50" s="2">
        <v>0</v>
      </c>
      <c r="M50" s="2">
        <v>0</v>
      </c>
      <c r="N50" s="3">
        <f t="shared" ref="N50:N51" si="54">(F50/$AB50)*100</f>
        <v>22.222222222222221</v>
      </c>
      <c r="O50" s="3">
        <f t="shared" ref="O50:O51" si="55">(G50/$AB50)*100</f>
        <v>38.888888888888893</v>
      </c>
      <c r="P50" s="3">
        <f t="shared" ref="P50:P51" si="56">(H50/$AB50)*100</f>
        <v>16.666666666666664</v>
      </c>
      <c r="Q50" s="3">
        <f t="shared" ref="Q50:Q51" si="57">(I50/$AB50)*100</f>
        <v>16.666666666666664</v>
      </c>
      <c r="R50" s="3">
        <f t="shared" ref="R50:R51" si="58">(J50/$AB50)*100</f>
        <v>5.5555555555555554</v>
      </c>
      <c r="S50" s="3">
        <f t="shared" ref="S50:S51" si="59">(K50/$AB50)*100</f>
        <v>0</v>
      </c>
      <c r="T50" s="3">
        <f t="shared" ref="T50:T51" si="60">(L50/$AB50)*100</f>
        <v>0</v>
      </c>
      <c r="U50" s="3">
        <f t="shared" ref="U50:U51" si="61">(M50/$AB50)*100</f>
        <v>0</v>
      </c>
      <c r="V50" s="11">
        <f t="shared" ref="V50:V51" si="62">SUM(F50:I50)</f>
        <v>17</v>
      </c>
      <c r="W50" s="3">
        <f t="shared" ref="W50:W51" si="63">(V50/AB50)*100</f>
        <v>94.444444444444443</v>
      </c>
      <c r="X50" s="11">
        <f t="shared" ref="X50:X51" si="64">SUM(F50:G50,J50:K50)</f>
        <v>12</v>
      </c>
      <c r="Y50" s="3">
        <f t="shared" ref="Y50:Y51" si="65">(X50/AB50)*100</f>
        <v>66.666666666666657</v>
      </c>
      <c r="Z50" s="11">
        <f t="shared" ref="Z50:Z51" si="66">SUM(F50,H50,J50,L50)</f>
        <v>8</v>
      </c>
      <c r="AA50" s="3">
        <f t="shared" ref="AA50:AA51" si="67">(Z50/AB50)*100</f>
        <v>44.444444444444443</v>
      </c>
      <c r="AB50" s="11">
        <f t="shared" ref="AB50:AB51" si="68">SUM(F50:M50)</f>
        <v>18</v>
      </c>
      <c r="AE50" s="6">
        <v>4</v>
      </c>
      <c r="AF50" s="6">
        <v>7</v>
      </c>
      <c r="AG50" s="6">
        <v>3</v>
      </c>
      <c r="AH50" s="6">
        <v>3</v>
      </c>
      <c r="AI50" s="6">
        <v>1</v>
      </c>
      <c r="AJ50" s="6">
        <v>0</v>
      </c>
      <c r="AK50" s="6">
        <v>0</v>
      </c>
      <c r="AL50" s="6">
        <v>0</v>
      </c>
      <c r="AM50" s="8">
        <f t="shared" si="9"/>
        <v>100</v>
      </c>
      <c r="AN50" s="8">
        <f t="shared" si="10"/>
        <v>100</v>
      </c>
      <c r="AO50" s="8">
        <f t="shared" si="11"/>
        <v>100</v>
      </c>
      <c r="AP50" s="8">
        <f t="shared" si="12"/>
        <v>100</v>
      </c>
      <c r="AQ50" s="8">
        <f t="shared" si="53"/>
        <v>100</v>
      </c>
      <c r="AR50" s="8"/>
      <c r="AS50" s="8"/>
      <c r="AT50" s="8"/>
      <c r="AV50" s="20"/>
    </row>
    <row r="51" spans="1:48" x14ac:dyDescent="0.35">
      <c r="B51" s="33" t="s">
        <v>109</v>
      </c>
      <c r="C51" s="2" t="s">
        <v>58</v>
      </c>
      <c r="D51" s="2">
        <v>47</v>
      </c>
      <c r="E51" s="2">
        <v>18</v>
      </c>
      <c r="F51" s="2">
        <v>4</v>
      </c>
      <c r="G51" s="2">
        <v>8</v>
      </c>
      <c r="H51" s="2">
        <v>1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3">
        <f t="shared" si="54"/>
        <v>28.571428571428569</v>
      </c>
      <c r="O51" s="3">
        <f t="shared" si="55"/>
        <v>57.142857142857139</v>
      </c>
      <c r="P51" s="3">
        <f t="shared" si="56"/>
        <v>7.1428571428571423</v>
      </c>
      <c r="Q51" s="3">
        <f t="shared" si="57"/>
        <v>7.1428571428571423</v>
      </c>
      <c r="R51" s="3">
        <f t="shared" si="58"/>
        <v>0</v>
      </c>
      <c r="S51" s="3">
        <f t="shared" si="59"/>
        <v>0</v>
      </c>
      <c r="T51" s="3">
        <f t="shared" si="60"/>
        <v>0</v>
      </c>
      <c r="U51" s="3">
        <f t="shared" si="61"/>
        <v>0</v>
      </c>
      <c r="V51" s="6">
        <f t="shared" si="62"/>
        <v>14</v>
      </c>
      <c r="W51" s="3">
        <f t="shared" si="63"/>
        <v>100</v>
      </c>
      <c r="X51" s="6">
        <f t="shared" si="64"/>
        <v>12</v>
      </c>
      <c r="Y51" s="3">
        <f t="shared" si="65"/>
        <v>85.714285714285708</v>
      </c>
      <c r="Z51" s="6">
        <f t="shared" si="66"/>
        <v>5</v>
      </c>
      <c r="AA51" s="3">
        <f t="shared" si="67"/>
        <v>35.714285714285715</v>
      </c>
      <c r="AB51" s="6">
        <f t="shared" si="68"/>
        <v>14</v>
      </c>
      <c r="AE51" s="6">
        <v>4</v>
      </c>
      <c r="AF51" s="6">
        <v>8</v>
      </c>
      <c r="AG51" s="6">
        <v>1</v>
      </c>
      <c r="AH51" s="6">
        <v>1</v>
      </c>
      <c r="AI51" s="6">
        <v>0</v>
      </c>
      <c r="AJ51" s="6">
        <v>0</v>
      </c>
      <c r="AK51" s="6">
        <v>0</v>
      </c>
      <c r="AL51" s="6">
        <v>0</v>
      </c>
      <c r="AM51" s="8">
        <f t="shared" si="9"/>
        <v>100</v>
      </c>
      <c r="AN51" s="8">
        <f t="shared" si="10"/>
        <v>100</v>
      </c>
      <c r="AO51" s="8">
        <f t="shared" si="11"/>
        <v>100</v>
      </c>
      <c r="AP51" s="8">
        <f t="shared" si="12"/>
        <v>100</v>
      </c>
      <c r="AQ51" s="8"/>
      <c r="AR51" s="8"/>
      <c r="AS51" s="8"/>
      <c r="AT51" s="8"/>
      <c r="AV51" s="20"/>
    </row>
    <row r="52" spans="1:48" x14ac:dyDescent="0.35">
      <c r="B52" s="33" t="s">
        <v>109</v>
      </c>
      <c r="C52" s="6" t="s">
        <v>52</v>
      </c>
      <c r="D52" s="2">
        <v>48</v>
      </c>
      <c r="E52" s="2">
        <v>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E52" s="6"/>
      <c r="AF52" s="6"/>
      <c r="AG52" s="6"/>
      <c r="AH52" s="6"/>
      <c r="AI52" s="6"/>
      <c r="AJ52" s="6"/>
      <c r="AK52" s="6"/>
      <c r="AL52" s="6"/>
      <c r="AM52" s="11"/>
      <c r="AN52" s="11"/>
      <c r="AO52" s="11"/>
      <c r="AP52" s="11"/>
      <c r="AQ52" s="11"/>
      <c r="AR52" s="11"/>
      <c r="AS52" s="11"/>
      <c r="AT52" s="11"/>
      <c r="AV52" s="20"/>
    </row>
    <row r="53" spans="1:48" x14ac:dyDescent="0.35">
      <c r="B53" s="33" t="s">
        <v>109</v>
      </c>
      <c r="C53" s="2" t="s">
        <v>58</v>
      </c>
      <c r="D53" s="2">
        <v>49</v>
      </c>
      <c r="E53" s="2">
        <v>32</v>
      </c>
      <c r="F53" s="2">
        <v>6</v>
      </c>
      <c r="G53" s="2">
        <v>14</v>
      </c>
      <c r="H53" s="2">
        <v>3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3">
        <f t="shared" ref="N53" si="69">(F53/$AB53)*100</f>
        <v>26.086956521739129</v>
      </c>
      <c r="O53" s="3">
        <f t="shared" ref="O53" si="70">(G53/$AB53)*100</f>
        <v>60.869565217391312</v>
      </c>
      <c r="P53" s="3">
        <f t="shared" ref="P53" si="71">(H53/$AB53)*100</f>
        <v>13.043478260869565</v>
      </c>
      <c r="Q53" s="3">
        <f t="shared" ref="Q53" si="72">(I53/$AB53)*100</f>
        <v>0</v>
      </c>
      <c r="R53" s="3">
        <f t="shared" ref="R53" si="73">(J53/$AB53)*100</f>
        <v>0</v>
      </c>
      <c r="S53" s="3">
        <f t="shared" ref="S53" si="74">(K53/$AB53)*100</f>
        <v>0</v>
      </c>
      <c r="T53" s="3">
        <f t="shared" ref="T53" si="75">(L53/$AB53)*100</f>
        <v>0</v>
      </c>
      <c r="U53" s="3">
        <f t="shared" ref="U53" si="76">(M53/$AB53)*100</f>
        <v>0</v>
      </c>
      <c r="V53" s="11">
        <f t="shared" ref="V53" si="77">SUM(F53:I53)</f>
        <v>23</v>
      </c>
      <c r="W53" s="3">
        <f t="shared" ref="W53" si="78">(V53/AB53)*100</f>
        <v>100</v>
      </c>
      <c r="X53" s="11">
        <f t="shared" ref="X53" si="79">SUM(F53:G53,J53:K53)</f>
        <v>20</v>
      </c>
      <c r="Y53" s="3">
        <f t="shared" ref="Y53" si="80">(X53/AB53)*100</f>
        <v>86.956521739130437</v>
      </c>
      <c r="Z53" s="11">
        <f t="shared" ref="Z53" si="81">SUM(F53,H53,J53,L53)</f>
        <v>9</v>
      </c>
      <c r="AA53" s="3">
        <f t="shared" ref="AA53" si="82">(Z53/AB53)*100</f>
        <v>39.130434782608695</v>
      </c>
      <c r="AB53" s="11">
        <f t="shared" ref="AB53" si="83">SUM(F53:M53)</f>
        <v>23</v>
      </c>
      <c r="AE53" s="6">
        <v>6</v>
      </c>
      <c r="AF53" s="6">
        <v>14</v>
      </c>
      <c r="AG53" s="6">
        <v>3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11">
        <f t="shared" ref="AM53" si="84">(AE53/F53)*100</f>
        <v>100</v>
      </c>
      <c r="AN53" s="11">
        <f t="shared" ref="AN53" si="85">(AF53/G53)*100</f>
        <v>100</v>
      </c>
      <c r="AO53" s="11">
        <f t="shared" ref="AO53" si="86">(AG53/H53)*100</f>
        <v>100</v>
      </c>
      <c r="AP53" s="11"/>
      <c r="AQ53" s="11"/>
      <c r="AR53" s="11"/>
      <c r="AS53" s="11"/>
      <c r="AT53" s="11"/>
      <c r="AV53" s="20"/>
    </row>
    <row r="54" spans="1:48" x14ac:dyDescent="0.35">
      <c r="A54" s="2" t="s">
        <v>108</v>
      </c>
      <c r="B54" s="33" t="s">
        <v>109</v>
      </c>
      <c r="C54" s="7" t="s">
        <v>52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3"/>
      <c r="O54" s="3"/>
      <c r="P54" s="3"/>
      <c r="Q54" s="3"/>
      <c r="R54" s="3"/>
      <c r="S54" s="3"/>
      <c r="T54" s="3"/>
      <c r="U54" s="3"/>
      <c r="V54" s="6"/>
      <c r="W54" s="3"/>
      <c r="X54" s="6"/>
      <c r="Y54" s="3"/>
      <c r="Z54" s="6"/>
      <c r="AA54" s="3"/>
      <c r="AB54" s="6"/>
      <c r="AE54" s="6"/>
      <c r="AF54" s="6"/>
      <c r="AG54" s="6"/>
      <c r="AH54" s="6"/>
      <c r="AI54" s="6"/>
      <c r="AJ54" s="6"/>
      <c r="AK54" s="6"/>
      <c r="AL54" s="6"/>
      <c r="AM54" s="8"/>
      <c r="AN54" s="8"/>
      <c r="AO54" s="8"/>
      <c r="AP54" s="8"/>
      <c r="AQ54" s="8"/>
      <c r="AR54" s="8"/>
      <c r="AS54" s="8"/>
      <c r="AT54" s="8"/>
      <c r="AV54" s="20"/>
    </row>
    <row r="55" spans="1:48" x14ac:dyDescent="0.35">
      <c r="B55" s="33" t="s">
        <v>109</v>
      </c>
      <c r="C55" s="6" t="s">
        <v>52</v>
      </c>
      <c r="D55" s="2">
        <v>51</v>
      </c>
      <c r="E55" s="2">
        <v>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E55" s="6"/>
      <c r="AF55" s="6"/>
      <c r="AG55" s="6"/>
      <c r="AH55" s="6"/>
      <c r="AI55" s="6"/>
      <c r="AJ55" s="6"/>
      <c r="AK55" s="6"/>
      <c r="AL55" s="6"/>
      <c r="AM55" s="11"/>
      <c r="AN55" s="11"/>
      <c r="AO55" s="11"/>
      <c r="AP55" s="11"/>
      <c r="AQ55" s="11"/>
      <c r="AR55" s="11"/>
      <c r="AS55" s="11"/>
      <c r="AT55" s="11"/>
      <c r="AV55" s="20"/>
    </row>
    <row r="56" spans="1:48" x14ac:dyDescent="0.35">
      <c r="B56" s="33" t="s">
        <v>109</v>
      </c>
      <c r="C56" s="2" t="s">
        <v>58</v>
      </c>
      <c r="D56" s="2">
        <v>52</v>
      </c>
      <c r="E56" s="2">
        <v>20</v>
      </c>
      <c r="F56" s="2">
        <v>5</v>
      </c>
      <c r="G56" s="2">
        <v>6</v>
      </c>
      <c r="H56" s="2">
        <v>5</v>
      </c>
      <c r="I56" s="2">
        <v>1</v>
      </c>
      <c r="J56" s="2">
        <v>1</v>
      </c>
      <c r="K56" s="2">
        <v>0</v>
      </c>
      <c r="L56" s="2">
        <v>1</v>
      </c>
      <c r="M56" s="2">
        <v>0</v>
      </c>
      <c r="N56" s="3">
        <f t="shared" ref="N56" si="87">(F56/$AB56)*100</f>
        <v>26.315789473684209</v>
      </c>
      <c r="O56" s="3">
        <f t="shared" ref="O56" si="88">(G56/$AB56)*100</f>
        <v>31.578947368421051</v>
      </c>
      <c r="P56" s="3">
        <f t="shared" ref="P56" si="89">(H56/$AB56)*100</f>
        <v>26.315789473684209</v>
      </c>
      <c r="Q56" s="3">
        <f t="shared" ref="Q56" si="90">(I56/$AB56)*100</f>
        <v>5.2631578947368416</v>
      </c>
      <c r="R56" s="3">
        <f t="shared" ref="R56" si="91">(J56/$AB56)*100</f>
        <v>5.2631578947368416</v>
      </c>
      <c r="S56" s="3">
        <f t="shared" ref="S56" si="92">(K56/$AB56)*100</f>
        <v>0</v>
      </c>
      <c r="T56" s="3">
        <f t="shared" ref="T56" si="93">(L56/$AB56)*100</f>
        <v>5.2631578947368416</v>
      </c>
      <c r="U56" s="3">
        <f t="shared" ref="U56" si="94">(M56/$AB56)*100</f>
        <v>0</v>
      </c>
      <c r="V56" s="11">
        <f t="shared" ref="V56" si="95">SUM(F56:I56)</f>
        <v>17</v>
      </c>
      <c r="W56" s="3">
        <f t="shared" ref="W56" si="96">(V56/AB56)*100</f>
        <v>89.473684210526315</v>
      </c>
      <c r="X56" s="11">
        <f t="shared" ref="X56" si="97">SUM(F56:G56,J56:K56)</f>
        <v>12</v>
      </c>
      <c r="Y56" s="3">
        <f t="shared" ref="Y56" si="98">(X56/AB56)*100</f>
        <v>63.157894736842103</v>
      </c>
      <c r="Z56" s="11">
        <f t="shared" ref="Z56" si="99">SUM(F56,H56,J56,L56)</f>
        <v>12</v>
      </c>
      <c r="AA56" s="3">
        <f t="shared" ref="AA56" si="100">(Z56/AB56)*100</f>
        <v>63.157894736842103</v>
      </c>
      <c r="AB56" s="11">
        <f t="shared" ref="AB56" si="101">SUM(F56:M56)</f>
        <v>19</v>
      </c>
      <c r="AE56" s="6">
        <v>5</v>
      </c>
      <c r="AF56" s="6">
        <v>6</v>
      </c>
      <c r="AG56" s="6">
        <v>5</v>
      </c>
      <c r="AH56" s="6">
        <v>1</v>
      </c>
      <c r="AI56" s="6">
        <v>0</v>
      </c>
      <c r="AJ56" s="6">
        <v>0</v>
      </c>
      <c r="AK56" s="6">
        <v>0</v>
      </c>
      <c r="AL56" s="6">
        <v>0</v>
      </c>
      <c r="AM56" s="11">
        <f t="shared" ref="AM56" si="102">(AE56/F56)*100</f>
        <v>100</v>
      </c>
      <c r="AN56" s="11">
        <f t="shared" ref="AN56" si="103">(AF56/G56)*100</f>
        <v>100</v>
      </c>
      <c r="AO56" s="11">
        <f t="shared" ref="AO56" si="104">(AG56/H56)*100</f>
        <v>100</v>
      </c>
      <c r="AP56" s="11">
        <f t="shared" ref="AP56" si="105">(AH56/I56)*100</f>
        <v>100</v>
      </c>
      <c r="AQ56" s="11">
        <f t="shared" ref="AQ56" si="106">(AI56/J56)*100</f>
        <v>0</v>
      </c>
      <c r="AR56" s="11"/>
      <c r="AS56" s="11">
        <f t="shared" ref="AS56" si="107">(AK56/L56)*100</f>
        <v>0</v>
      </c>
      <c r="AT56" s="11"/>
      <c r="AV56" s="20"/>
    </row>
    <row r="57" spans="1:48" x14ac:dyDescent="0.35">
      <c r="B57" s="33" t="s">
        <v>109</v>
      </c>
      <c r="C57" s="2" t="s">
        <v>34</v>
      </c>
      <c r="D57" s="2">
        <v>53</v>
      </c>
      <c r="E57" s="2">
        <v>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E57" s="6"/>
      <c r="AF57" s="6"/>
      <c r="AG57" s="6"/>
      <c r="AH57" s="6"/>
      <c r="AI57" s="6"/>
      <c r="AJ57" s="6"/>
      <c r="AK57" s="6"/>
      <c r="AL57" s="6"/>
      <c r="AM57" s="8"/>
      <c r="AN57" s="8"/>
      <c r="AO57" s="8"/>
      <c r="AP57" s="8"/>
      <c r="AQ57" s="8"/>
      <c r="AR57" s="8"/>
      <c r="AS57" s="8"/>
      <c r="AT57" s="8"/>
      <c r="AV57" s="20"/>
    </row>
    <row r="58" spans="1:48" x14ac:dyDescent="0.35">
      <c r="A58" s="2" t="s">
        <v>28</v>
      </c>
      <c r="B58" s="33" t="s">
        <v>109</v>
      </c>
      <c r="C58" s="2" t="s">
        <v>34</v>
      </c>
      <c r="D58" s="2">
        <v>54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E58" s="6"/>
      <c r="AF58" s="6"/>
      <c r="AG58" s="6"/>
      <c r="AH58" s="6"/>
      <c r="AI58" s="6"/>
      <c r="AJ58" s="6"/>
      <c r="AK58" s="6"/>
      <c r="AL58" s="6"/>
      <c r="AM58" s="8"/>
      <c r="AN58" s="8"/>
      <c r="AO58" s="8"/>
      <c r="AP58" s="8"/>
      <c r="AQ58" s="8"/>
      <c r="AR58" s="8"/>
      <c r="AS58" s="8"/>
      <c r="AT58" s="8"/>
      <c r="AV58" s="20"/>
    </row>
    <row r="59" spans="1:48" x14ac:dyDescent="0.35">
      <c r="A59" s="2" t="s">
        <v>50</v>
      </c>
      <c r="B59" s="33" t="s">
        <v>109</v>
      </c>
      <c r="C59" s="2" t="s">
        <v>52</v>
      </c>
      <c r="D59" s="2">
        <v>55</v>
      </c>
      <c r="E59" s="2">
        <v>13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E59" s="6"/>
      <c r="AF59" s="6"/>
      <c r="AG59" s="6"/>
      <c r="AH59" s="6"/>
      <c r="AI59" s="6"/>
      <c r="AJ59" s="6"/>
      <c r="AK59" s="6"/>
      <c r="AL59" s="6"/>
      <c r="AM59" s="8"/>
      <c r="AN59" s="8"/>
      <c r="AO59" s="8"/>
      <c r="AP59" s="8"/>
      <c r="AQ59" s="8"/>
      <c r="AR59" s="8"/>
      <c r="AS59" s="8"/>
      <c r="AT59" s="8"/>
      <c r="AV59" s="20"/>
    </row>
    <row r="60" spans="1:48" x14ac:dyDescent="0.35">
      <c r="A60" s="2" t="s">
        <v>28</v>
      </c>
      <c r="B60" s="33" t="s">
        <v>109</v>
      </c>
      <c r="C60" s="2" t="s">
        <v>34</v>
      </c>
      <c r="D60" s="2">
        <v>56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E60" s="6"/>
      <c r="AF60" s="6"/>
      <c r="AG60" s="6"/>
      <c r="AH60" s="6"/>
      <c r="AI60" s="6"/>
      <c r="AJ60" s="6"/>
      <c r="AK60" s="6"/>
      <c r="AL60" s="6"/>
      <c r="AM60" s="8"/>
      <c r="AN60" s="8"/>
      <c r="AO60" s="8"/>
      <c r="AP60" s="8"/>
      <c r="AQ60" s="8"/>
      <c r="AR60" s="8"/>
      <c r="AS60" s="8"/>
      <c r="AT60" s="8"/>
      <c r="AV60" s="20"/>
    </row>
    <row r="61" spans="1:48" x14ac:dyDescent="0.35">
      <c r="B61" s="33" t="s">
        <v>109</v>
      </c>
      <c r="C61" s="34" t="s">
        <v>52</v>
      </c>
      <c r="D61" s="34">
        <v>57</v>
      </c>
      <c r="E61" s="34">
        <v>7</v>
      </c>
      <c r="F61" s="34">
        <v>1</v>
      </c>
      <c r="G61" s="34">
        <v>1</v>
      </c>
      <c r="H61" s="34">
        <v>0</v>
      </c>
      <c r="I61" s="34">
        <v>1</v>
      </c>
      <c r="J61" s="34">
        <v>0</v>
      </c>
      <c r="K61" s="34">
        <v>0</v>
      </c>
      <c r="L61" s="34">
        <v>0</v>
      </c>
      <c r="M61" s="34">
        <v>0</v>
      </c>
      <c r="N61" s="3">
        <f t="shared" si="36"/>
        <v>33.333333333333329</v>
      </c>
      <c r="O61" s="3">
        <f t="shared" si="37"/>
        <v>33.333333333333329</v>
      </c>
      <c r="P61" s="3">
        <f t="shared" si="38"/>
        <v>0</v>
      </c>
      <c r="Q61" s="3">
        <f t="shared" si="39"/>
        <v>33.333333333333329</v>
      </c>
      <c r="R61" s="3">
        <f t="shared" si="40"/>
        <v>0</v>
      </c>
      <c r="S61" s="3">
        <f t="shared" si="41"/>
        <v>0</v>
      </c>
      <c r="T61" s="3">
        <f t="shared" si="42"/>
        <v>0</v>
      </c>
      <c r="U61" s="3">
        <f t="shared" si="43"/>
        <v>0</v>
      </c>
      <c r="V61" s="6">
        <f t="shared" si="44"/>
        <v>3</v>
      </c>
      <c r="W61" s="3">
        <f t="shared" si="45"/>
        <v>100</v>
      </c>
      <c r="X61" s="6">
        <f t="shared" si="46"/>
        <v>2</v>
      </c>
      <c r="Y61" s="3">
        <f t="shared" si="47"/>
        <v>66.666666666666657</v>
      </c>
      <c r="Z61" s="6">
        <f t="shared" si="48"/>
        <v>1</v>
      </c>
      <c r="AA61" s="3">
        <f t="shared" si="49"/>
        <v>33.333333333333329</v>
      </c>
      <c r="AB61" s="6">
        <f t="shared" si="50"/>
        <v>3</v>
      </c>
      <c r="AE61" s="6">
        <v>1</v>
      </c>
      <c r="AF61" s="6">
        <v>1</v>
      </c>
      <c r="AG61" s="6">
        <v>0</v>
      </c>
      <c r="AH61" s="6">
        <v>1</v>
      </c>
      <c r="AI61" s="6">
        <v>0</v>
      </c>
      <c r="AJ61" s="6">
        <v>0</v>
      </c>
      <c r="AK61" s="6">
        <v>0</v>
      </c>
      <c r="AL61" s="6">
        <v>0</v>
      </c>
      <c r="AM61" s="8">
        <f t="shared" si="9"/>
        <v>100</v>
      </c>
      <c r="AN61" s="8">
        <f t="shared" si="10"/>
        <v>100</v>
      </c>
      <c r="AO61" s="8"/>
      <c r="AP61" s="8">
        <f t="shared" si="12"/>
        <v>100</v>
      </c>
      <c r="AQ61" s="8"/>
      <c r="AR61" s="8"/>
      <c r="AS61" s="8"/>
      <c r="AT61" s="8"/>
      <c r="AV61" s="20"/>
    </row>
    <row r="62" spans="1:48" x14ac:dyDescent="0.35">
      <c r="B62" s="33" t="s">
        <v>109</v>
      </c>
      <c r="C62" s="34" t="s">
        <v>34</v>
      </c>
      <c r="D62" s="34">
        <v>58</v>
      </c>
      <c r="E62" s="34">
        <v>0</v>
      </c>
      <c r="F62" s="34"/>
      <c r="G62" s="34"/>
      <c r="H62" s="34"/>
      <c r="I62" s="34"/>
      <c r="J62" s="34"/>
      <c r="K62" s="34"/>
      <c r="L62" s="34"/>
      <c r="M62" s="34"/>
      <c r="N62" s="3"/>
      <c r="O62" s="3"/>
      <c r="P62" s="3"/>
      <c r="Q62" s="3"/>
      <c r="R62" s="3"/>
      <c r="S62" s="3"/>
      <c r="T62" s="3"/>
      <c r="U62" s="3"/>
      <c r="V62" s="11"/>
      <c r="W62" s="3"/>
      <c r="X62" s="11"/>
      <c r="Y62" s="3"/>
      <c r="Z62" s="11"/>
      <c r="AA62" s="3"/>
      <c r="AB62" s="11"/>
      <c r="AM62" s="11"/>
      <c r="AN62" s="11"/>
      <c r="AO62" s="11"/>
      <c r="AP62" s="11"/>
      <c r="AQ62" s="11"/>
      <c r="AR62" s="11"/>
      <c r="AS62" s="11"/>
      <c r="AT62" s="11"/>
      <c r="AV62" s="20"/>
    </row>
    <row r="63" spans="1:48" x14ac:dyDescent="0.35">
      <c r="B63" s="33" t="s">
        <v>109</v>
      </c>
      <c r="C63" s="34" t="s">
        <v>58</v>
      </c>
      <c r="D63" s="34">
        <v>59</v>
      </c>
      <c r="E63" s="34">
        <v>12</v>
      </c>
      <c r="F63" s="34">
        <v>1</v>
      </c>
      <c r="G63" s="34">
        <v>0</v>
      </c>
      <c r="H63" s="34">
        <v>2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">
        <f t="shared" ref="N63" si="108">(F63/$AB63)*100</f>
        <v>33.333333333333329</v>
      </c>
      <c r="O63" s="3">
        <f t="shared" ref="O63" si="109">(G63/$AB63)*100</f>
        <v>0</v>
      </c>
      <c r="P63" s="3">
        <f t="shared" ref="P63" si="110">(H63/$AB63)*100</f>
        <v>66.666666666666657</v>
      </c>
      <c r="Q63" s="3">
        <f t="shared" ref="Q63" si="111">(I63/$AB63)*100</f>
        <v>0</v>
      </c>
      <c r="R63" s="3">
        <f t="shared" ref="R63" si="112">(J63/$AB63)*100</f>
        <v>0</v>
      </c>
      <c r="S63" s="3">
        <f t="shared" ref="S63" si="113">(K63/$AB63)*100</f>
        <v>0</v>
      </c>
      <c r="T63" s="3">
        <f t="shared" ref="T63" si="114">(L63/$AB63)*100</f>
        <v>0</v>
      </c>
      <c r="U63" s="3">
        <f t="shared" ref="U63" si="115">(M63/$AB63)*100</f>
        <v>0</v>
      </c>
      <c r="V63" s="11">
        <f t="shared" ref="V63" si="116">SUM(F63:I63)</f>
        <v>3</v>
      </c>
      <c r="W63" s="3">
        <f t="shared" ref="W63" si="117">(V63/AB63)*100</f>
        <v>100</v>
      </c>
      <c r="X63" s="11">
        <f t="shared" ref="X63" si="118">SUM(F63:G63,J63:K63)</f>
        <v>1</v>
      </c>
      <c r="Y63" s="3">
        <f t="shared" ref="Y63" si="119">(X63/AB63)*100</f>
        <v>33.333333333333329</v>
      </c>
      <c r="Z63" s="11">
        <f t="shared" ref="Z63" si="120">SUM(F63,H63,J63,L63)</f>
        <v>3</v>
      </c>
      <c r="AA63" s="3">
        <f t="shared" ref="AA63" si="121">(Z63/AB63)*100</f>
        <v>100</v>
      </c>
      <c r="AB63" s="11">
        <f t="shared" ref="AB63" si="122">SUM(F63:M63)</f>
        <v>3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11">
        <f t="shared" ref="AM63" si="123">(AE63/F63)*100</f>
        <v>0</v>
      </c>
      <c r="AN63" s="11"/>
      <c r="AO63" s="11">
        <f t="shared" ref="AO63" si="124">(AG63/H63)*100</f>
        <v>0</v>
      </c>
      <c r="AP63" s="11"/>
      <c r="AQ63" s="11"/>
      <c r="AR63" s="11"/>
      <c r="AS63" s="11"/>
      <c r="AT63" s="11"/>
      <c r="AV63" s="20"/>
    </row>
    <row r="64" spans="1:48" x14ac:dyDescent="0.35">
      <c r="B64" s="33" t="s">
        <v>109</v>
      </c>
      <c r="C64" s="2" t="s">
        <v>34</v>
      </c>
      <c r="D64" s="2">
        <v>60</v>
      </c>
      <c r="E64" s="2">
        <v>0</v>
      </c>
      <c r="N64" s="3"/>
      <c r="O64" s="3"/>
      <c r="P64" s="3"/>
      <c r="Q64" s="3"/>
      <c r="R64" s="3"/>
      <c r="S64" s="3"/>
      <c r="T64" s="3"/>
      <c r="U64" s="3"/>
      <c r="V64" s="6"/>
      <c r="W64" s="3"/>
      <c r="X64" s="6"/>
      <c r="Y64" s="3"/>
      <c r="Z64" s="6"/>
      <c r="AA64" s="3"/>
      <c r="AB64" s="6"/>
      <c r="AM64" s="8"/>
      <c r="AN64" s="8"/>
      <c r="AO64" s="8"/>
      <c r="AP64" s="8"/>
      <c r="AQ64" s="8"/>
      <c r="AR64" s="8"/>
      <c r="AS64" s="8"/>
      <c r="AT64" s="8"/>
      <c r="AV64" s="20"/>
    </row>
    <row r="65" spans="2:48" x14ac:dyDescent="0.35">
      <c r="B65" s="33" t="s">
        <v>109</v>
      </c>
      <c r="C65" s="2" t="s">
        <v>47</v>
      </c>
      <c r="D65" s="2">
        <v>61</v>
      </c>
      <c r="E65" s="2">
        <v>19</v>
      </c>
      <c r="F65" s="2">
        <v>4</v>
      </c>
      <c r="G65" s="2">
        <v>6</v>
      </c>
      <c r="H65" s="2">
        <v>4</v>
      </c>
      <c r="I65" s="2">
        <v>2</v>
      </c>
      <c r="J65" s="2">
        <v>0</v>
      </c>
      <c r="K65" s="2">
        <v>0</v>
      </c>
      <c r="L65" s="2">
        <v>0</v>
      </c>
      <c r="M65" s="2">
        <v>0</v>
      </c>
      <c r="N65" s="3">
        <f t="shared" si="36"/>
        <v>25</v>
      </c>
      <c r="O65" s="3">
        <f t="shared" si="37"/>
        <v>37.5</v>
      </c>
      <c r="P65" s="3">
        <f t="shared" si="38"/>
        <v>25</v>
      </c>
      <c r="Q65" s="3">
        <f t="shared" si="39"/>
        <v>12.5</v>
      </c>
      <c r="R65" s="3">
        <f t="shared" si="40"/>
        <v>0</v>
      </c>
      <c r="S65" s="3">
        <f t="shared" si="41"/>
        <v>0</v>
      </c>
      <c r="T65" s="3">
        <f t="shared" si="42"/>
        <v>0</v>
      </c>
      <c r="U65" s="3">
        <f t="shared" si="43"/>
        <v>0</v>
      </c>
      <c r="V65" s="6">
        <f t="shared" si="44"/>
        <v>16</v>
      </c>
      <c r="W65" s="3">
        <f t="shared" si="45"/>
        <v>100</v>
      </c>
      <c r="X65" s="6">
        <f t="shared" si="46"/>
        <v>10</v>
      </c>
      <c r="Y65" s="3">
        <f t="shared" si="47"/>
        <v>62.5</v>
      </c>
      <c r="Z65" s="6">
        <f t="shared" si="48"/>
        <v>8</v>
      </c>
      <c r="AA65" s="3">
        <f t="shared" si="49"/>
        <v>50</v>
      </c>
      <c r="AB65" s="6">
        <f t="shared" si="50"/>
        <v>16</v>
      </c>
      <c r="AE65" s="2">
        <v>4</v>
      </c>
      <c r="AF65" s="2">
        <v>6</v>
      </c>
      <c r="AG65" s="2">
        <v>4</v>
      </c>
      <c r="AH65" s="2">
        <v>2</v>
      </c>
      <c r="AI65" s="2">
        <v>0</v>
      </c>
      <c r="AJ65" s="2">
        <v>0</v>
      </c>
      <c r="AK65" s="2">
        <v>0</v>
      </c>
      <c r="AL65" s="2">
        <v>0</v>
      </c>
      <c r="AM65" s="8">
        <f t="shared" si="9"/>
        <v>100</v>
      </c>
      <c r="AN65" s="8">
        <f t="shared" si="10"/>
        <v>100</v>
      </c>
      <c r="AO65" s="8">
        <f t="shared" si="11"/>
        <v>100</v>
      </c>
      <c r="AP65" s="8">
        <f t="shared" si="12"/>
        <v>100</v>
      </c>
      <c r="AQ65" s="8"/>
      <c r="AR65" s="8"/>
      <c r="AS65" s="8"/>
      <c r="AT65" s="8"/>
      <c r="AV65" s="20"/>
    </row>
    <row r="66" spans="2:48" x14ac:dyDescent="0.35">
      <c r="B66" s="33" t="s">
        <v>109</v>
      </c>
      <c r="C66" s="5" t="s">
        <v>47</v>
      </c>
      <c r="D66" s="2">
        <v>62</v>
      </c>
      <c r="E66" s="2">
        <v>26</v>
      </c>
      <c r="F66" s="2">
        <v>9</v>
      </c>
      <c r="G66" s="2">
        <v>6</v>
      </c>
      <c r="H66" s="2">
        <v>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3">
        <f t="shared" si="36"/>
        <v>56.25</v>
      </c>
      <c r="O66" s="3">
        <f t="shared" si="37"/>
        <v>37.5</v>
      </c>
      <c r="P66" s="3">
        <f t="shared" si="38"/>
        <v>6.25</v>
      </c>
      <c r="Q66" s="3">
        <f t="shared" si="39"/>
        <v>0</v>
      </c>
      <c r="R66" s="3">
        <f t="shared" si="40"/>
        <v>0</v>
      </c>
      <c r="S66" s="3">
        <f t="shared" si="41"/>
        <v>0</v>
      </c>
      <c r="T66" s="3">
        <f t="shared" si="42"/>
        <v>0</v>
      </c>
      <c r="U66" s="3">
        <f t="shared" si="43"/>
        <v>0</v>
      </c>
      <c r="V66" s="6">
        <f t="shared" si="44"/>
        <v>16</v>
      </c>
      <c r="W66" s="3">
        <f t="shared" si="45"/>
        <v>100</v>
      </c>
      <c r="X66" s="6">
        <f t="shared" si="46"/>
        <v>15</v>
      </c>
      <c r="Y66" s="3">
        <f t="shared" si="47"/>
        <v>93.75</v>
      </c>
      <c r="Z66" s="6">
        <f t="shared" si="48"/>
        <v>10</v>
      </c>
      <c r="AA66" s="3">
        <f t="shared" si="49"/>
        <v>62.5</v>
      </c>
      <c r="AB66" s="6">
        <f t="shared" si="50"/>
        <v>16</v>
      </c>
      <c r="AE66" s="2">
        <v>9</v>
      </c>
      <c r="AF66" s="2">
        <v>6</v>
      </c>
      <c r="AG66" s="2">
        <v>1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8">
        <f t="shared" si="9"/>
        <v>100</v>
      </c>
      <c r="AN66" s="8">
        <f t="shared" si="10"/>
        <v>100</v>
      </c>
      <c r="AO66" s="8">
        <f t="shared" si="11"/>
        <v>100</v>
      </c>
      <c r="AP66" s="8"/>
      <c r="AQ66" s="8"/>
      <c r="AR66" s="8"/>
      <c r="AS66" s="8"/>
      <c r="AT66" s="8"/>
      <c r="AV66" s="20"/>
    </row>
    <row r="67" spans="2:48" x14ac:dyDescent="0.35">
      <c r="B67" s="33" t="s">
        <v>109</v>
      </c>
      <c r="C67" s="5" t="s">
        <v>47</v>
      </c>
      <c r="D67" s="2">
        <v>63</v>
      </c>
      <c r="E67" s="2">
        <v>14</v>
      </c>
      <c r="F67" s="2">
        <v>1</v>
      </c>
      <c r="G67" s="2">
        <v>5</v>
      </c>
      <c r="H67" s="2">
        <v>2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3">
        <f t="shared" si="36"/>
        <v>12.5</v>
      </c>
      <c r="O67" s="3">
        <f t="shared" si="37"/>
        <v>62.5</v>
      </c>
      <c r="P67" s="3">
        <f t="shared" si="38"/>
        <v>25</v>
      </c>
      <c r="Q67" s="3">
        <f t="shared" si="39"/>
        <v>0</v>
      </c>
      <c r="R67" s="3">
        <f t="shared" si="40"/>
        <v>0</v>
      </c>
      <c r="S67" s="3">
        <f t="shared" si="41"/>
        <v>0</v>
      </c>
      <c r="T67" s="3">
        <f t="shared" si="42"/>
        <v>0</v>
      </c>
      <c r="U67" s="3">
        <f t="shared" si="43"/>
        <v>0</v>
      </c>
      <c r="V67" s="6">
        <f t="shared" si="44"/>
        <v>8</v>
      </c>
      <c r="W67" s="3">
        <f t="shared" si="45"/>
        <v>100</v>
      </c>
      <c r="X67" s="6">
        <f t="shared" si="46"/>
        <v>6</v>
      </c>
      <c r="Y67" s="3">
        <f t="shared" si="47"/>
        <v>75</v>
      </c>
      <c r="Z67" s="6">
        <f t="shared" si="48"/>
        <v>3</v>
      </c>
      <c r="AA67" s="3">
        <f t="shared" si="49"/>
        <v>37.5</v>
      </c>
      <c r="AB67" s="6">
        <f t="shared" si="50"/>
        <v>8</v>
      </c>
      <c r="AE67" s="2">
        <v>1</v>
      </c>
      <c r="AF67" s="2">
        <v>5</v>
      </c>
      <c r="AG67" s="2">
        <v>2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8">
        <f t="shared" si="9"/>
        <v>100</v>
      </c>
      <c r="AN67" s="8">
        <f t="shared" si="10"/>
        <v>100</v>
      </c>
      <c r="AO67" s="8">
        <f t="shared" si="11"/>
        <v>100</v>
      </c>
      <c r="AP67" s="8"/>
      <c r="AQ67" s="8"/>
      <c r="AR67" s="8"/>
      <c r="AS67" s="8"/>
      <c r="AT67" s="8"/>
      <c r="AV67" s="20"/>
    </row>
    <row r="68" spans="2:48" x14ac:dyDescent="0.35">
      <c r="B68" s="33" t="s">
        <v>109</v>
      </c>
      <c r="C68" s="5" t="s">
        <v>47</v>
      </c>
      <c r="D68" s="2">
        <v>64</v>
      </c>
      <c r="E68" s="2">
        <v>74</v>
      </c>
      <c r="F68" s="2">
        <v>7</v>
      </c>
      <c r="G68" s="2">
        <v>11</v>
      </c>
      <c r="H68" s="2">
        <v>6</v>
      </c>
      <c r="I68" s="2">
        <v>3</v>
      </c>
      <c r="J68" s="2">
        <v>0</v>
      </c>
      <c r="K68" s="2">
        <v>1</v>
      </c>
      <c r="L68" s="2">
        <v>0</v>
      </c>
      <c r="M68" s="2">
        <v>0</v>
      </c>
      <c r="N68" s="3">
        <f t="shared" si="36"/>
        <v>25</v>
      </c>
      <c r="O68" s="3">
        <f t="shared" si="37"/>
        <v>39.285714285714285</v>
      </c>
      <c r="P68" s="3">
        <f t="shared" si="38"/>
        <v>21.428571428571427</v>
      </c>
      <c r="Q68" s="3">
        <f t="shared" si="39"/>
        <v>10.714285714285714</v>
      </c>
      <c r="R68" s="3">
        <f t="shared" si="40"/>
        <v>0</v>
      </c>
      <c r="S68" s="3">
        <f t="shared" si="41"/>
        <v>3.5714285714285712</v>
      </c>
      <c r="T68" s="3">
        <f t="shared" si="42"/>
        <v>0</v>
      </c>
      <c r="U68" s="3">
        <f t="shared" si="43"/>
        <v>0</v>
      </c>
      <c r="V68" s="6">
        <f t="shared" si="44"/>
        <v>27</v>
      </c>
      <c r="W68" s="3">
        <f t="shared" si="45"/>
        <v>96.428571428571431</v>
      </c>
      <c r="X68" s="6">
        <f t="shared" si="46"/>
        <v>19</v>
      </c>
      <c r="Y68" s="3">
        <f t="shared" si="47"/>
        <v>67.857142857142861</v>
      </c>
      <c r="Z68" s="6">
        <f t="shared" si="48"/>
        <v>13</v>
      </c>
      <c r="AA68" s="3">
        <f t="shared" si="49"/>
        <v>46.428571428571431</v>
      </c>
      <c r="AB68" s="6">
        <f t="shared" si="50"/>
        <v>28</v>
      </c>
      <c r="AE68" s="2">
        <v>7</v>
      </c>
      <c r="AF68" s="2">
        <v>11</v>
      </c>
      <c r="AG68" s="2">
        <v>6</v>
      </c>
      <c r="AH68" s="2">
        <v>3</v>
      </c>
      <c r="AI68" s="2">
        <v>0</v>
      </c>
      <c r="AJ68" s="2">
        <v>0</v>
      </c>
      <c r="AK68" s="2">
        <v>0</v>
      </c>
      <c r="AL68" s="2">
        <v>0</v>
      </c>
      <c r="AM68" s="8">
        <f t="shared" si="9"/>
        <v>100</v>
      </c>
      <c r="AN68" s="8">
        <f t="shared" si="10"/>
        <v>100</v>
      </c>
      <c r="AO68" s="8">
        <f t="shared" si="11"/>
        <v>100</v>
      </c>
      <c r="AP68" s="8">
        <f t="shared" si="12"/>
        <v>100</v>
      </c>
      <c r="AQ68" s="8"/>
      <c r="AR68" s="8">
        <f t="shared" si="35"/>
        <v>0</v>
      </c>
      <c r="AS68" s="8"/>
      <c r="AT68" s="8"/>
      <c r="AV68" s="20"/>
    </row>
    <row r="69" spans="2:48" x14ac:dyDescent="0.35">
      <c r="B69" s="33" t="s">
        <v>109</v>
      </c>
      <c r="C69" s="5" t="s">
        <v>47</v>
      </c>
      <c r="D69" s="2">
        <v>65</v>
      </c>
      <c r="E69" s="2">
        <v>0</v>
      </c>
      <c r="N69" s="3"/>
      <c r="O69" s="3"/>
      <c r="P69" s="3"/>
      <c r="Q69" s="3"/>
      <c r="R69" s="3"/>
      <c r="S69" s="3"/>
      <c r="T69" s="3"/>
      <c r="U69" s="3"/>
      <c r="V69" s="6"/>
      <c r="W69" s="3"/>
      <c r="X69" s="6"/>
      <c r="Y69" s="3"/>
      <c r="Z69" s="6"/>
      <c r="AA69" s="3"/>
      <c r="AB69" s="6"/>
      <c r="AM69" s="8"/>
      <c r="AN69" s="8"/>
      <c r="AO69" s="8"/>
      <c r="AP69" s="8"/>
      <c r="AQ69" s="8"/>
      <c r="AR69" s="8"/>
      <c r="AS69" s="8"/>
      <c r="AT69" s="8"/>
      <c r="AV69" s="20"/>
    </row>
    <row r="70" spans="2:48" x14ac:dyDescent="0.35">
      <c r="B70" s="33" t="s">
        <v>109</v>
      </c>
      <c r="C70" s="5" t="s">
        <v>47</v>
      </c>
      <c r="D70" s="2">
        <v>66</v>
      </c>
      <c r="E70" s="2">
        <v>40</v>
      </c>
      <c r="F70" s="2">
        <v>6</v>
      </c>
      <c r="G70" s="2">
        <v>18</v>
      </c>
      <c r="H70" s="2">
        <v>10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3">
        <f t="shared" si="36"/>
        <v>17.647058823529413</v>
      </c>
      <c r="O70" s="3">
        <f t="shared" si="37"/>
        <v>52.941176470588239</v>
      </c>
      <c r="P70" s="3">
        <f t="shared" si="38"/>
        <v>29.411764705882355</v>
      </c>
      <c r="Q70" s="3">
        <f t="shared" si="39"/>
        <v>0</v>
      </c>
      <c r="R70" s="3">
        <f t="shared" si="40"/>
        <v>0</v>
      </c>
      <c r="S70" s="3">
        <f t="shared" si="41"/>
        <v>0</v>
      </c>
      <c r="T70" s="3">
        <f t="shared" si="42"/>
        <v>0</v>
      </c>
      <c r="U70" s="3">
        <f t="shared" si="43"/>
        <v>0</v>
      </c>
      <c r="V70" s="6">
        <f t="shared" si="44"/>
        <v>34</v>
      </c>
      <c r="W70" s="3">
        <f t="shared" si="45"/>
        <v>100</v>
      </c>
      <c r="X70" s="6">
        <f t="shared" si="46"/>
        <v>24</v>
      </c>
      <c r="Y70" s="3">
        <f t="shared" si="47"/>
        <v>70.588235294117652</v>
      </c>
      <c r="Z70" s="6">
        <f t="shared" si="48"/>
        <v>16</v>
      </c>
      <c r="AA70" s="3">
        <f t="shared" si="49"/>
        <v>47.058823529411761</v>
      </c>
      <c r="AB70" s="6">
        <f t="shared" si="50"/>
        <v>34</v>
      </c>
      <c r="AE70" s="2">
        <v>6</v>
      </c>
      <c r="AF70" s="2">
        <v>18</v>
      </c>
      <c r="AG70" s="2">
        <v>10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8">
        <f t="shared" si="9"/>
        <v>100</v>
      </c>
      <c r="AN70" s="8">
        <f t="shared" si="10"/>
        <v>100</v>
      </c>
      <c r="AO70" s="8">
        <f t="shared" si="11"/>
        <v>100</v>
      </c>
      <c r="AP70" s="8"/>
      <c r="AQ70" s="8"/>
      <c r="AR70" s="8"/>
      <c r="AS70" s="8"/>
      <c r="AT70" s="8"/>
      <c r="AV70" s="20"/>
    </row>
    <row r="71" spans="2:48" x14ac:dyDescent="0.35">
      <c r="B71" s="33" t="s">
        <v>109</v>
      </c>
      <c r="C71" s="5" t="s">
        <v>47</v>
      </c>
      <c r="D71" s="2">
        <v>67</v>
      </c>
      <c r="E71" s="2">
        <v>0</v>
      </c>
      <c r="N71" s="3"/>
      <c r="O71" s="3"/>
      <c r="P71" s="3"/>
      <c r="Q71" s="3"/>
      <c r="R71" s="3"/>
      <c r="S71" s="3"/>
      <c r="T71" s="3"/>
      <c r="U71" s="3"/>
      <c r="V71" s="6"/>
      <c r="W71" s="3"/>
      <c r="X71" s="6"/>
      <c r="Y71" s="3"/>
      <c r="Z71" s="6"/>
      <c r="AA71" s="3"/>
      <c r="AB71" s="6"/>
      <c r="AM71" s="8"/>
      <c r="AN71" s="8"/>
      <c r="AO71" s="8"/>
      <c r="AP71" s="8"/>
      <c r="AQ71" s="8"/>
      <c r="AR71" s="8"/>
      <c r="AS71" s="8"/>
      <c r="AT71" s="8"/>
      <c r="AV71" s="20"/>
    </row>
    <row r="72" spans="2:48" x14ac:dyDescent="0.35">
      <c r="B72" s="33" t="s">
        <v>109</v>
      </c>
      <c r="C72" s="5" t="s">
        <v>47</v>
      </c>
      <c r="D72" s="2">
        <v>68</v>
      </c>
      <c r="E72" s="2">
        <v>15</v>
      </c>
      <c r="F72" s="2">
        <v>1</v>
      </c>
      <c r="G72" s="2">
        <v>1</v>
      </c>
      <c r="H72" s="2">
        <v>3</v>
      </c>
      <c r="I72" s="2">
        <v>2</v>
      </c>
      <c r="J72" s="2">
        <v>0</v>
      </c>
      <c r="K72" s="2">
        <v>0</v>
      </c>
      <c r="L72" s="2">
        <v>0</v>
      </c>
      <c r="M72" s="2">
        <v>0</v>
      </c>
      <c r="N72" s="3">
        <f t="shared" si="36"/>
        <v>14.285714285714285</v>
      </c>
      <c r="O72" s="3">
        <f t="shared" si="37"/>
        <v>14.285714285714285</v>
      </c>
      <c r="P72" s="3">
        <f t="shared" si="38"/>
        <v>42.857142857142854</v>
      </c>
      <c r="Q72" s="3">
        <f t="shared" si="39"/>
        <v>28.571428571428569</v>
      </c>
      <c r="R72" s="3">
        <f t="shared" si="40"/>
        <v>0</v>
      </c>
      <c r="S72" s="3">
        <f t="shared" si="41"/>
        <v>0</v>
      </c>
      <c r="T72" s="3">
        <f t="shared" si="42"/>
        <v>0</v>
      </c>
      <c r="U72" s="3">
        <f t="shared" si="43"/>
        <v>0</v>
      </c>
      <c r="V72" s="6">
        <f t="shared" si="44"/>
        <v>7</v>
      </c>
      <c r="W72" s="3">
        <f t="shared" si="45"/>
        <v>100</v>
      </c>
      <c r="X72" s="6">
        <f t="shared" si="46"/>
        <v>2</v>
      </c>
      <c r="Y72" s="3">
        <f t="shared" si="47"/>
        <v>28.571428571428569</v>
      </c>
      <c r="Z72" s="6">
        <f t="shared" si="48"/>
        <v>4</v>
      </c>
      <c r="AA72" s="3">
        <f t="shared" si="49"/>
        <v>57.142857142857139</v>
      </c>
      <c r="AB72" s="6">
        <f t="shared" si="50"/>
        <v>7</v>
      </c>
      <c r="AE72" s="2">
        <v>1</v>
      </c>
      <c r="AF72" s="2">
        <v>1</v>
      </c>
      <c r="AG72" s="2">
        <v>3</v>
      </c>
      <c r="AH72" s="2">
        <v>2</v>
      </c>
      <c r="AI72" s="2">
        <v>0</v>
      </c>
      <c r="AJ72" s="2">
        <v>0</v>
      </c>
      <c r="AK72" s="2">
        <v>0</v>
      </c>
      <c r="AL72" s="2">
        <v>0</v>
      </c>
      <c r="AM72" s="8">
        <f t="shared" ref="AM72:AM76" si="125">(AE72/F72)*100</f>
        <v>100</v>
      </c>
      <c r="AN72" s="8">
        <f t="shared" ref="AN72:AN75" si="126">(AF72/G72)*100</f>
        <v>100</v>
      </c>
      <c r="AO72" s="8">
        <f t="shared" ref="AO72:AO76" si="127">(AG72/H72)*100</f>
        <v>100</v>
      </c>
      <c r="AP72" s="8">
        <f t="shared" ref="AP72:AP76" si="128">(AH72/I72)*100</f>
        <v>100</v>
      </c>
      <c r="AQ72" s="8"/>
      <c r="AR72" s="8"/>
      <c r="AS72" s="8"/>
      <c r="AT72" s="8"/>
      <c r="AV72" s="20"/>
    </row>
    <row r="73" spans="2:48" x14ac:dyDescent="0.35">
      <c r="B73" s="33" t="s">
        <v>109</v>
      </c>
      <c r="C73" s="5" t="s">
        <v>47</v>
      </c>
      <c r="D73" s="2">
        <v>69</v>
      </c>
      <c r="E73" s="2">
        <v>36</v>
      </c>
      <c r="F73" s="2">
        <v>6</v>
      </c>
      <c r="G73" s="2">
        <v>10</v>
      </c>
      <c r="H73" s="2">
        <v>4</v>
      </c>
      <c r="I73" s="2">
        <v>0</v>
      </c>
      <c r="J73" s="2">
        <v>1</v>
      </c>
      <c r="K73" s="2">
        <v>0</v>
      </c>
      <c r="L73" s="2">
        <v>0</v>
      </c>
      <c r="M73" s="2">
        <v>1</v>
      </c>
      <c r="N73" s="3">
        <f t="shared" si="36"/>
        <v>27.27272727272727</v>
      </c>
      <c r="O73" s="3">
        <f t="shared" si="37"/>
        <v>45.454545454545453</v>
      </c>
      <c r="P73" s="3">
        <f t="shared" si="38"/>
        <v>18.181818181818183</v>
      </c>
      <c r="Q73" s="3">
        <f t="shared" si="39"/>
        <v>0</v>
      </c>
      <c r="R73" s="3">
        <f t="shared" si="40"/>
        <v>4.5454545454545459</v>
      </c>
      <c r="S73" s="3">
        <f t="shared" si="41"/>
        <v>0</v>
      </c>
      <c r="T73" s="3">
        <f t="shared" si="42"/>
        <v>0</v>
      </c>
      <c r="U73" s="3">
        <f t="shared" si="43"/>
        <v>4.5454545454545459</v>
      </c>
      <c r="V73" s="6">
        <f t="shared" si="44"/>
        <v>20</v>
      </c>
      <c r="W73" s="3">
        <f t="shared" si="45"/>
        <v>90.909090909090907</v>
      </c>
      <c r="X73" s="6">
        <f t="shared" si="46"/>
        <v>17</v>
      </c>
      <c r="Y73" s="3">
        <f t="shared" si="47"/>
        <v>77.272727272727266</v>
      </c>
      <c r="Z73" s="6">
        <f t="shared" si="48"/>
        <v>11</v>
      </c>
      <c r="AA73" s="3">
        <f t="shared" si="49"/>
        <v>50</v>
      </c>
      <c r="AB73" s="6">
        <f t="shared" si="50"/>
        <v>22</v>
      </c>
      <c r="AE73" s="2">
        <v>6</v>
      </c>
      <c r="AF73" s="2">
        <v>10</v>
      </c>
      <c r="AG73" s="2">
        <v>4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8">
        <f t="shared" si="125"/>
        <v>100</v>
      </c>
      <c r="AN73" s="8">
        <f t="shared" si="126"/>
        <v>100</v>
      </c>
      <c r="AO73" s="8">
        <f t="shared" si="127"/>
        <v>100</v>
      </c>
      <c r="AP73" s="8"/>
      <c r="AQ73" s="8">
        <f t="shared" ref="AQ73:AQ75" si="129">(AI73/J73)*100</f>
        <v>0</v>
      </c>
      <c r="AR73" s="8"/>
      <c r="AS73" s="8"/>
      <c r="AT73" s="8">
        <f t="shared" ref="AT73" si="130">(AL73/M73)*100</f>
        <v>0</v>
      </c>
      <c r="AV73" s="20"/>
    </row>
    <row r="74" spans="2:48" x14ac:dyDescent="0.35">
      <c r="B74" s="33" t="s">
        <v>109</v>
      </c>
      <c r="C74" s="5" t="s">
        <v>47</v>
      </c>
      <c r="D74" s="2">
        <v>70</v>
      </c>
      <c r="E74" s="2">
        <v>12</v>
      </c>
      <c r="F74" s="2">
        <v>4</v>
      </c>
      <c r="G74" s="2">
        <v>0</v>
      </c>
      <c r="H74" s="2">
        <v>2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3">
        <f t="shared" si="36"/>
        <v>57.142857142857139</v>
      </c>
      <c r="O74" s="3">
        <f t="shared" si="37"/>
        <v>0</v>
      </c>
      <c r="P74" s="3">
        <f t="shared" si="38"/>
        <v>28.571428571428569</v>
      </c>
      <c r="Q74" s="3">
        <f t="shared" si="39"/>
        <v>14.285714285714285</v>
      </c>
      <c r="R74" s="3">
        <f t="shared" si="40"/>
        <v>0</v>
      </c>
      <c r="S74" s="3">
        <f t="shared" si="41"/>
        <v>0</v>
      </c>
      <c r="T74" s="3">
        <f t="shared" si="42"/>
        <v>0</v>
      </c>
      <c r="U74" s="3">
        <f t="shared" si="43"/>
        <v>0</v>
      </c>
      <c r="V74" s="6">
        <f t="shared" si="44"/>
        <v>7</v>
      </c>
      <c r="W74" s="3">
        <f t="shared" si="45"/>
        <v>100</v>
      </c>
      <c r="X74" s="6">
        <f t="shared" si="46"/>
        <v>4</v>
      </c>
      <c r="Y74" s="3">
        <f t="shared" si="47"/>
        <v>57.142857142857139</v>
      </c>
      <c r="Z74" s="6">
        <f t="shared" si="48"/>
        <v>6</v>
      </c>
      <c r="AA74" s="3">
        <f t="shared" si="49"/>
        <v>85.714285714285708</v>
      </c>
      <c r="AB74" s="6">
        <f t="shared" si="50"/>
        <v>7</v>
      </c>
      <c r="AE74" s="2">
        <v>4</v>
      </c>
      <c r="AF74" s="2">
        <v>0</v>
      </c>
      <c r="AG74" s="2">
        <v>2</v>
      </c>
      <c r="AH74" s="2">
        <v>1</v>
      </c>
      <c r="AI74" s="2">
        <v>0</v>
      </c>
      <c r="AJ74" s="2">
        <v>0</v>
      </c>
      <c r="AK74" s="2">
        <v>0</v>
      </c>
      <c r="AL74" s="2">
        <v>0</v>
      </c>
      <c r="AM74" s="8">
        <f t="shared" si="125"/>
        <v>100</v>
      </c>
      <c r="AN74" s="8"/>
      <c r="AO74" s="8">
        <f t="shared" si="127"/>
        <v>100</v>
      </c>
      <c r="AP74" s="8">
        <f t="shared" si="128"/>
        <v>100</v>
      </c>
      <c r="AQ74" s="8"/>
      <c r="AR74" s="8"/>
      <c r="AS74" s="8"/>
      <c r="AT74" s="8"/>
      <c r="AV74" s="20"/>
    </row>
    <row r="75" spans="2:48" x14ac:dyDescent="0.35">
      <c r="B75" s="33" t="s">
        <v>109</v>
      </c>
      <c r="C75" s="5" t="s">
        <v>47</v>
      </c>
      <c r="D75" s="2">
        <v>71</v>
      </c>
      <c r="E75" s="2">
        <v>35</v>
      </c>
      <c r="F75" s="2">
        <v>1</v>
      </c>
      <c r="G75" s="2">
        <v>3</v>
      </c>
      <c r="H75" s="2">
        <v>1</v>
      </c>
      <c r="I75" s="2">
        <v>1</v>
      </c>
      <c r="J75" s="2">
        <v>2</v>
      </c>
      <c r="K75" s="2">
        <v>3</v>
      </c>
      <c r="L75" s="2">
        <v>2</v>
      </c>
      <c r="M75" s="2">
        <v>0</v>
      </c>
      <c r="N75" s="3">
        <f t="shared" si="36"/>
        <v>7.6923076923076925</v>
      </c>
      <c r="O75" s="3">
        <f t="shared" si="37"/>
        <v>23.076923076923077</v>
      </c>
      <c r="P75" s="3">
        <f t="shared" si="38"/>
        <v>7.6923076923076925</v>
      </c>
      <c r="Q75" s="3">
        <f t="shared" si="39"/>
        <v>7.6923076923076925</v>
      </c>
      <c r="R75" s="3">
        <f t="shared" si="40"/>
        <v>15.384615384615385</v>
      </c>
      <c r="S75" s="3">
        <f t="shared" si="41"/>
        <v>23.076923076923077</v>
      </c>
      <c r="T75" s="3">
        <f t="shared" si="42"/>
        <v>15.384615384615385</v>
      </c>
      <c r="U75" s="3">
        <f t="shared" si="43"/>
        <v>0</v>
      </c>
      <c r="V75" s="6">
        <f t="shared" si="44"/>
        <v>6</v>
      </c>
      <c r="W75" s="3">
        <f t="shared" si="45"/>
        <v>46.153846153846153</v>
      </c>
      <c r="X75" s="6">
        <f t="shared" si="46"/>
        <v>9</v>
      </c>
      <c r="Y75" s="3">
        <f t="shared" si="47"/>
        <v>69.230769230769226</v>
      </c>
      <c r="Z75" s="6">
        <f t="shared" si="48"/>
        <v>6</v>
      </c>
      <c r="AA75" s="3">
        <f t="shared" si="49"/>
        <v>46.153846153846153</v>
      </c>
      <c r="AB75" s="6">
        <f t="shared" si="50"/>
        <v>13</v>
      </c>
      <c r="AE75" s="2">
        <v>1</v>
      </c>
      <c r="AF75" s="2">
        <v>3</v>
      </c>
      <c r="AG75" s="2">
        <v>1</v>
      </c>
      <c r="AH75" s="2">
        <v>1</v>
      </c>
      <c r="AI75" s="2">
        <v>1</v>
      </c>
      <c r="AJ75" s="2">
        <v>3</v>
      </c>
      <c r="AK75" s="2">
        <v>0</v>
      </c>
      <c r="AL75" s="2">
        <v>0</v>
      </c>
      <c r="AM75" s="8">
        <f t="shared" si="125"/>
        <v>100</v>
      </c>
      <c r="AN75" s="8">
        <f t="shared" si="126"/>
        <v>100</v>
      </c>
      <c r="AO75" s="8">
        <f t="shared" si="127"/>
        <v>100</v>
      </c>
      <c r="AP75" s="8">
        <f t="shared" si="128"/>
        <v>100</v>
      </c>
      <c r="AQ75" s="8">
        <f t="shared" si="129"/>
        <v>50</v>
      </c>
      <c r="AR75" s="8">
        <f t="shared" ref="AR75" si="131">(AJ75/K75)*100</f>
        <v>100</v>
      </c>
      <c r="AS75" s="8">
        <f t="shared" ref="AS75" si="132">(AK75/L75)*100</f>
        <v>0</v>
      </c>
      <c r="AT75" s="8"/>
      <c r="AV75" s="20"/>
    </row>
    <row r="76" spans="2:48" x14ac:dyDescent="0.35">
      <c r="B76" s="33" t="s">
        <v>109</v>
      </c>
      <c r="C76" s="5" t="s">
        <v>47</v>
      </c>
      <c r="D76" s="2">
        <v>72</v>
      </c>
      <c r="E76" s="2">
        <v>38</v>
      </c>
      <c r="F76" s="2">
        <v>2</v>
      </c>
      <c r="G76" s="2">
        <v>0</v>
      </c>
      <c r="H76" s="2">
        <v>3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3">
        <f t="shared" si="36"/>
        <v>33.333333333333329</v>
      </c>
      <c r="O76" s="3">
        <f t="shared" si="37"/>
        <v>0</v>
      </c>
      <c r="P76" s="3">
        <f t="shared" si="38"/>
        <v>50</v>
      </c>
      <c r="Q76" s="3">
        <f t="shared" si="39"/>
        <v>16.666666666666664</v>
      </c>
      <c r="R76" s="3">
        <f t="shared" si="40"/>
        <v>0</v>
      </c>
      <c r="S76" s="3">
        <f t="shared" si="41"/>
        <v>0</v>
      </c>
      <c r="T76" s="3">
        <f t="shared" si="42"/>
        <v>0</v>
      </c>
      <c r="U76" s="3">
        <f t="shared" si="43"/>
        <v>0</v>
      </c>
      <c r="V76" s="6">
        <f t="shared" si="44"/>
        <v>6</v>
      </c>
      <c r="W76" s="3">
        <f t="shared" si="45"/>
        <v>100</v>
      </c>
      <c r="X76" s="6">
        <f t="shared" si="46"/>
        <v>2</v>
      </c>
      <c r="Y76" s="3">
        <f t="shared" si="47"/>
        <v>33.333333333333329</v>
      </c>
      <c r="Z76" s="6">
        <f t="shared" si="48"/>
        <v>5</v>
      </c>
      <c r="AA76" s="3">
        <f t="shared" si="49"/>
        <v>83.333333333333343</v>
      </c>
      <c r="AB76" s="6">
        <f t="shared" si="50"/>
        <v>6</v>
      </c>
      <c r="AE76" s="2">
        <v>2</v>
      </c>
      <c r="AF76" s="2">
        <v>0</v>
      </c>
      <c r="AG76" s="2">
        <v>3</v>
      </c>
      <c r="AH76" s="2">
        <v>1</v>
      </c>
      <c r="AI76" s="2">
        <v>0</v>
      </c>
      <c r="AJ76" s="2">
        <v>0</v>
      </c>
      <c r="AK76" s="2">
        <v>0</v>
      </c>
      <c r="AL76" s="2">
        <v>0</v>
      </c>
      <c r="AM76" s="8">
        <f t="shared" si="125"/>
        <v>100</v>
      </c>
      <c r="AN76" s="8"/>
      <c r="AO76" s="8">
        <f t="shared" si="127"/>
        <v>100</v>
      </c>
      <c r="AP76" s="8">
        <f t="shared" si="128"/>
        <v>100</v>
      </c>
      <c r="AQ76" s="8"/>
      <c r="AR76" s="8"/>
      <c r="AS76" s="8"/>
      <c r="AT76" s="8"/>
      <c r="AV76" s="20"/>
    </row>
    <row r="77" spans="2:48" x14ac:dyDescent="0.35">
      <c r="B77" s="33" t="s">
        <v>109</v>
      </c>
      <c r="C77" s="5" t="s">
        <v>47</v>
      </c>
      <c r="D77" s="2">
        <v>73</v>
      </c>
      <c r="E77" s="2">
        <v>0</v>
      </c>
      <c r="N77" s="3"/>
      <c r="O77" s="3"/>
      <c r="P77" s="3"/>
      <c r="Q77" s="3"/>
      <c r="R77" s="3"/>
      <c r="S77" s="3"/>
      <c r="T77" s="3"/>
      <c r="U77" s="3"/>
      <c r="V77" s="6">
        <f>SUM(V7:V76)</f>
        <v>727</v>
      </c>
      <c r="W77" s="3">
        <f t="shared" si="45"/>
        <v>94.049159120310478</v>
      </c>
      <c r="X77" s="3">
        <f>SUM(X7:X76)</f>
        <v>522</v>
      </c>
      <c r="Y77" s="3">
        <f t="shared" si="47"/>
        <v>67.529107373868044</v>
      </c>
      <c r="Z77" s="6"/>
      <c r="AA77" s="3"/>
      <c r="AB77" s="6">
        <f>SUM(AB7:AB76)</f>
        <v>773</v>
      </c>
      <c r="AV77" s="20"/>
    </row>
    <row r="78" spans="2:48" x14ac:dyDescent="0.35">
      <c r="AV78" s="20"/>
    </row>
    <row r="79" spans="2:48" x14ac:dyDescent="0.35">
      <c r="AV79" s="20"/>
    </row>
    <row r="80" spans="2:48" x14ac:dyDescent="0.35">
      <c r="AV80" s="20"/>
    </row>
    <row r="81" spans="1:55" x14ac:dyDescent="0.35">
      <c r="B81" s="2" t="s">
        <v>110</v>
      </c>
      <c r="C81" s="2" t="s">
        <v>53</v>
      </c>
      <c r="D81" s="2">
        <v>1</v>
      </c>
      <c r="E81" s="2">
        <v>167</v>
      </c>
      <c r="F81" s="2">
        <v>21</v>
      </c>
      <c r="G81" s="2">
        <v>58</v>
      </c>
      <c r="H81" s="2">
        <v>35</v>
      </c>
      <c r="I81" s="2">
        <v>16</v>
      </c>
      <c r="J81" s="2">
        <v>6</v>
      </c>
      <c r="K81" s="2">
        <v>2</v>
      </c>
      <c r="L81" s="2">
        <v>5</v>
      </c>
      <c r="M81" s="2">
        <v>2</v>
      </c>
      <c r="N81" s="3">
        <f>(F81/$AB81)*100</f>
        <v>14.482758620689657</v>
      </c>
      <c r="O81" s="3">
        <f t="shared" ref="O81" si="133">(G81/$AB81)*100</f>
        <v>40</v>
      </c>
      <c r="P81" s="3">
        <f t="shared" ref="P81" si="134">(H81/$AB81)*100</f>
        <v>24.137931034482758</v>
      </c>
      <c r="Q81" s="3">
        <f t="shared" ref="Q81" si="135">(I81/$AB81)*100</f>
        <v>11.03448275862069</v>
      </c>
      <c r="R81" s="3">
        <f t="shared" ref="R81" si="136">(J81/$AB81)*100</f>
        <v>4.1379310344827589</v>
      </c>
      <c r="S81" s="3">
        <f t="shared" ref="S81" si="137">(K81/$AB81)*100</f>
        <v>1.3793103448275863</v>
      </c>
      <c r="T81" s="3">
        <f t="shared" ref="T81" si="138">(L81/$AB81)*100</f>
        <v>3.4482758620689653</v>
      </c>
      <c r="U81" s="3">
        <f t="shared" ref="U81" si="139">(M81/$AB81)*100</f>
        <v>1.3793103448275863</v>
      </c>
      <c r="V81" s="6">
        <f>SUM(F81:I81)</f>
        <v>130</v>
      </c>
      <c r="W81" s="3">
        <f>(V81/AB81)*100</f>
        <v>89.65517241379311</v>
      </c>
      <c r="X81" s="6">
        <f>SUM(F81:G81,J81:K81)</f>
        <v>87</v>
      </c>
      <c r="Y81" s="3">
        <f>(X81/AB81)*100</f>
        <v>60</v>
      </c>
      <c r="Z81" s="6">
        <f>SUM(F81,H81,J81,L81)</f>
        <v>67</v>
      </c>
      <c r="AA81" s="3">
        <f>(Z81/AB81)*100</f>
        <v>46.206896551724135</v>
      </c>
      <c r="AB81" s="6">
        <f>SUM(F81:M81)</f>
        <v>145</v>
      </c>
      <c r="AE81" s="2">
        <v>1</v>
      </c>
      <c r="AF81" s="2">
        <v>4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3">
        <f>(AE81/F81)*100</f>
        <v>4.7619047619047619</v>
      </c>
      <c r="AN81" s="3">
        <f t="shared" ref="AN81" si="140">(AF81/G81)*100</f>
        <v>6.8965517241379306</v>
      </c>
      <c r="AO81" s="8">
        <f t="shared" ref="AO81" si="141">(AG81/H81)*100</f>
        <v>0</v>
      </c>
      <c r="AP81" s="8">
        <f t="shared" ref="AP81" si="142">(AH81/I81)*100</f>
        <v>0</v>
      </c>
      <c r="AQ81" s="8">
        <f t="shared" ref="AQ81" si="143">(AI81/J81)*100</f>
        <v>0</v>
      </c>
      <c r="AR81" s="8">
        <f t="shared" ref="AR81" si="144">(AJ81/K81)*100</f>
        <v>0</v>
      </c>
      <c r="AS81" s="8">
        <f t="shared" ref="AS81" si="145">(AK81/L81)*100</f>
        <v>0</v>
      </c>
      <c r="AT81" s="8">
        <f t="shared" ref="AT81" si="146">(AL81/M81)*100</f>
        <v>0</v>
      </c>
      <c r="AV81" s="20"/>
    </row>
    <row r="82" spans="1:55" x14ac:dyDescent="0.35">
      <c r="B82" s="33" t="s">
        <v>110</v>
      </c>
      <c r="C82" s="6" t="s">
        <v>53</v>
      </c>
      <c r="D82" s="2">
        <v>2</v>
      </c>
      <c r="E82" s="2">
        <v>145</v>
      </c>
      <c r="F82" s="2">
        <v>20</v>
      </c>
      <c r="G82" s="2">
        <v>42</v>
      </c>
      <c r="H82" s="2">
        <v>39</v>
      </c>
      <c r="I82" s="2">
        <v>4</v>
      </c>
      <c r="J82" s="2">
        <v>0</v>
      </c>
      <c r="K82" s="2">
        <v>0</v>
      </c>
      <c r="L82" s="2">
        <v>1</v>
      </c>
      <c r="M82" s="2">
        <v>0</v>
      </c>
      <c r="N82" s="3">
        <f t="shared" ref="N82:N124" si="147">(F82/$AB82)*100</f>
        <v>18.867924528301888</v>
      </c>
      <c r="O82" s="3">
        <f t="shared" ref="O82:O124" si="148">(G82/$AB82)*100</f>
        <v>39.622641509433961</v>
      </c>
      <c r="P82" s="3">
        <f t="shared" ref="P82:P124" si="149">(H82/$AB82)*100</f>
        <v>36.79245283018868</v>
      </c>
      <c r="Q82" s="3">
        <f t="shared" ref="Q82:Q124" si="150">(I82/$AB82)*100</f>
        <v>3.7735849056603774</v>
      </c>
      <c r="R82" s="3">
        <f t="shared" ref="R82:R124" si="151">(J82/$AB82)*100</f>
        <v>0</v>
      </c>
      <c r="S82" s="3">
        <f t="shared" ref="S82:S124" si="152">(K82/$AB82)*100</f>
        <v>0</v>
      </c>
      <c r="T82" s="3">
        <f t="shared" ref="T82:T124" si="153">(L82/$AB82)*100</f>
        <v>0.94339622641509435</v>
      </c>
      <c r="U82" s="3">
        <f t="shared" ref="U82:U124" si="154">(M82/$AB82)*100</f>
        <v>0</v>
      </c>
      <c r="V82" s="6">
        <f t="shared" ref="V82:V124" si="155">SUM(F82:I82)</f>
        <v>105</v>
      </c>
      <c r="W82" s="3">
        <f t="shared" ref="W82:W124" si="156">(V82/AB82)*100</f>
        <v>99.056603773584911</v>
      </c>
      <c r="X82" s="6">
        <f t="shared" ref="X82:X124" si="157">SUM(F82:G82,J82:K82)</f>
        <v>62</v>
      </c>
      <c r="Y82" s="3">
        <f t="shared" ref="Y82:Y125" si="158">(X82/AB82)*100</f>
        <v>58.490566037735846</v>
      </c>
      <c r="Z82" s="6">
        <f t="shared" ref="Z82:Z124" si="159">SUM(F82,H82,J82,L82)</f>
        <v>60</v>
      </c>
      <c r="AA82" s="3">
        <f t="shared" ref="AA82:AA124" si="160">(Z82/AB82)*100</f>
        <v>56.60377358490566</v>
      </c>
      <c r="AB82" s="6">
        <f t="shared" ref="AB82:AB124" si="161">SUM(F82:M82)</f>
        <v>106</v>
      </c>
      <c r="AE82" s="2">
        <v>1</v>
      </c>
      <c r="AF82" s="2">
        <v>4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8">
        <f t="shared" ref="AM82:AM124" si="162">(AE82/F82)*100</f>
        <v>5</v>
      </c>
      <c r="AN82" s="3">
        <f t="shared" ref="AN82:AN124" si="163">(AF82/G82)*100</f>
        <v>9.5238095238095237</v>
      </c>
      <c r="AO82" s="8">
        <f t="shared" ref="AO82:AO124" si="164">(AG82/H82)*100</f>
        <v>0</v>
      </c>
      <c r="AP82" s="8">
        <f t="shared" ref="AP82:AP124" si="165">(AH82/I82)*100</f>
        <v>0</v>
      </c>
      <c r="AQ82" s="8"/>
      <c r="AR82" s="8"/>
      <c r="AS82" s="8">
        <f t="shared" ref="AS82:AS124" si="166">(AK82/L82)*100</f>
        <v>0</v>
      </c>
      <c r="AT82" s="8"/>
      <c r="AV82" s="20"/>
    </row>
    <row r="83" spans="1:55" x14ac:dyDescent="0.35">
      <c r="B83" s="33" t="s">
        <v>110</v>
      </c>
      <c r="C83" s="6" t="s">
        <v>53</v>
      </c>
      <c r="D83" s="2">
        <v>3</v>
      </c>
      <c r="E83" s="2">
        <v>124</v>
      </c>
      <c r="F83" s="2">
        <v>15</v>
      </c>
      <c r="G83" s="2">
        <v>46</v>
      </c>
      <c r="H83" s="2">
        <v>37</v>
      </c>
      <c r="I83" s="2">
        <v>7</v>
      </c>
      <c r="J83" s="2">
        <v>0</v>
      </c>
      <c r="K83" s="2">
        <v>4</v>
      </c>
      <c r="L83" s="2">
        <v>3</v>
      </c>
      <c r="M83" s="2">
        <v>0</v>
      </c>
      <c r="N83" s="3">
        <f t="shared" si="147"/>
        <v>13.392857142857142</v>
      </c>
      <c r="O83" s="3">
        <f t="shared" si="148"/>
        <v>41.071428571428569</v>
      </c>
      <c r="P83" s="3">
        <f t="shared" si="149"/>
        <v>33.035714285714285</v>
      </c>
      <c r="Q83" s="3">
        <f t="shared" si="150"/>
        <v>6.25</v>
      </c>
      <c r="R83" s="3">
        <f t="shared" si="151"/>
        <v>0</v>
      </c>
      <c r="S83" s="3">
        <f t="shared" si="152"/>
        <v>3.5714285714285712</v>
      </c>
      <c r="T83" s="3">
        <f t="shared" si="153"/>
        <v>2.6785714285714284</v>
      </c>
      <c r="U83" s="3">
        <f t="shared" si="154"/>
        <v>0</v>
      </c>
      <c r="V83" s="6">
        <f t="shared" si="155"/>
        <v>105</v>
      </c>
      <c r="W83" s="3">
        <f t="shared" si="156"/>
        <v>93.75</v>
      </c>
      <c r="X83" s="6">
        <f t="shared" si="157"/>
        <v>65</v>
      </c>
      <c r="Y83" s="3">
        <f t="shared" si="158"/>
        <v>58.035714285714292</v>
      </c>
      <c r="Z83" s="6">
        <f t="shared" si="159"/>
        <v>55</v>
      </c>
      <c r="AA83" s="3">
        <f t="shared" si="160"/>
        <v>49.107142857142854</v>
      </c>
      <c r="AB83" s="6">
        <f t="shared" si="161"/>
        <v>112</v>
      </c>
      <c r="AE83" s="2">
        <v>0</v>
      </c>
      <c r="AF83" s="2">
        <v>4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8">
        <f t="shared" si="162"/>
        <v>0</v>
      </c>
      <c r="AN83" s="3">
        <f t="shared" si="163"/>
        <v>8.695652173913043</v>
      </c>
      <c r="AO83" s="8">
        <f t="shared" si="164"/>
        <v>0</v>
      </c>
      <c r="AP83" s="8">
        <f t="shared" si="165"/>
        <v>0</v>
      </c>
      <c r="AQ83" s="8"/>
      <c r="AR83" s="8">
        <f t="shared" ref="AR83:AR124" si="167">(AJ83/K83)*100</f>
        <v>0</v>
      </c>
      <c r="AS83" s="8">
        <f t="shared" si="166"/>
        <v>0</v>
      </c>
      <c r="AT83" s="8"/>
      <c r="AV83" s="20"/>
    </row>
    <row r="84" spans="1:55" x14ac:dyDescent="0.35">
      <c r="B84" s="33" t="s">
        <v>110</v>
      </c>
      <c r="C84" s="6" t="s">
        <v>53</v>
      </c>
      <c r="D84" s="2">
        <v>4</v>
      </c>
      <c r="E84" s="2">
        <v>128</v>
      </c>
      <c r="F84" s="2">
        <v>16</v>
      </c>
      <c r="G84" s="2">
        <v>40</v>
      </c>
      <c r="H84" s="2">
        <v>39</v>
      </c>
      <c r="I84" s="2">
        <v>7</v>
      </c>
      <c r="J84" s="2">
        <v>3</v>
      </c>
      <c r="K84" s="2">
        <v>6</v>
      </c>
      <c r="L84" s="2">
        <v>7</v>
      </c>
      <c r="M84" s="2">
        <v>0</v>
      </c>
      <c r="N84" s="3">
        <f t="shared" si="147"/>
        <v>13.559322033898304</v>
      </c>
      <c r="O84" s="3">
        <f t="shared" si="148"/>
        <v>33.898305084745758</v>
      </c>
      <c r="P84" s="3">
        <f t="shared" si="149"/>
        <v>33.050847457627121</v>
      </c>
      <c r="Q84" s="3">
        <f t="shared" si="150"/>
        <v>5.9322033898305087</v>
      </c>
      <c r="R84" s="3">
        <f t="shared" si="151"/>
        <v>2.5423728813559325</v>
      </c>
      <c r="S84" s="3">
        <f t="shared" si="152"/>
        <v>5.0847457627118651</v>
      </c>
      <c r="T84" s="3">
        <f t="shared" si="153"/>
        <v>5.9322033898305087</v>
      </c>
      <c r="U84" s="3">
        <f t="shared" si="154"/>
        <v>0</v>
      </c>
      <c r="V84" s="6">
        <f t="shared" si="155"/>
        <v>102</v>
      </c>
      <c r="W84" s="3">
        <f t="shared" si="156"/>
        <v>86.440677966101703</v>
      </c>
      <c r="X84" s="6">
        <f t="shared" si="157"/>
        <v>65</v>
      </c>
      <c r="Y84" s="3">
        <f t="shared" si="158"/>
        <v>55.084745762711862</v>
      </c>
      <c r="Z84" s="6">
        <f t="shared" si="159"/>
        <v>65</v>
      </c>
      <c r="AA84" s="3">
        <f t="shared" si="160"/>
        <v>55.084745762711862</v>
      </c>
      <c r="AB84" s="6">
        <f t="shared" si="161"/>
        <v>118</v>
      </c>
      <c r="AE84" s="2">
        <v>4</v>
      </c>
      <c r="AF84" s="2">
        <v>5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8">
        <f t="shared" si="162"/>
        <v>25</v>
      </c>
      <c r="AN84" s="8">
        <f t="shared" si="163"/>
        <v>12.5</v>
      </c>
      <c r="AO84" s="8">
        <f t="shared" si="164"/>
        <v>0</v>
      </c>
      <c r="AP84" s="8">
        <f t="shared" si="165"/>
        <v>0</v>
      </c>
      <c r="AQ84" s="8">
        <f t="shared" ref="AQ84:AQ124" si="168">(AI84/J84)*100</f>
        <v>0</v>
      </c>
      <c r="AR84" s="8">
        <f t="shared" si="167"/>
        <v>0</v>
      </c>
      <c r="AS84" s="8">
        <f t="shared" si="166"/>
        <v>0</v>
      </c>
      <c r="AT84" s="8"/>
      <c r="AV84" s="20"/>
      <c r="AW84" s="2" t="s">
        <v>71</v>
      </c>
      <c r="AX84" s="2">
        <v>1</v>
      </c>
      <c r="AY84" s="2">
        <v>5</v>
      </c>
      <c r="AZ84" s="2">
        <f>SUM(AX84:AY84)</f>
        <v>6</v>
      </c>
      <c r="BA84" s="2">
        <f>AB84-V84</f>
        <v>16</v>
      </c>
      <c r="BB84" s="3">
        <f>(AY84/AZ84)*2*BA84</f>
        <v>26.666666666666668</v>
      </c>
      <c r="BC84" s="3">
        <f>(BB84+V84)/AB84*100</f>
        <v>109.03954802259885</v>
      </c>
    </row>
    <row r="85" spans="1:55" x14ac:dyDescent="0.35">
      <c r="B85" s="33" t="s">
        <v>110</v>
      </c>
      <c r="C85" s="6" t="s">
        <v>53</v>
      </c>
      <c r="D85" s="2">
        <v>5</v>
      </c>
      <c r="E85" s="2">
        <v>148</v>
      </c>
      <c r="F85" s="2">
        <v>22</v>
      </c>
      <c r="G85" s="2">
        <v>50</v>
      </c>
      <c r="H85" s="2">
        <v>36</v>
      </c>
      <c r="I85" s="2">
        <v>11</v>
      </c>
      <c r="J85" s="2">
        <v>0</v>
      </c>
      <c r="K85" s="2">
        <v>3</v>
      </c>
      <c r="L85" s="2">
        <v>0</v>
      </c>
      <c r="M85" s="2">
        <v>2</v>
      </c>
      <c r="N85" s="3">
        <f t="shared" si="147"/>
        <v>17.741935483870968</v>
      </c>
      <c r="O85" s="3">
        <f t="shared" si="148"/>
        <v>40.322580645161288</v>
      </c>
      <c r="P85" s="3">
        <f t="shared" si="149"/>
        <v>29.032258064516132</v>
      </c>
      <c r="Q85" s="3">
        <f t="shared" si="150"/>
        <v>8.870967741935484</v>
      </c>
      <c r="R85" s="3">
        <f t="shared" si="151"/>
        <v>0</v>
      </c>
      <c r="S85" s="3">
        <f t="shared" si="152"/>
        <v>2.4193548387096775</v>
      </c>
      <c r="T85" s="3">
        <f t="shared" si="153"/>
        <v>0</v>
      </c>
      <c r="U85" s="3">
        <f t="shared" si="154"/>
        <v>1.6129032258064515</v>
      </c>
      <c r="V85" s="6">
        <f t="shared" si="155"/>
        <v>119</v>
      </c>
      <c r="W85" s="3">
        <f t="shared" si="156"/>
        <v>95.967741935483872</v>
      </c>
      <c r="X85" s="6">
        <f t="shared" si="157"/>
        <v>75</v>
      </c>
      <c r="Y85" s="3">
        <f t="shared" si="158"/>
        <v>60.483870967741936</v>
      </c>
      <c r="Z85" s="6">
        <f t="shared" si="159"/>
        <v>58</v>
      </c>
      <c r="AA85" s="3">
        <f t="shared" si="160"/>
        <v>46.774193548387096</v>
      </c>
      <c r="AB85" s="6">
        <f t="shared" si="161"/>
        <v>124</v>
      </c>
      <c r="AE85" s="2">
        <v>2</v>
      </c>
      <c r="AF85" s="2">
        <v>7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3">
        <f t="shared" si="162"/>
        <v>9.0909090909090917</v>
      </c>
      <c r="AN85" s="8">
        <f t="shared" si="163"/>
        <v>14.000000000000002</v>
      </c>
      <c r="AO85" s="8">
        <f t="shared" si="164"/>
        <v>0</v>
      </c>
      <c r="AP85" s="8">
        <f t="shared" si="165"/>
        <v>0</v>
      </c>
      <c r="AQ85" s="8"/>
      <c r="AR85" s="8">
        <f t="shared" si="167"/>
        <v>0</v>
      </c>
      <c r="AS85" s="8"/>
      <c r="AT85" s="8">
        <f t="shared" ref="AT85:AT124" si="169">(AL85/M85)*100</f>
        <v>0</v>
      </c>
      <c r="AV85" s="20"/>
      <c r="BB85" s="3"/>
      <c r="BC85" s="3"/>
    </row>
    <row r="86" spans="1:55" x14ac:dyDescent="0.35">
      <c r="B86" s="33" t="s">
        <v>110</v>
      </c>
      <c r="C86" s="6" t="s">
        <v>53</v>
      </c>
      <c r="D86" s="2">
        <v>6</v>
      </c>
      <c r="E86" s="2">
        <v>180</v>
      </c>
      <c r="F86" s="2">
        <v>51</v>
      </c>
      <c r="G86" s="2">
        <v>64</v>
      </c>
      <c r="H86" s="2">
        <v>36</v>
      </c>
      <c r="I86" s="2">
        <v>7</v>
      </c>
      <c r="J86" s="2">
        <v>1</v>
      </c>
      <c r="K86" s="2">
        <v>1</v>
      </c>
      <c r="L86" s="2">
        <v>0</v>
      </c>
      <c r="M86" s="2">
        <v>0</v>
      </c>
      <c r="N86" s="3">
        <f t="shared" si="147"/>
        <v>31.874999999999996</v>
      </c>
      <c r="O86" s="3">
        <f t="shared" si="148"/>
        <v>40</v>
      </c>
      <c r="P86" s="3">
        <f t="shared" si="149"/>
        <v>22.5</v>
      </c>
      <c r="Q86" s="3">
        <f t="shared" si="150"/>
        <v>4.375</v>
      </c>
      <c r="R86" s="3">
        <f t="shared" si="151"/>
        <v>0.625</v>
      </c>
      <c r="S86" s="3">
        <f t="shared" si="152"/>
        <v>0.625</v>
      </c>
      <c r="T86" s="3">
        <f t="shared" si="153"/>
        <v>0</v>
      </c>
      <c r="U86" s="3">
        <f t="shared" si="154"/>
        <v>0</v>
      </c>
      <c r="V86" s="6">
        <f t="shared" si="155"/>
        <v>158</v>
      </c>
      <c r="W86" s="3">
        <f t="shared" si="156"/>
        <v>98.75</v>
      </c>
      <c r="X86" s="6">
        <f t="shared" si="157"/>
        <v>117</v>
      </c>
      <c r="Y86" s="3">
        <f t="shared" si="158"/>
        <v>73.125</v>
      </c>
      <c r="Z86" s="6">
        <f t="shared" si="159"/>
        <v>88</v>
      </c>
      <c r="AA86" s="3">
        <f t="shared" si="160"/>
        <v>55.000000000000007</v>
      </c>
      <c r="AB86" s="6">
        <f t="shared" si="161"/>
        <v>160</v>
      </c>
      <c r="AE86" s="2">
        <v>2</v>
      </c>
      <c r="AF86" s="2">
        <v>3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3">
        <f t="shared" si="162"/>
        <v>3.9215686274509802</v>
      </c>
      <c r="AN86" s="3">
        <f t="shared" si="163"/>
        <v>4.6875</v>
      </c>
      <c r="AO86" s="8">
        <f t="shared" si="164"/>
        <v>0</v>
      </c>
      <c r="AP86" s="8">
        <f t="shared" si="165"/>
        <v>0</v>
      </c>
      <c r="AQ86" s="8">
        <f t="shared" si="168"/>
        <v>0</v>
      </c>
      <c r="AR86" s="8">
        <f t="shared" si="167"/>
        <v>0</v>
      </c>
      <c r="AS86" s="8"/>
      <c r="AT86" s="8"/>
      <c r="AV86" s="20"/>
      <c r="BB86" s="3"/>
      <c r="BC86" s="3"/>
    </row>
    <row r="87" spans="1:55" x14ac:dyDescent="0.35">
      <c r="B87" s="33" t="s">
        <v>110</v>
      </c>
      <c r="C87" s="6" t="s">
        <v>53</v>
      </c>
      <c r="D87" s="2">
        <v>7</v>
      </c>
      <c r="E87" s="2">
        <v>118</v>
      </c>
      <c r="F87" s="2">
        <v>19</v>
      </c>
      <c r="G87" s="2">
        <v>47</v>
      </c>
      <c r="H87" s="2">
        <v>25</v>
      </c>
      <c r="I87" s="2">
        <v>3</v>
      </c>
      <c r="J87" s="2">
        <v>6</v>
      </c>
      <c r="K87" s="2">
        <v>3</v>
      </c>
      <c r="L87" s="2">
        <v>3</v>
      </c>
      <c r="M87" s="2">
        <v>0</v>
      </c>
      <c r="N87" s="3">
        <f t="shared" si="147"/>
        <v>17.924528301886792</v>
      </c>
      <c r="O87" s="3">
        <f t="shared" si="148"/>
        <v>44.339622641509436</v>
      </c>
      <c r="P87" s="3">
        <f t="shared" si="149"/>
        <v>23.584905660377359</v>
      </c>
      <c r="Q87" s="3">
        <f t="shared" si="150"/>
        <v>2.8301886792452833</v>
      </c>
      <c r="R87" s="3">
        <f t="shared" si="151"/>
        <v>5.6603773584905666</v>
      </c>
      <c r="S87" s="3">
        <f t="shared" si="152"/>
        <v>2.8301886792452833</v>
      </c>
      <c r="T87" s="3">
        <f t="shared" si="153"/>
        <v>2.8301886792452833</v>
      </c>
      <c r="U87" s="3">
        <f t="shared" si="154"/>
        <v>0</v>
      </c>
      <c r="V87" s="6">
        <f t="shared" si="155"/>
        <v>94</v>
      </c>
      <c r="W87" s="3">
        <f t="shared" si="156"/>
        <v>88.679245283018872</v>
      </c>
      <c r="X87" s="6">
        <f t="shared" si="157"/>
        <v>75</v>
      </c>
      <c r="Y87" s="3">
        <f t="shared" si="158"/>
        <v>70.754716981132077</v>
      </c>
      <c r="Z87" s="6">
        <f t="shared" si="159"/>
        <v>53</v>
      </c>
      <c r="AA87" s="3">
        <f t="shared" si="160"/>
        <v>50</v>
      </c>
      <c r="AB87" s="6">
        <f t="shared" si="161"/>
        <v>106</v>
      </c>
      <c r="AE87" s="2">
        <v>0</v>
      </c>
      <c r="AF87" s="2">
        <v>6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8">
        <f t="shared" si="162"/>
        <v>0</v>
      </c>
      <c r="AN87" s="3">
        <f t="shared" si="163"/>
        <v>12.76595744680851</v>
      </c>
      <c r="AO87" s="8">
        <f t="shared" si="164"/>
        <v>0</v>
      </c>
      <c r="AP87" s="8">
        <f t="shared" si="165"/>
        <v>0</v>
      </c>
      <c r="AQ87" s="8">
        <f t="shared" si="168"/>
        <v>0</v>
      </c>
      <c r="AR87" s="8">
        <f t="shared" si="167"/>
        <v>0</v>
      </c>
      <c r="AS87" s="8">
        <f t="shared" si="166"/>
        <v>0</v>
      </c>
      <c r="AT87" s="8"/>
      <c r="AV87" s="20"/>
      <c r="AW87" s="2" t="s">
        <v>74</v>
      </c>
      <c r="AX87" s="2">
        <v>38</v>
      </c>
      <c r="AY87" s="2">
        <v>36</v>
      </c>
      <c r="AZ87" s="2">
        <f>SUM(AX87:AY87)</f>
        <v>74</v>
      </c>
      <c r="BA87" s="2">
        <f>AB87-V87</f>
        <v>12</v>
      </c>
      <c r="BB87" s="3">
        <f>(AY87/AZ87)*2*BA87</f>
        <v>11.675675675675677</v>
      </c>
      <c r="BC87" s="3">
        <f>(BB87+V87)/AB87*100</f>
        <v>99.694033656297805</v>
      </c>
    </row>
    <row r="88" spans="1:55" x14ac:dyDescent="0.35">
      <c r="B88" s="33" t="s">
        <v>110</v>
      </c>
      <c r="C88" s="6" t="s">
        <v>53</v>
      </c>
      <c r="D88" s="2">
        <v>8</v>
      </c>
      <c r="E88" s="2">
        <v>149</v>
      </c>
      <c r="F88" s="2">
        <v>15</v>
      </c>
      <c r="G88" s="2">
        <v>24</v>
      </c>
      <c r="H88" s="2">
        <v>25</v>
      </c>
      <c r="I88" s="2">
        <v>5</v>
      </c>
      <c r="J88" s="2">
        <v>13</v>
      </c>
      <c r="K88" s="2">
        <v>3</v>
      </c>
      <c r="L88" s="2">
        <v>10</v>
      </c>
      <c r="M88" s="2">
        <v>1</v>
      </c>
      <c r="N88" s="3">
        <f t="shared" si="147"/>
        <v>15.625</v>
      </c>
      <c r="O88" s="3">
        <f t="shared" si="148"/>
        <v>25</v>
      </c>
      <c r="P88" s="3">
        <f t="shared" si="149"/>
        <v>26.041666666666668</v>
      </c>
      <c r="Q88" s="3">
        <f t="shared" si="150"/>
        <v>5.2083333333333339</v>
      </c>
      <c r="R88" s="3">
        <f t="shared" si="151"/>
        <v>13.541666666666666</v>
      </c>
      <c r="S88" s="3">
        <f t="shared" si="152"/>
        <v>3.125</v>
      </c>
      <c r="T88" s="3">
        <f t="shared" si="153"/>
        <v>10.416666666666668</v>
      </c>
      <c r="U88" s="3">
        <f t="shared" si="154"/>
        <v>1.0416666666666665</v>
      </c>
      <c r="V88" s="6">
        <f t="shared" si="155"/>
        <v>69</v>
      </c>
      <c r="W88" s="3">
        <f t="shared" si="156"/>
        <v>71.875</v>
      </c>
      <c r="X88" s="6">
        <f t="shared" si="157"/>
        <v>55</v>
      </c>
      <c r="Y88" s="3">
        <f t="shared" si="158"/>
        <v>57.291666666666664</v>
      </c>
      <c r="Z88" s="6">
        <f t="shared" si="159"/>
        <v>63</v>
      </c>
      <c r="AA88" s="3">
        <f t="shared" si="160"/>
        <v>65.625</v>
      </c>
      <c r="AB88" s="6">
        <f t="shared" si="161"/>
        <v>96</v>
      </c>
      <c r="AE88" s="2">
        <v>1</v>
      </c>
      <c r="AF88" s="2">
        <v>4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3">
        <f t="shared" si="162"/>
        <v>6.666666666666667</v>
      </c>
      <c r="AN88" s="3">
        <f t="shared" si="163"/>
        <v>16.666666666666664</v>
      </c>
      <c r="AO88" s="8">
        <f t="shared" si="164"/>
        <v>0</v>
      </c>
      <c r="AP88" s="8">
        <f t="shared" si="165"/>
        <v>0</v>
      </c>
      <c r="AQ88" s="8">
        <f t="shared" si="168"/>
        <v>0</v>
      </c>
      <c r="AR88" s="8">
        <f t="shared" si="167"/>
        <v>0</v>
      </c>
      <c r="AS88" s="8">
        <f t="shared" si="166"/>
        <v>0</v>
      </c>
      <c r="AT88" s="8">
        <f t="shared" si="169"/>
        <v>0</v>
      </c>
      <c r="AV88" s="20"/>
      <c r="BB88" s="3"/>
      <c r="BC88" s="3"/>
    </row>
    <row r="89" spans="1:55" x14ac:dyDescent="0.35">
      <c r="B89" s="33" t="s">
        <v>110</v>
      </c>
      <c r="C89" s="6" t="s">
        <v>53</v>
      </c>
      <c r="D89" s="2">
        <v>9</v>
      </c>
      <c r="E89" s="2">
        <v>162</v>
      </c>
      <c r="F89" s="2">
        <v>25</v>
      </c>
      <c r="G89" s="2">
        <v>57</v>
      </c>
      <c r="H89" s="2">
        <v>31</v>
      </c>
      <c r="I89" s="2">
        <v>9</v>
      </c>
      <c r="J89" s="2">
        <v>1</v>
      </c>
      <c r="K89" s="2">
        <v>5</v>
      </c>
      <c r="L89" s="2">
        <v>4</v>
      </c>
      <c r="M89" s="2">
        <v>0</v>
      </c>
      <c r="N89" s="3">
        <f t="shared" si="147"/>
        <v>18.939393939393938</v>
      </c>
      <c r="O89" s="3">
        <f t="shared" si="148"/>
        <v>43.18181818181818</v>
      </c>
      <c r="P89" s="3">
        <f t="shared" si="149"/>
        <v>23.484848484848484</v>
      </c>
      <c r="Q89" s="3">
        <f t="shared" si="150"/>
        <v>6.8181818181818175</v>
      </c>
      <c r="R89" s="3">
        <f t="shared" si="151"/>
        <v>0.75757575757575757</v>
      </c>
      <c r="S89" s="3">
        <f t="shared" si="152"/>
        <v>3.7878787878787881</v>
      </c>
      <c r="T89" s="3">
        <f t="shared" si="153"/>
        <v>3.0303030303030303</v>
      </c>
      <c r="U89" s="3">
        <f t="shared" si="154"/>
        <v>0</v>
      </c>
      <c r="V89" s="6">
        <f t="shared" si="155"/>
        <v>122</v>
      </c>
      <c r="W89" s="3">
        <f t="shared" si="156"/>
        <v>92.424242424242422</v>
      </c>
      <c r="X89" s="6">
        <f t="shared" si="157"/>
        <v>88</v>
      </c>
      <c r="Y89" s="3">
        <f t="shared" si="158"/>
        <v>66.666666666666657</v>
      </c>
      <c r="Z89" s="6">
        <f t="shared" si="159"/>
        <v>61</v>
      </c>
      <c r="AA89" s="3">
        <f t="shared" si="160"/>
        <v>46.212121212121211</v>
      </c>
      <c r="AB89" s="6">
        <f t="shared" si="161"/>
        <v>132</v>
      </c>
      <c r="AE89" s="2">
        <v>2</v>
      </c>
      <c r="AF89" s="2">
        <v>5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8">
        <f t="shared" si="162"/>
        <v>8</v>
      </c>
      <c r="AN89" s="3">
        <f t="shared" si="163"/>
        <v>8.7719298245614024</v>
      </c>
      <c r="AO89" s="8">
        <f t="shared" si="164"/>
        <v>0</v>
      </c>
      <c r="AP89" s="8">
        <f t="shared" si="165"/>
        <v>0</v>
      </c>
      <c r="AQ89" s="8">
        <f t="shared" si="168"/>
        <v>0</v>
      </c>
      <c r="AR89" s="8">
        <f t="shared" si="167"/>
        <v>0</v>
      </c>
      <c r="AS89" s="8">
        <f t="shared" si="166"/>
        <v>0</v>
      </c>
      <c r="AT89" s="8"/>
      <c r="AV89" s="20"/>
      <c r="BB89" s="3"/>
      <c r="BC89" s="3"/>
    </row>
    <row r="90" spans="1:55" x14ac:dyDescent="0.35">
      <c r="B90" s="33" t="s">
        <v>110</v>
      </c>
      <c r="C90" s="6" t="s">
        <v>53</v>
      </c>
      <c r="D90" s="2">
        <v>10</v>
      </c>
      <c r="E90" s="2">
        <v>120</v>
      </c>
      <c r="F90" s="2">
        <v>20</v>
      </c>
      <c r="G90" s="2">
        <v>50</v>
      </c>
      <c r="H90" s="2">
        <v>28</v>
      </c>
      <c r="I90" s="2">
        <v>11</v>
      </c>
      <c r="J90" s="2">
        <v>0</v>
      </c>
      <c r="K90" s="2">
        <v>2</v>
      </c>
      <c r="L90" s="2">
        <v>0</v>
      </c>
      <c r="M90" s="2">
        <v>0</v>
      </c>
      <c r="N90" s="3">
        <f t="shared" si="147"/>
        <v>18.018018018018019</v>
      </c>
      <c r="O90" s="3">
        <f t="shared" si="148"/>
        <v>45.045045045045043</v>
      </c>
      <c r="P90" s="3">
        <f t="shared" si="149"/>
        <v>25.225225225225223</v>
      </c>
      <c r="Q90" s="3">
        <f t="shared" si="150"/>
        <v>9.9099099099099099</v>
      </c>
      <c r="R90" s="3">
        <f t="shared" si="151"/>
        <v>0</v>
      </c>
      <c r="S90" s="3">
        <f t="shared" si="152"/>
        <v>1.8018018018018018</v>
      </c>
      <c r="T90" s="3">
        <f t="shared" si="153"/>
        <v>0</v>
      </c>
      <c r="U90" s="3">
        <f t="shared" si="154"/>
        <v>0</v>
      </c>
      <c r="V90" s="6">
        <f t="shared" si="155"/>
        <v>109</v>
      </c>
      <c r="W90" s="3">
        <f t="shared" si="156"/>
        <v>98.198198198198199</v>
      </c>
      <c r="X90" s="6">
        <f t="shared" si="157"/>
        <v>72</v>
      </c>
      <c r="Y90" s="3">
        <f t="shared" si="158"/>
        <v>64.86486486486487</v>
      </c>
      <c r="Z90" s="6">
        <f t="shared" si="159"/>
        <v>48</v>
      </c>
      <c r="AA90" s="3">
        <f t="shared" si="160"/>
        <v>43.243243243243242</v>
      </c>
      <c r="AB90" s="6">
        <f t="shared" si="161"/>
        <v>111</v>
      </c>
      <c r="AE90" s="2">
        <v>1</v>
      </c>
      <c r="AF90" s="2">
        <v>5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8">
        <f t="shared" si="162"/>
        <v>5</v>
      </c>
      <c r="AN90" s="8">
        <f t="shared" si="163"/>
        <v>10</v>
      </c>
      <c r="AO90" s="8">
        <f t="shared" si="164"/>
        <v>0</v>
      </c>
      <c r="AP90" s="8">
        <f t="shared" si="165"/>
        <v>0</v>
      </c>
      <c r="AQ90" s="8"/>
      <c r="AR90" s="8">
        <f t="shared" si="167"/>
        <v>0</v>
      </c>
      <c r="AS90" s="8"/>
      <c r="AT90" s="8"/>
      <c r="AV90" s="20"/>
      <c r="BB90" s="3"/>
      <c r="BC90" s="3"/>
    </row>
    <row r="91" spans="1:55" x14ac:dyDescent="0.35">
      <c r="B91" s="33" t="s">
        <v>110</v>
      </c>
      <c r="C91" s="6" t="s">
        <v>53</v>
      </c>
      <c r="D91" s="2">
        <v>11</v>
      </c>
      <c r="E91" s="2">
        <v>143</v>
      </c>
      <c r="F91" s="2">
        <v>22</v>
      </c>
      <c r="G91" s="2">
        <v>54</v>
      </c>
      <c r="H91" s="2">
        <v>28</v>
      </c>
      <c r="I91" s="2">
        <v>11</v>
      </c>
      <c r="J91" s="2">
        <v>4</v>
      </c>
      <c r="K91" s="2">
        <v>8</v>
      </c>
      <c r="L91" s="2">
        <v>7</v>
      </c>
      <c r="M91" s="2">
        <v>1</v>
      </c>
      <c r="N91" s="3">
        <f t="shared" si="147"/>
        <v>16.296296296296298</v>
      </c>
      <c r="O91" s="3">
        <f t="shared" si="148"/>
        <v>40</v>
      </c>
      <c r="P91" s="3">
        <f t="shared" si="149"/>
        <v>20.74074074074074</v>
      </c>
      <c r="Q91" s="3">
        <f t="shared" si="150"/>
        <v>8.1481481481481488</v>
      </c>
      <c r="R91" s="3">
        <f t="shared" si="151"/>
        <v>2.9629629629629632</v>
      </c>
      <c r="S91" s="3">
        <f t="shared" si="152"/>
        <v>5.9259259259259265</v>
      </c>
      <c r="T91" s="3">
        <f t="shared" si="153"/>
        <v>5.1851851851851851</v>
      </c>
      <c r="U91" s="3">
        <f t="shared" si="154"/>
        <v>0.74074074074074081</v>
      </c>
      <c r="V91" s="6">
        <f t="shared" si="155"/>
        <v>115</v>
      </c>
      <c r="W91" s="3">
        <f t="shared" si="156"/>
        <v>85.18518518518519</v>
      </c>
      <c r="X91" s="6">
        <f t="shared" si="157"/>
        <v>88</v>
      </c>
      <c r="Y91" s="3">
        <f t="shared" si="158"/>
        <v>65.18518518518519</v>
      </c>
      <c r="Z91" s="6">
        <f t="shared" si="159"/>
        <v>61</v>
      </c>
      <c r="AA91" s="3">
        <f t="shared" si="160"/>
        <v>45.185185185185183</v>
      </c>
      <c r="AB91" s="6">
        <f t="shared" si="161"/>
        <v>135</v>
      </c>
      <c r="AE91" s="2">
        <v>1</v>
      </c>
      <c r="AF91" s="2">
        <v>2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3">
        <f t="shared" si="162"/>
        <v>4.5454545454545459</v>
      </c>
      <c r="AN91" s="3">
        <f t="shared" si="163"/>
        <v>3.7037037037037033</v>
      </c>
      <c r="AO91" s="8">
        <f t="shared" si="164"/>
        <v>0</v>
      </c>
      <c r="AP91" s="8">
        <f t="shared" si="165"/>
        <v>0</v>
      </c>
      <c r="AQ91" s="8">
        <f t="shared" si="168"/>
        <v>0</v>
      </c>
      <c r="AR91" s="8">
        <f t="shared" si="167"/>
        <v>0</v>
      </c>
      <c r="AS91" s="8">
        <f t="shared" si="166"/>
        <v>0</v>
      </c>
      <c r="AT91" s="8">
        <f t="shared" si="169"/>
        <v>0</v>
      </c>
      <c r="AV91" s="20"/>
      <c r="AW91" s="2" t="s">
        <v>75</v>
      </c>
      <c r="AX91" s="2">
        <v>47</v>
      </c>
      <c r="AY91" s="2">
        <v>0</v>
      </c>
      <c r="AZ91" s="2">
        <f>SUM(AX91:AY91)</f>
        <v>47</v>
      </c>
      <c r="BA91" s="2">
        <f>AB91-V91</f>
        <v>20</v>
      </c>
      <c r="BB91" s="3">
        <f>(AY91/AZ91)*2*BA91</f>
        <v>0</v>
      </c>
      <c r="BC91" s="3">
        <f>(BB91+V91)/AB91*100</f>
        <v>85.18518518518519</v>
      </c>
    </row>
    <row r="92" spans="1:55" x14ac:dyDescent="0.35">
      <c r="B92" s="33" t="s">
        <v>110</v>
      </c>
      <c r="C92" s="6" t="s">
        <v>53</v>
      </c>
      <c r="D92" s="2">
        <v>12</v>
      </c>
      <c r="E92" s="2">
        <v>119</v>
      </c>
      <c r="F92" s="2">
        <v>25</v>
      </c>
      <c r="G92" s="2">
        <v>30</v>
      </c>
      <c r="H92" s="2">
        <v>21</v>
      </c>
      <c r="I92" s="2">
        <v>3</v>
      </c>
      <c r="J92" s="2">
        <v>9</v>
      </c>
      <c r="K92" s="2">
        <v>16</v>
      </c>
      <c r="L92" s="2">
        <v>3</v>
      </c>
      <c r="M92" s="2">
        <v>1</v>
      </c>
      <c r="N92" s="3">
        <f t="shared" si="147"/>
        <v>23.148148148148149</v>
      </c>
      <c r="O92" s="3">
        <f t="shared" si="148"/>
        <v>27.777777777777779</v>
      </c>
      <c r="P92" s="3">
        <f t="shared" si="149"/>
        <v>19.444444444444446</v>
      </c>
      <c r="Q92" s="3">
        <f t="shared" si="150"/>
        <v>2.7777777777777777</v>
      </c>
      <c r="R92" s="3">
        <f t="shared" si="151"/>
        <v>8.3333333333333321</v>
      </c>
      <c r="S92" s="3">
        <f t="shared" si="152"/>
        <v>14.814814814814813</v>
      </c>
      <c r="T92" s="3">
        <f t="shared" si="153"/>
        <v>2.7777777777777777</v>
      </c>
      <c r="U92" s="3">
        <f t="shared" si="154"/>
        <v>0.92592592592592582</v>
      </c>
      <c r="V92" s="6">
        <f t="shared" si="155"/>
        <v>79</v>
      </c>
      <c r="W92" s="3">
        <f t="shared" si="156"/>
        <v>73.148148148148152</v>
      </c>
      <c r="X92" s="6">
        <f t="shared" si="157"/>
        <v>80</v>
      </c>
      <c r="Y92" s="3">
        <f t="shared" si="158"/>
        <v>74.074074074074076</v>
      </c>
      <c r="Z92" s="6">
        <f t="shared" si="159"/>
        <v>58</v>
      </c>
      <c r="AA92" s="3">
        <f t="shared" si="160"/>
        <v>53.703703703703709</v>
      </c>
      <c r="AB92" s="6">
        <f t="shared" si="161"/>
        <v>108</v>
      </c>
      <c r="AE92" s="2">
        <v>1</v>
      </c>
      <c r="AF92" s="2">
        <v>5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8">
        <f t="shared" si="162"/>
        <v>4</v>
      </c>
      <c r="AN92" s="3">
        <f t="shared" si="163"/>
        <v>16.666666666666664</v>
      </c>
      <c r="AO92" s="8">
        <f t="shared" si="164"/>
        <v>0</v>
      </c>
      <c r="AP92" s="8">
        <f t="shared" si="165"/>
        <v>0</v>
      </c>
      <c r="AQ92" s="8">
        <f t="shared" si="168"/>
        <v>0</v>
      </c>
      <c r="AR92" s="8">
        <f t="shared" si="167"/>
        <v>0</v>
      </c>
      <c r="AS92" s="8">
        <f t="shared" si="166"/>
        <v>0</v>
      </c>
      <c r="AT92" s="8">
        <f t="shared" si="169"/>
        <v>0</v>
      </c>
      <c r="AV92" s="20"/>
      <c r="AW92" s="2" t="s">
        <v>72</v>
      </c>
      <c r="AX92" s="2">
        <v>17</v>
      </c>
      <c r="AY92" s="2">
        <v>20</v>
      </c>
      <c r="AZ92" s="19">
        <f>SUM(AX92:AY92)</f>
        <v>37</v>
      </c>
      <c r="BA92" s="19">
        <f>AB92-V92</f>
        <v>29</v>
      </c>
      <c r="BB92" s="3">
        <f>(AY92/AZ92)*2*BA92</f>
        <v>31.351351351351354</v>
      </c>
      <c r="BC92" s="3">
        <f>(BB92+V92)/AB92*100</f>
        <v>102.17717717717719</v>
      </c>
    </row>
    <row r="93" spans="1:55" x14ac:dyDescent="0.35">
      <c r="B93" s="33" t="s">
        <v>110</v>
      </c>
      <c r="C93" s="4" t="s">
        <v>55</v>
      </c>
      <c r="D93" s="2">
        <v>13</v>
      </c>
      <c r="E93" s="2">
        <v>200</v>
      </c>
      <c r="F93" s="2">
        <v>29</v>
      </c>
      <c r="G93" s="2">
        <v>46</v>
      </c>
      <c r="H93" s="2">
        <v>47</v>
      </c>
      <c r="I93" s="2">
        <v>8</v>
      </c>
      <c r="J93" s="2">
        <v>0</v>
      </c>
      <c r="K93" s="2">
        <v>3</v>
      </c>
      <c r="L93" s="2">
        <v>5</v>
      </c>
      <c r="M93" s="2">
        <v>0</v>
      </c>
      <c r="N93" s="3">
        <f t="shared" si="147"/>
        <v>21.014492753623188</v>
      </c>
      <c r="O93" s="3">
        <f t="shared" si="148"/>
        <v>33.333333333333329</v>
      </c>
      <c r="P93" s="3">
        <f t="shared" si="149"/>
        <v>34.057971014492757</v>
      </c>
      <c r="Q93" s="3">
        <f t="shared" si="150"/>
        <v>5.7971014492753623</v>
      </c>
      <c r="R93" s="3">
        <f t="shared" si="151"/>
        <v>0</v>
      </c>
      <c r="S93" s="3">
        <f t="shared" si="152"/>
        <v>2.1739130434782608</v>
      </c>
      <c r="T93" s="3">
        <f t="shared" si="153"/>
        <v>3.6231884057971016</v>
      </c>
      <c r="U93" s="3">
        <f t="shared" si="154"/>
        <v>0</v>
      </c>
      <c r="V93" s="11">
        <f t="shared" si="155"/>
        <v>130</v>
      </c>
      <c r="W93" s="3">
        <f t="shared" si="156"/>
        <v>94.20289855072464</v>
      </c>
      <c r="X93" s="11">
        <f t="shared" si="157"/>
        <v>78</v>
      </c>
      <c r="Y93" s="3">
        <f t="shared" si="158"/>
        <v>56.521739130434781</v>
      </c>
      <c r="Z93" s="11">
        <f t="shared" si="159"/>
        <v>81</v>
      </c>
      <c r="AA93" s="3">
        <f t="shared" si="160"/>
        <v>58.695652173913047</v>
      </c>
      <c r="AB93" s="11">
        <f t="shared" si="161"/>
        <v>138</v>
      </c>
      <c r="AE93" s="2">
        <v>1</v>
      </c>
      <c r="AF93" s="2">
        <v>13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3">
        <f t="shared" si="162"/>
        <v>3.4482758620689653</v>
      </c>
      <c r="AN93" s="3">
        <f t="shared" si="163"/>
        <v>28.260869565217391</v>
      </c>
      <c r="AO93" s="11">
        <f t="shared" si="164"/>
        <v>0</v>
      </c>
      <c r="AP93" s="11">
        <f t="shared" si="165"/>
        <v>0</v>
      </c>
      <c r="AQ93" s="11"/>
      <c r="AR93" s="11">
        <f t="shared" si="167"/>
        <v>0</v>
      </c>
      <c r="AS93" s="11">
        <f t="shared" si="166"/>
        <v>0</v>
      </c>
      <c r="AT93" s="11"/>
      <c r="AV93" s="20"/>
      <c r="BB93" s="3"/>
      <c r="BC93" s="3"/>
    </row>
    <row r="94" spans="1:55" x14ac:dyDescent="0.35">
      <c r="A94" s="2" t="s">
        <v>62</v>
      </c>
      <c r="B94" s="33" t="s">
        <v>110</v>
      </c>
      <c r="C94" s="6" t="s">
        <v>53</v>
      </c>
      <c r="D94" s="2">
        <v>14</v>
      </c>
      <c r="E94" s="2">
        <v>117</v>
      </c>
      <c r="N94" s="3"/>
      <c r="O94" s="3"/>
      <c r="P94" s="3"/>
      <c r="Q94" s="3"/>
      <c r="R94" s="3"/>
      <c r="S94" s="3"/>
      <c r="T94" s="3"/>
      <c r="U94" s="3"/>
      <c r="V94" s="11"/>
      <c r="W94" s="3"/>
      <c r="X94" s="11"/>
      <c r="Y94" s="3"/>
      <c r="Z94" s="11"/>
      <c r="AA94" s="3"/>
      <c r="AB94" s="11"/>
      <c r="AM94" s="11"/>
      <c r="AN94" s="3"/>
      <c r="AO94" s="11"/>
      <c r="AP94" s="11"/>
      <c r="AQ94" s="11"/>
      <c r="AR94" s="11"/>
      <c r="AS94" s="11"/>
      <c r="AT94" s="11"/>
      <c r="AV94" s="20"/>
    </row>
    <row r="95" spans="1:55" x14ac:dyDescent="0.35">
      <c r="B95" s="33" t="s">
        <v>110</v>
      </c>
      <c r="C95" s="4" t="s">
        <v>60</v>
      </c>
      <c r="D95" s="2">
        <v>15</v>
      </c>
      <c r="E95" s="2">
        <v>123</v>
      </c>
      <c r="F95" s="2">
        <v>14</v>
      </c>
      <c r="G95" s="2">
        <v>42</v>
      </c>
      <c r="H95" s="2">
        <v>22</v>
      </c>
      <c r="I95" s="2">
        <v>6</v>
      </c>
      <c r="J95" s="2">
        <v>0</v>
      </c>
      <c r="K95" s="2">
        <v>0</v>
      </c>
      <c r="L95" s="2">
        <v>0</v>
      </c>
      <c r="M95" s="2">
        <v>0</v>
      </c>
      <c r="N95" s="3">
        <f t="shared" ref="N95" si="170">(F95/$AB95)*100</f>
        <v>16.666666666666664</v>
      </c>
      <c r="O95" s="3">
        <f t="shared" ref="O95" si="171">(G95/$AB95)*100</f>
        <v>50</v>
      </c>
      <c r="P95" s="3">
        <f t="shared" ref="P95" si="172">(H95/$AB95)*100</f>
        <v>26.190476190476193</v>
      </c>
      <c r="Q95" s="3">
        <f t="shared" ref="Q95" si="173">(I95/$AB95)*100</f>
        <v>7.1428571428571423</v>
      </c>
      <c r="R95" s="3">
        <f t="shared" ref="R95" si="174">(J95/$AB95)*100</f>
        <v>0</v>
      </c>
      <c r="S95" s="3">
        <f t="shared" ref="S95" si="175">(K95/$AB95)*100</f>
        <v>0</v>
      </c>
      <c r="T95" s="3">
        <f t="shared" ref="T95" si="176">(L95/$AB95)*100</f>
        <v>0</v>
      </c>
      <c r="U95" s="3">
        <f t="shared" ref="U95" si="177">(M95/$AB95)*100</f>
        <v>0</v>
      </c>
      <c r="V95" s="11">
        <f t="shared" ref="V95" si="178">SUM(F95:I95)</f>
        <v>84</v>
      </c>
      <c r="W95" s="3">
        <f t="shared" ref="W95" si="179">(V95/AB95)*100</f>
        <v>100</v>
      </c>
      <c r="X95" s="11">
        <f t="shared" ref="X95" si="180">SUM(F95:G95,J95:K95)</f>
        <v>56</v>
      </c>
      <c r="Y95" s="3">
        <f t="shared" ref="Y95" si="181">(X95/AB95)*100</f>
        <v>66.666666666666657</v>
      </c>
      <c r="Z95" s="11">
        <f t="shared" ref="Z95" si="182">SUM(F95,H95,J95,L95)</f>
        <v>36</v>
      </c>
      <c r="AA95" s="3">
        <f t="shared" ref="AA95" si="183">(Z95/AB95)*100</f>
        <v>42.857142857142854</v>
      </c>
      <c r="AB95" s="11">
        <f t="shared" ref="AB95" si="184">SUM(F95:M95)</f>
        <v>84</v>
      </c>
      <c r="AE95" s="2">
        <v>4</v>
      </c>
      <c r="AF95" s="2">
        <v>11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3">
        <f t="shared" ref="AM95" si="185">(AE95/F95)*100</f>
        <v>28.571428571428569</v>
      </c>
      <c r="AN95" s="3">
        <f t="shared" ref="AN95" si="186">(AF95/G95)*100</f>
        <v>26.190476190476193</v>
      </c>
      <c r="AO95" s="11">
        <f t="shared" ref="AO95" si="187">(AG95/H95)*100</f>
        <v>0</v>
      </c>
      <c r="AP95" s="11">
        <f t="shared" ref="AP95" si="188">(AH95/I95)*100</f>
        <v>0</v>
      </c>
      <c r="AQ95" s="11"/>
      <c r="AR95" s="11"/>
      <c r="AS95" s="11"/>
      <c r="AT95" s="11"/>
      <c r="AV95" s="20"/>
    </row>
    <row r="96" spans="1:55" x14ac:dyDescent="0.35">
      <c r="B96" s="33" t="s">
        <v>110</v>
      </c>
      <c r="C96" s="4" t="s">
        <v>60</v>
      </c>
      <c r="D96" s="2">
        <v>16</v>
      </c>
      <c r="E96" s="2">
        <v>157</v>
      </c>
      <c r="F96" s="2">
        <v>7</v>
      </c>
      <c r="G96" s="2">
        <v>24</v>
      </c>
      <c r="H96" s="2">
        <v>10</v>
      </c>
      <c r="I96" s="2">
        <v>5</v>
      </c>
      <c r="J96" s="2">
        <v>0</v>
      </c>
      <c r="K96" s="2">
        <v>0</v>
      </c>
      <c r="L96" s="2">
        <v>0</v>
      </c>
      <c r="M96" s="2">
        <v>0</v>
      </c>
      <c r="N96" s="3">
        <f t="shared" ref="N96:N97" si="189">(F96/$AB96)*100</f>
        <v>15.217391304347828</v>
      </c>
      <c r="O96" s="3">
        <f t="shared" ref="O96:O97" si="190">(G96/$AB96)*100</f>
        <v>52.173913043478258</v>
      </c>
      <c r="P96" s="3">
        <f t="shared" ref="P96:P97" si="191">(H96/$AB96)*100</f>
        <v>21.739130434782609</v>
      </c>
      <c r="Q96" s="3">
        <f t="shared" ref="Q96:Q97" si="192">(I96/$AB96)*100</f>
        <v>10.869565217391305</v>
      </c>
      <c r="R96" s="3">
        <f t="shared" ref="R96:R97" si="193">(J96/$AB96)*100</f>
        <v>0</v>
      </c>
      <c r="S96" s="3">
        <f t="shared" ref="S96:S97" si="194">(K96/$AB96)*100</f>
        <v>0</v>
      </c>
      <c r="T96" s="3">
        <f t="shared" ref="T96:T97" si="195">(L96/$AB96)*100</f>
        <v>0</v>
      </c>
      <c r="U96" s="3">
        <f t="shared" ref="U96:U97" si="196">(M96/$AB96)*100</f>
        <v>0</v>
      </c>
      <c r="V96" s="11">
        <f t="shared" ref="V96:V97" si="197">SUM(F96:I96)</f>
        <v>46</v>
      </c>
      <c r="W96" s="3">
        <f t="shared" ref="W96:W97" si="198">(V96/AB96)*100</f>
        <v>100</v>
      </c>
      <c r="X96" s="11">
        <f t="shared" ref="X96:X97" si="199">SUM(F96:G96,J96:K96)</f>
        <v>31</v>
      </c>
      <c r="Y96" s="3">
        <f t="shared" ref="Y96:Y97" si="200">(X96/AB96)*100</f>
        <v>67.391304347826093</v>
      </c>
      <c r="Z96" s="11">
        <f t="shared" ref="Z96:Z97" si="201">SUM(F96,H96,J96,L96)</f>
        <v>17</v>
      </c>
      <c r="AA96" s="3">
        <f t="shared" ref="AA96:AA97" si="202">(Z96/AB96)*100</f>
        <v>36.95652173913043</v>
      </c>
      <c r="AB96" s="11">
        <f t="shared" ref="AB96:AB97" si="203">SUM(F96:M96)</f>
        <v>46</v>
      </c>
      <c r="AE96" s="2">
        <v>2</v>
      </c>
      <c r="AF96" s="2">
        <v>4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3">
        <f t="shared" si="162"/>
        <v>28.571428571428569</v>
      </c>
      <c r="AN96" s="3">
        <f t="shared" ref="AN96:AN105" si="204">(AF96/G96)*100</f>
        <v>16.666666666666664</v>
      </c>
      <c r="AO96" s="11">
        <f t="shared" ref="AO96:AO105" si="205">(AG96/H96)*100</f>
        <v>0</v>
      </c>
      <c r="AP96" s="11">
        <f t="shared" ref="AP96:AP105" si="206">(AH96/I96)*100</f>
        <v>0</v>
      </c>
      <c r="AQ96" s="11"/>
      <c r="AR96" s="11"/>
      <c r="AS96" s="11"/>
      <c r="AT96" s="11"/>
      <c r="AV96" s="20"/>
    </row>
    <row r="97" spans="1:48" x14ac:dyDescent="0.35">
      <c r="B97" s="33" t="s">
        <v>110</v>
      </c>
      <c r="C97" s="4" t="s">
        <v>57</v>
      </c>
      <c r="D97" s="2">
        <v>17</v>
      </c>
      <c r="E97" s="2">
        <v>82</v>
      </c>
      <c r="F97" s="2">
        <v>12</v>
      </c>
      <c r="G97" s="2">
        <v>19</v>
      </c>
      <c r="H97" s="2">
        <v>15</v>
      </c>
      <c r="I97" s="2">
        <v>6</v>
      </c>
      <c r="J97" s="2">
        <v>0</v>
      </c>
      <c r="K97" s="2">
        <v>0</v>
      </c>
      <c r="L97" s="2">
        <v>0</v>
      </c>
      <c r="M97" s="2">
        <v>0</v>
      </c>
      <c r="N97" s="3">
        <f t="shared" si="189"/>
        <v>23.076923076923077</v>
      </c>
      <c r="O97" s="3">
        <f t="shared" si="190"/>
        <v>36.538461538461533</v>
      </c>
      <c r="P97" s="3">
        <f t="shared" si="191"/>
        <v>28.846153846153843</v>
      </c>
      <c r="Q97" s="3">
        <f t="shared" si="192"/>
        <v>11.538461538461538</v>
      </c>
      <c r="R97" s="3">
        <f t="shared" si="193"/>
        <v>0</v>
      </c>
      <c r="S97" s="3">
        <f t="shared" si="194"/>
        <v>0</v>
      </c>
      <c r="T97" s="3">
        <f t="shared" si="195"/>
        <v>0</v>
      </c>
      <c r="U97" s="3">
        <f t="shared" si="196"/>
        <v>0</v>
      </c>
      <c r="V97" s="6">
        <f t="shared" si="197"/>
        <v>52</v>
      </c>
      <c r="W97" s="3">
        <f t="shared" si="198"/>
        <v>100</v>
      </c>
      <c r="X97" s="6">
        <f t="shared" si="199"/>
        <v>31</v>
      </c>
      <c r="Y97" s="3">
        <f t="shared" si="200"/>
        <v>59.615384615384613</v>
      </c>
      <c r="Z97" s="6">
        <f t="shared" si="201"/>
        <v>27</v>
      </c>
      <c r="AA97" s="3">
        <f t="shared" si="202"/>
        <v>51.923076923076927</v>
      </c>
      <c r="AB97" s="6">
        <f t="shared" si="203"/>
        <v>52</v>
      </c>
      <c r="AE97" s="2">
        <v>0</v>
      </c>
      <c r="AF97" s="2">
        <v>9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12">
        <f t="shared" si="162"/>
        <v>0</v>
      </c>
      <c r="AN97" s="3">
        <f t="shared" ref="AN97:AN98" si="207">(AF97/G97)*100</f>
        <v>47.368421052631575</v>
      </c>
      <c r="AO97" s="11">
        <f t="shared" ref="AO97:AO98" si="208">(AG97/H97)*100</f>
        <v>0</v>
      </c>
      <c r="AP97" s="11">
        <f t="shared" ref="AP97:AP98" si="209">(AH97/I97)*100</f>
        <v>0</v>
      </c>
      <c r="AQ97" s="11"/>
      <c r="AR97" s="11"/>
      <c r="AS97" s="11"/>
      <c r="AT97" s="11"/>
      <c r="AV97" s="20"/>
    </row>
    <row r="98" spans="1:48" x14ac:dyDescent="0.35">
      <c r="B98" s="33" t="s">
        <v>110</v>
      </c>
      <c r="C98" s="6" t="s">
        <v>53</v>
      </c>
      <c r="D98" s="2">
        <v>18</v>
      </c>
      <c r="E98" s="2">
        <v>143</v>
      </c>
      <c r="F98" s="2">
        <v>14</v>
      </c>
      <c r="G98" s="2">
        <v>52</v>
      </c>
      <c r="H98" s="2">
        <v>33</v>
      </c>
      <c r="I98" s="2">
        <v>7</v>
      </c>
      <c r="J98" s="2">
        <v>2</v>
      </c>
      <c r="K98" s="2">
        <v>8</v>
      </c>
      <c r="L98" s="2">
        <v>3</v>
      </c>
      <c r="M98" s="2">
        <v>3</v>
      </c>
      <c r="N98" s="3">
        <f t="shared" si="147"/>
        <v>11.475409836065573</v>
      </c>
      <c r="O98" s="3">
        <f t="shared" si="148"/>
        <v>42.622950819672127</v>
      </c>
      <c r="P98" s="3">
        <f t="shared" si="149"/>
        <v>27.049180327868854</v>
      </c>
      <c r="Q98" s="3">
        <f t="shared" si="150"/>
        <v>5.7377049180327866</v>
      </c>
      <c r="R98" s="3">
        <f t="shared" si="151"/>
        <v>1.639344262295082</v>
      </c>
      <c r="S98" s="3">
        <f t="shared" si="152"/>
        <v>6.557377049180328</v>
      </c>
      <c r="T98" s="3">
        <f t="shared" si="153"/>
        <v>2.459016393442623</v>
      </c>
      <c r="U98" s="3">
        <f t="shared" si="154"/>
        <v>2.459016393442623</v>
      </c>
      <c r="V98" s="6">
        <f t="shared" si="155"/>
        <v>106</v>
      </c>
      <c r="W98" s="3">
        <f t="shared" si="156"/>
        <v>86.885245901639337</v>
      </c>
      <c r="X98" s="6">
        <f t="shared" si="157"/>
        <v>76</v>
      </c>
      <c r="Y98" s="3">
        <f t="shared" si="158"/>
        <v>62.295081967213115</v>
      </c>
      <c r="Z98" s="6">
        <f t="shared" si="159"/>
        <v>52</v>
      </c>
      <c r="AA98" s="3">
        <f t="shared" si="160"/>
        <v>42.622950819672127</v>
      </c>
      <c r="AB98" s="6">
        <f t="shared" si="161"/>
        <v>122</v>
      </c>
      <c r="AE98" s="2">
        <v>1</v>
      </c>
      <c r="AF98" s="2">
        <v>5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11">
        <f t="shared" si="162"/>
        <v>7.1428571428571423</v>
      </c>
      <c r="AN98" s="3">
        <f t="shared" si="207"/>
        <v>9.6153846153846168</v>
      </c>
      <c r="AO98" s="11">
        <f t="shared" si="208"/>
        <v>0</v>
      </c>
      <c r="AP98" s="11">
        <f t="shared" si="209"/>
        <v>0</v>
      </c>
      <c r="AQ98" s="11">
        <f t="shared" ref="AQ98" si="210">(AI98/J98)*100</f>
        <v>0</v>
      </c>
      <c r="AR98" s="11">
        <f t="shared" ref="AR98" si="211">(AJ98/K98)*100</f>
        <v>0</v>
      </c>
      <c r="AS98" s="11">
        <f t="shared" ref="AS98" si="212">(AK98/L98)*100</f>
        <v>0</v>
      </c>
      <c r="AT98" s="11">
        <f t="shared" ref="AT98" si="213">(AL98/M98)*100</f>
        <v>0</v>
      </c>
      <c r="AV98" s="20"/>
    </row>
    <row r="99" spans="1:48" x14ac:dyDescent="0.35">
      <c r="B99" s="33" t="s">
        <v>110</v>
      </c>
      <c r="C99" s="6" t="s">
        <v>53</v>
      </c>
      <c r="D99" s="2">
        <v>19</v>
      </c>
      <c r="E99" s="2">
        <v>0</v>
      </c>
      <c r="N99" s="3"/>
      <c r="O99" s="3"/>
      <c r="P99" s="3"/>
      <c r="Q99" s="3"/>
      <c r="R99" s="3"/>
      <c r="S99" s="3"/>
      <c r="T99" s="3"/>
      <c r="U99" s="3"/>
      <c r="V99" s="12"/>
      <c r="W99" s="3"/>
      <c r="X99" s="12"/>
      <c r="Y99" s="3"/>
      <c r="Z99" s="12"/>
      <c r="AA99" s="3"/>
      <c r="AB99" s="12"/>
      <c r="AM99" s="12"/>
      <c r="AN99" s="3"/>
      <c r="AO99" s="12"/>
      <c r="AP99" s="12"/>
      <c r="AQ99" s="12"/>
      <c r="AR99" s="12"/>
      <c r="AS99" s="12"/>
      <c r="AT99" s="12"/>
      <c r="AV99" s="20"/>
    </row>
    <row r="100" spans="1:48" x14ac:dyDescent="0.35">
      <c r="B100" s="33" t="s">
        <v>110</v>
      </c>
      <c r="C100" s="4" t="s">
        <v>55</v>
      </c>
      <c r="D100" s="2">
        <v>20</v>
      </c>
      <c r="E100" s="2">
        <v>149</v>
      </c>
      <c r="F100" s="2">
        <v>20</v>
      </c>
      <c r="G100" s="2">
        <v>43</v>
      </c>
      <c r="H100" s="2">
        <v>28</v>
      </c>
      <c r="I100" s="2">
        <v>10</v>
      </c>
      <c r="J100" s="2">
        <v>1</v>
      </c>
      <c r="K100" s="2">
        <v>14</v>
      </c>
      <c r="L100" s="2">
        <v>10</v>
      </c>
      <c r="M100" s="2">
        <v>3</v>
      </c>
      <c r="N100" s="3">
        <f t="shared" ref="N100" si="214">(F100/$AB100)*100</f>
        <v>15.503875968992247</v>
      </c>
      <c r="O100" s="3">
        <f t="shared" ref="O100" si="215">(G100/$AB100)*100</f>
        <v>33.333333333333329</v>
      </c>
      <c r="P100" s="3">
        <f t="shared" ref="P100" si="216">(H100/$AB100)*100</f>
        <v>21.705426356589147</v>
      </c>
      <c r="Q100" s="3">
        <f t="shared" ref="Q100" si="217">(I100/$AB100)*100</f>
        <v>7.7519379844961236</v>
      </c>
      <c r="R100" s="3">
        <f t="shared" ref="R100" si="218">(J100/$AB100)*100</f>
        <v>0.77519379844961245</v>
      </c>
      <c r="S100" s="3">
        <f t="shared" ref="S100" si="219">(K100/$AB100)*100</f>
        <v>10.852713178294573</v>
      </c>
      <c r="T100" s="3">
        <f t="shared" ref="T100" si="220">(L100/$AB100)*100</f>
        <v>7.7519379844961236</v>
      </c>
      <c r="U100" s="3">
        <f t="shared" ref="U100" si="221">(M100/$AB100)*100</f>
        <v>2.3255813953488373</v>
      </c>
      <c r="V100" s="12">
        <f t="shared" ref="V100" si="222">SUM(F100:I100)</f>
        <v>101</v>
      </c>
      <c r="W100" s="3">
        <f t="shared" ref="W100" si="223">(V100/AB100)*100</f>
        <v>78.294573643410843</v>
      </c>
      <c r="X100" s="12">
        <f t="shared" ref="X100" si="224">SUM(F100:G100,J100:K100)</f>
        <v>78</v>
      </c>
      <c r="Y100" s="3">
        <f t="shared" ref="Y100" si="225">(X100/AB100)*100</f>
        <v>60.465116279069761</v>
      </c>
      <c r="Z100" s="12">
        <f t="shared" ref="Z100" si="226">SUM(F100,H100,J100,L100)</f>
        <v>59</v>
      </c>
      <c r="AA100" s="3">
        <f t="shared" ref="AA100" si="227">(Z100/AB100)*100</f>
        <v>45.736434108527128</v>
      </c>
      <c r="AB100" s="12">
        <f t="shared" ref="AB100" si="228">SUM(F100:M100)</f>
        <v>129</v>
      </c>
      <c r="AE100" s="2">
        <v>1</v>
      </c>
      <c r="AF100" s="2">
        <v>13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12">
        <f t="shared" ref="AM100" si="229">(AE100/F100)*100</f>
        <v>5</v>
      </c>
      <c r="AN100" s="3">
        <f t="shared" ref="AN100" si="230">(AF100/G100)*100</f>
        <v>30.232558139534881</v>
      </c>
      <c r="AO100" s="12">
        <f t="shared" ref="AO100" si="231">(AG100/H100)*100</f>
        <v>0</v>
      </c>
      <c r="AP100" s="12">
        <f t="shared" ref="AP100" si="232">(AH100/I100)*100</f>
        <v>0</v>
      </c>
      <c r="AQ100" s="12">
        <f t="shared" ref="AQ100" si="233">(AI100/J100)*100</f>
        <v>0</v>
      </c>
      <c r="AR100" s="12">
        <f t="shared" ref="AR100" si="234">(AJ100/K100)*100</f>
        <v>0</v>
      </c>
      <c r="AS100" s="12">
        <f t="shared" ref="AS100" si="235">(AK100/L100)*100</f>
        <v>0</v>
      </c>
      <c r="AT100" s="12">
        <f t="shared" ref="AT100" si="236">(AL100/M100)*100</f>
        <v>0</v>
      </c>
      <c r="AV100" s="20"/>
    </row>
    <row r="101" spans="1:48" x14ac:dyDescent="0.35">
      <c r="A101" s="2" t="s">
        <v>62</v>
      </c>
      <c r="B101" s="33" t="s">
        <v>110</v>
      </c>
      <c r="C101" s="6" t="s">
        <v>53</v>
      </c>
      <c r="D101" s="2">
        <v>21</v>
      </c>
      <c r="E101" s="2">
        <v>145</v>
      </c>
      <c r="N101" s="3"/>
      <c r="O101" s="3"/>
      <c r="P101" s="3"/>
      <c r="Q101" s="3"/>
      <c r="R101" s="3"/>
      <c r="S101" s="3"/>
      <c r="T101" s="3"/>
      <c r="U101" s="3"/>
      <c r="V101" s="12"/>
      <c r="W101" s="3"/>
      <c r="X101" s="12"/>
      <c r="Y101" s="3"/>
      <c r="Z101" s="12"/>
      <c r="AA101" s="3"/>
      <c r="AB101" s="12"/>
      <c r="AM101" s="12"/>
      <c r="AN101" s="3"/>
      <c r="AO101" s="12"/>
      <c r="AP101" s="12"/>
      <c r="AQ101" s="12"/>
      <c r="AR101" s="12"/>
      <c r="AS101" s="12"/>
      <c r="AT101" s="12"/>
      <c r="AV101" s="20"/>
    </row>
    <row r="102" spans="1:48" x14ac:dyDescent="0.35">
      <c r="B102" s="33" t="s">
        <v>110</v>
      </c>
      <c r="C102" s="6" t="s">
        <v>53</v>
      </c>
      <c r="D102" s="2">
        <v>22</v>
      </c>
      <c r="E102" s="2">
        <v>126</v>
      </c>
      <c r="F102" s="2">
        <v>27</v>
      </c>
      <c r="G102" s="2">
        <v>62</v>
      </c>
      <c r="H102" s="2">
        <v>24</v>
      </c>
      <c r="I102" s="2">
        <v>12</v>
      </c>
      <c r="J102" s="2">
        <v>0</v>
      </c>
      <c r="K102" s="2">
        <v>1</v>
      </c>
      <c r="L102" s="2">
        <v>0</v>
      </c>
      <c r="M102" s="2">
        <v>0</v>
      </c>
      <c r="N102" s="3">
        <f t="shared" si="147"/>
        <v>21.428571428571427</v>
      </c>
      <c r="O102" s="3">
        <f t="shared" si="148"/>
        <v>49.206349206349202</v>
      </c>
      <c r="P102" s="3">
        <f t="shared" si="149"/>
        <v>19.047619047619047</v>
      </c>
      <c r="Q102" s="3">
        <f t="shared" si="150"/>
        <v>9.5238095238095237</v>
      </c>
      <c r="R102" s="3">
        <f t="shared" si="151"/>
        <v>0</v>
      </c>
      <c r="S102" s="3">
        <f t="shared" si="152"/>
        <v>0.79365079365079361</v>
      </c>
      <c r="T102" s="3">
        <f t="shared" si="153"/>
        <v>0</v>
      </c>
      <c r="U102" s="3">
        <f t="shared" si="154"/>
        <v>0</v>
      </c>
      <c r="V102" s="6">
        <f t="shared" si="155"/>
        <v>125</v>
      </c>
      <c r="W102" s="3">
        <f t="shared" si="156"/>
        <v>99.206349206349216</v>
      </c>
      <c r="X102" s="6">
        <f t="shared" si="157"/>
        <v>90</v>
      </c>
      <c r="Y102" s="3">
        <f t="shared" si="158"/>
        <v>71.428571428571431</v>
      </c>
      <c r="Z102" s="6">
        <f t="shared" si="159"/>
        <v>51</v>
      </c>
      <c r="AA102" s="3">
        <f t="shared" si="160"/>
        <v>40.476190476190474</v>
      </c>
      <c r="AB102" s="6">
        <f t="shared" si="161"/>
        <v>126</v>
      </c>
      <c r="AE102" s="2">
        <v>0</v>
      </c>
      <c r="AF102" s="2">
        <v>6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11">
        <f t="shared" si="162"/>
        <v>0</v>
      </c>
      <c r="AN102" s="3">
        <f t="shared" si="204"/>
        <v>9.67741935483871</v>
      </c>
      <c r="AO102" s="11">
        <f t="shared" si="205"/>
        <v>0</v>
      </c>
      <c r="AP102" s="11">
        <f t="shared" si="206"/>
        <v>0</v>
      </c>
      <c r="AQ102" s="11"/>
      <c r="AR102" s="11">
        <f t="shared" ref="AR102:AR105" si="237">(AJ102/K102)*100</f>
        <v>0</v>
      </c>
      <c r="AS102" s="11"/>
      <c r="AT102" s="11"/>
      <c r="AV102" s="20"/>
    </row>
    <row r="103" spans="1:48" x14ac:dyDescent="0.35">
      <c r="B103" s="33" t="s">
        <v>110</v>
      </c>
      <c r="C103" s="4" t="s">
        <v>59</v>
      </c>
      <c r="D103" s="2">
        <v>23</v>
      </c>
      <c r="E103" s="2">
        <v>123</v>
      </c>
      <c r="F103" s="2">
        <v>27</v>
      </c>
      <c r="G103" s="2">
        <v>43</v>
      </c>
      <c r="H103" s="2">
        <v>37</v>
      </c>
      <c r="I103" s="2">
        <v>7</v>
      </c>
      <c r="J103" s="2">
        <v>3</v>
      </c>
      <c r="K103" s="2">
        <v>0</v>
      </c>
      <c r="L103" s="2">
        <v>1</v>
      </c>
      <c r="M103" s="2">
        <v>0</v>
      </c>
      <c r="N103" s="3">
        <f t="shared" ref="N103" si="238">(F103/$AB103)*100</f>
        <v>22.881355932203391</v>
      </c>
      <c r="O103" s="3">
        <f t="shared" ref="O103" si="239">(G103/$AB103)*100</f>
        <v>36.440677966101696</v>
      </c>
      <c r="P103" s="3">
        <f t="shared" ref="P103" si="240">(H103/$AB103)*100</f>
        <v>31.35593220338983</v>
      </c>
      <c r="Q103" s="3">
        <f t="shared" ref="Q103" si="241">(I103/$AB103)*100</f>
        <v>5.9322033898305087</v>
      </c>
      <c r="R103" s="3">
        <f t="shared" ref="R103" si="242">(J103/$AB103)*100</f>
        <v>2.5423728813559325</v>
      </c>
      <c r="S103" s="3">
        <f t="shared" ref="S103" si="243">(K103/$AB103)*100</f>
        <v>0</v>
      </c>
      <c r="T103" s="3">
        <f t="shared" ref="T103" si="244">(L103/$AB103)*100</f>
        <v>0.84745762711864403</v>
      </c>
      <c r="U103" s="3">
        <f t="shared" ref="U103" si="245">(M103/$AB103)*100</f>
        <v>0</v>
      </c>
      <c r="V103" s="11">
        <f t="shared" ref="V103" si="246">SUM(F103:I103)</f>
        <v>114</v>
      </c>
      <c r="W103" s="3">
        <f t="shared" ref="W103" si="247">(V103/AB103)*100</f>
        <v>96.610169491525426</v>
      </c>
      <c r="X103" s="11">
        <f t="shared" ref="X103" si="248">SUM(F103:G103,J103:K103)</f>
        <v>73</v>
      </c>
      <c r="Y103" s="3">
        <f t="shared" ref="Y103" si="249">(X103/AB103)*100</f>
        <v>61.864406779661017</v>
      </c>
      <c r="Z103" s="11">
        <f t="shared" ref="Z103" si="250">SUM(F103,H103,J103,L103)</f>
        <v>68</v>
      </c>
      <c r="AA103" s="3">
        <f t="shared" ref="AA103" si="251">(Z103/AB103)*100</f>
        <v>57.627118644067799</v>
      </c>
      <c r="AB103" s="11">
        <f t="shared" ref="AB103" si="252">SUM(F103:M103)</f>
        <v>118</v>
      </c>
      <c r="AE103" s="2">
        <v>6</v>
      </c>
      <c r="AF103" s="2">
        <v>10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3">
        <f t="shared" si="162"/>
        <v>22.222222222222221</v>
      </c>
      <c r="AN103" s="3">
        <f t="shared" si="204"/>
        <v>23.255813953488371</v>
      </c>
      <c r="AO103" s="11">
        <f t="shared" si="205"/>
        <v>0</v>
      </c>
      <c r="AP103" s="11">
        <f t="shared" si="206"/>
        <v>0</v>
      </c>
      <c r="AQ103" s="11">
        <f t="shared" ref="AQ103:AQ105" si="253">(AI103/J103)*100</f>
        <v>0</v>
      </c>
      <c r="AR103" s="11"/>
      <c r="AS103" s="11">
        <f t="shared" ref="AS103:AS105" si="254">(AK103/L103)*100</f>
        <v>0</v>
      </c>
      <c r="AT103" s="11"/>
      <c r="AV103" s="20"/>
    </row>
    <row r="104" spans="1:48" x14ac:dyDescent="0.35">
      <c r="B104" s="33" t="s">
        <v>110</v>
      </c>
      <c r="C104" s="6" t="s">
        <v>53</v>
      </c>
      <c r="D104" s="2">
        <v>24</v>
      </c>
      <c r="E104" s="2">
        <v>180</v>
      </c>
      <c r="F104" s="2">
        <v>13</v>
      </c>
      <c r="G104" s="2">
        <v>35</v>
      </c>
      <c r="H104" s="2">
        <v>47</v>
      </c>
      <c r="I104" s="2">
        <v>9</v>
      </c>
      <c r="J104" s="2">
        <v>7</v>
      </c>
      <c r="K104" s="2">
        <v>25</v>
      </c>
      <c r="L104" s="2">
        <v>19</v>
      </c>
      <c r="M104" s="2">
        <v>7</v>
      </c>
      <c r="N104" s="3">
        <f t="shared" si="147"/>
        <v>8.0246913580246915</v>
      </c>
      <c r="O104" s="3">
        <f t="shared" si="148"/>
        <v>21.604938271604937</v>
      </c>
      <c r="P104" s="3">
        <f t="shared" si="149"/>
        <v>29.012345679012348</v>
      </c>
      <c r="Q104" s="3">
        <f t="shared" si="150"/>
        <v>5.5555555555555554</v>
      </c>
      <c r="R104" s="3">
        <f t="shared" si="151"/>
        <v>4.3209876543209873</v>
      </c>
      <c r="S104" s="3">
        <f t="shared" si="152"/>
        <v>15.432098765432098</v>
      </c>
      <c r="T104" s="3">
        <f t="shared" si="153"/>
        <v>11.728395061728394</v>
      </c>
      <c r="U104" s="3">
        <f t="shared" si="154"/>
        <v>4.3209876543209873</v>
      </c>
      <c r="V104" s="6">
        <f t="shared" si="155"/>
        <v>104</v>
      </c>
      <c r="W104" s="3">
        <f t="shared" si="156"/>
        <v>64.197530864197532</v>
      </c>
      <c r="X104" s="6">
        <f t="shared" si="157"/>
        <v>80</v>
      </c>
      <c r="Y104" s="3">
        <f t="shared" si="158"/>
        <v>49.382716049382715</v>
      </c>
      <c r="Z104" s="6">
        <f t="shared" si="159"/>
        <v>86</v>
      </c>
      <c r="AA104" s="3">
        <f t="shared" si="160"/>
        <v>53.086419753086425</v>
      </c>
      <c r="AB104" s="6">
        <f t="shared" si="161"/>
        <v>162</v>
      </c>
      <c r="AE104" s="2">
        <v>0</v>
      </c>
      <c r="AF104" s="2">
        <v>2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11">
        <f t="shared" si="162"/>
        <v>0</v>
      </c>
      <c r="AN104" s="3">
        <f t="shared" si="204"/>
        <v>5.7142857142857144</v>
      </c>
      <c r="AO104" s="11">
        <f t="shared" si="205"/>
        <v>0</v>
      </c>
      <c r="AP104" s="11">
        <f t="shared" si="206"/>
        <v>0</v>
      </c>
      <c r="AQ104" s="11">
        <f t="shared" si="253"/>
        <v>0</v>
      </c>
      <c r="AR104" s="11">
        <f t="shared" si="237"/>
        <v>0</v>
      </c>
      <c r="AS104" s="11">
        <f t="shared" si="254"/>
        <v>0</v>
      </c>
      <c r="AT104" s="11">
        <f t="shared" ref="AT104:AT105" si="255">(AL104/M104)*100</f>
        <v>0</v>
      </c>
      <c r="AV104" s="20"/>
    </row>
    <row r="105" spans="1:48" x14ac:dyDescent="0.35">
      <c r="B105" s="33" t="s">
        <v>110</v>
      </c>
      <c r="C105" s="4" t="s">
        <v>56</v>
      </c>
      <c r="D105" s="2">
        <v>25</v>
      </c>
      <c r="E105" s="2">
        <v>136</v>
      </c>
      <c r="F105" s="2">
        <v>23</v>
      </c>
      <c r="G105" s="2">
        <v>42</v>
      </c>
      <c r="H105" s="2">
        <v>37</v>
      </c>
      <c r="I105" s="2">
        <v>4</v>
      </c>
      <c r="J105" s="2">
        <v>1</v>
      </c>
      <c r="K105" s="2">
        <v>9</v>
      </c>
      <c r="L105" s="2">
        <v>5</v>
      </c>
      <c r="M105" s="2">
        <v>3</v>
      </c>
      <c r="N105" s="3">
        <f t="shared" si="147"/>
        <v>18.548387096774192</v>
      </c>
      <c r="O105" s="3">
        <f t="shared" si="148"/>
        <v>33.87096774193548</v>
      </c>
      <c r="P105" s="3">
        <f t="shared" si="149"/>
        <v>29.838709677419356</v>
      </c>
      <c r="Q105" s="3">
        <f t="shared" si="150"/>
        <v>3.225806451612903</v>
      </c>
      <c r="R105" s="3">
        <f t="shared" si="151"/>
        <v>0.80645161290322576</v>
      </c>
      <c r="S105" s="3">
        <f t="shared" si="152"/>
        <v>7.2580645161290329</v>
      </c>
      <c r="T105" s="3">
        <f t="shared" si="153"/>
        <v>4.032258064516129</v>
      </c>
      <c r="U105" s="3">
        <f t="shared" si="154"/>
        <v>2.4193548387096775</v>
      </c>
      <c r="V105" s="11">
        <f t="shared" si="155"/>
        <v>106</v>
      </c>
      <c r="W105" s="3">
        <f t="shared" si="156"/>
        <v>85.483870967741936</v>
      </c>
      <c r="X105" s="11">
        <f t="shared" si="157"/>
        <v>75</v>
      </c>
      <c r="Y105" s="3">
        <f t="shared" si="158"/>
        <v>60.483870967741936</v>
      </c>
      <c r="Z105" s="11">
        <f t="shared" si="159"/>
        <v>66</v>
      </c>
      <c r="AA105" s="3">
        <f t="shared" si="160"/>
        <v>53.225806451612897</v>
      </c>
      <c r="AB105" s="11">
        <f t="shared" si="161"/>
        <v>124</v>
      </c>
      <c r="AE105" s="2">
        <v>2</v>
      </c>
      <c r="AF105" s="2">
        <v>12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3">
        <f t="shared" si="162"/>
        <v>8.695652173913043</v>
      </c>
      <c r="AN105" s="3">
        <f t="shared" si="204"/>
        <v>28.571428571428569</v>
      </c>
      <c r="AO105" s="11">
        <f t="shared" si="205"/>
        <v>0</v>
      </c>
      <c r="AP105" s="11">
        <f t="shared" si="206"/>
        <v>0</v>
      </c>
      <c r="AQ105" s="11">
        <f t="shared" si="253"/>
        <v>0</v>
      </c>
      <c r="AR105" s="11">
        <f t="shared" si="237"/>
        <v>0</v>
      </c>
      <c r="AS105" s="11">
        <f t="shared" si="254"/>
        <v>0</v>
      </c>
      <c r="AT105" s="11">
        <f t="shared" si="255"/>
        <v>0</v>
      </c>
      <c r="AV105" s="20"/>
    </row>
    <row r="106" spans="1:48" x14ac:dyDescent="0.35">
      <c r="B106" s="33" t="s">
        <v>110</v>
      </c>
      <c r="C106" s="4" t="s">
        <v>59</v>
      </c>
      <c r="D106" s="2">
        <v>26</v>
      </c>
      <c r="E106" s="2">
        <v>150</v>
      </c>
      <c r="F106" s="2">
        <v>19</v>
      </c>
      <c r="G106" s="2">
        <v>45</v>
      </c>
      <c r="H106" s="2">
        <v>41</v>
      </c>
      <c r="I106" s="2">
        <v>9</v>
      </c>
      <c r="J106" s="2">
        <v>4</v>
      </c>
      <c r="K106" s="2">
        <v>3</v>
      </c>
      <c r="L106" s="2">
        <v>3</v>
      </c>
      <c r="M106" s="2">
        <v>1</v>
      </c>
      <c r="N106" s="3">
        <f t="shared" ref="N106:N108" si="256">(F106/$AB106)*100</f>
        <v>15.2</v>
      </c>
      <c r="O106" s="3">
        <f t="shared" ref="O106:O108" si="257">(G106/$AB106)*100</f>
        <v>36</v>
      </c>
      <c r="P106" s="3">
        <f t="shared" ref="P106:P108" si="258">(H106/$AB106)*100</f>
        <v>32.800000000000004</v>
      </c>
      <c r="Q106" s="3">
        <f t="shared" ref="Q106:Q108" si="259">(I106/$AB106)*100</f>
        <v>7.1999999999999993</v>
      </c>
      <c r="R106" s="3">
        <f t="shared" ref="R106:R108" si="260">(J106/$AB106)*100</f>
        <v>3.2</v>
      </c>
      <c r="S106" s="3">
        <f t="shared" ref="S106:S108" si="261">(K106/$AB106)*100</f>
        <v>2.4</v>
      </c>
      <c r="T106" s="3">
        <f t="shared" ref="T106:T108" si="262">(L106/$AB106)*100</f>
        <v>2.4</v>
      </c>
      <c r="U106" s="3">
        <f t="shared" ref="U106:U108" si="263">(M106/$AB106)*100</f>
        <v>0.8</v>
      </c>
      <c r="V106" s="11">
        <f t="shared" ref="V106:V108" si="264">SUM(F106:I106)</f>
        <v>114</v>
      </c>
      <c r="W106" s="3">
        <f t="shared" ref="W106:W108" si="265">(V106/AB106)*100</f>
        <v>91.2</v>
      </c>
      <c r="X106" s="11">
        <f t="shared" ref="X106:X108" si="266">SUM(F106:G106,J106:K106)</f>
        <v>71</v>
      </c>
      <c r="Y106" s="3">
        <f t="shared" ref="Y106:Y108" si="267">(X106/AB106)*100</f>
        <v>56.8</v>
      </c>
      <c r="Z106" s="11">
        <f t="shared" ref="Z106:Z108" si="268">SUM(F106,H106,J106,L106)</f>
        <v>67</v>
      </c>
      <c r="AA106" s="3">
        <f t="shared" ref="AA106:AA108" si="269">(Z106/AB106)*100</f>
        <v>53.6</v>
      </c>
      <c r="AB106" s="11">
        <f t="shared" ref="AB106:AB108" si="270">SUM(F106:M106)</f>
        <v>125</v>
      </c>
      <c r="AE106" s="2">
        <v>2</v>
      </c>
      <c r="AF106" s="2">
        <v>4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3">
        <f t="shared" ref="AM106:AM108" si="271">(AE106/F106)*100</f>
        <v>10.526315789473683</v>
      </c>
      <c r="AN106" s="3">
        <f t="shared" ref="AN106:AN108" si="272">(AF106/G106)*100</f>
        <v>8.8888888888888893</v>
      </c>
      <c r="AO106" s="11">
        <f t="shared" ref="AO106:AO108" si="273">(AG106/H106)*100</f>
        <v>0</v>
      </c>
      <c r="AP106" s="11">
        <f t="shared" ref="AP106:AP108" si="274">(AH106/I106)*100</f>
        <v>0</v>
      </c>
      <c r="AQ106" s="11">
        <f t="shared" ref="AQ106:AQ107" si="275">(AI106/J106)*100</f>
        <v>0</v>
      </c>
      <c r="AR106" s="11">
        <f t="shared" ref="AR106:AR107" si="276">(AJ106/K106)*100</f>
        <v>0</v>
      </c>
      <c r="AS106" s="11">
        <f t="shared" ref="AS106:AS107" si="277">(AK106/L106)*100</f>
        <v>0</v>
      </c>
      <c r="AT106" s="11">
        <f t="shared" ref="AT106" si="278">(AL106/M106)*100</f>
        <v>0</v>
      </c>
      <c r="AV106" s="20"/>
    </row>
    <row r="107" spans="1:48" x14ac:dyDescent="0.35">
      <c r="B107" s="33" t="s">
        <v>110</v>
      </c>
      <c r="C107" s="4" t="s">
        <v>46</v>
      </c>
      <c r="D107" s="2">
        <v>27</v>
      </c>
      <c r="E107" s="2">
        <v>204</v>
      </c>
      <c r="F107" s="2">
        <v>16</v>
      </c>
      <c r="G107" s="2">
        <v>60</v>
      </c>
      <c r="H107" s="2">
        <v>60</v>
      </c>
      <c r="I107" s="2">
        <v>17</v>
      </c>
      <c r="J107" s="2">
        <v>3</v>
      </c>
      <c r="K107" s="2">
        <v>1</v>
      </c>
      <c r="L107" s="2">
        <v>1</v>
      </c>
      <c r="M107" s="2">
        <v>0</v>
      </c>
      <c r="N107" s="3">
        <f t="shared" si="256"/>
        <v>10.126582278481013</v>
      </c>
      <c r="O107" s="3">
        <f t="shared" si="257"/>
        <v>37.974683544303801</v>
      </c>
      <c r="P107" s="3">
        <f t="shared" si="258"/>
        <v>37.974683544303801</v>
      </c>
      <c r="Q107" s="3">
        <f t="shared" si="259"/>
        <v>10.759493670886076</v>
      </c>
      <c r="R107" s="3">
        <f t="shared" si="260"/>
        <v>1.89873417721519</v>
      </c>
      <c r="S107" s="3">
        <f t="shared" si="261"/>
        <v>0.63291139240506333</v>
      </c>
      <c r="T107" s="3">
        <f t="shared" si="262"/>
        <v>0.63291139240506333</v>
      </c>
      <c r="U107" s="3">
        <f t="shared" si="263"/>
        <v>0</v>
      </c>
      <c r="V107" s="11">
        <f t="shared" si="264"/>
        <v>153</v>
      </c>
      <c r="W107" s="3">
        <f t="shared" si="265"/>
        <v>96.835443037974684</v>
      </c>
      <c r="X107" s="11">
        <f t="shared" si="266"/>
        <v>80</v>
      </c>
      <c r="Y107" s="3">
        <f t="shared" si="267"/>
        <v>50.632911392405063</v>
      </c>
      <c r="Z107" s="11">
        <f t="shared" si="268"/>
        <v>80</v>
      </c>
      <c r="AA107" s="3">
        <f t="shared" si="269"/>
        <v>50.632911392405063</v>
      </c>
      <c r="AB107" s="11">
        <f t="shared" si="270"/>
        <v>158</v>
      </c>
      <c r="AE107" s="2">
        <v>0</v>
      </c>
      <c r="AF107" s="2">
        <v>2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11">
        <f t="shared" si="271"/>
        <v>0</v>
      </c>
      <c r="AN107" s="3">
        <f t="shared" si="272"/>
        <v>3.3333333333333335</v>
      </c>
      <c r="AO107" s="11">
        <f t="shared" si="273"/>
        <v>0</v>
      </c>
      <c r="AP107" s="11">
        <f t="shared" si="274"/>
        <v>0</v>
      </c>
      <c r="AQ107" s="11">
        <f t="shared" si="275"/>
        <v>0</v>
      </c>
      <c r="AR107" s="11">
        <f t="shared" si="276"/>
        <v>0</v>
      </c>
      <c r="AS107" s="11">
        <f t="shared" si="277"/>
        <v>0</v>
      </c>
      <c r="AT107" s="11"/>
      <c r="AV107" s="20"/>
    </row>
    <row r="108" spans="1:48" x14ac:dyDescent="0.35">
      <c r="B108" s="33" t="s">
        <v>110</v>
      </c>
      <c r="C108" s="4" t="s">
        <v>46</v>
      </c>
      <c r="D108" s="2">
        <v>28</v>
      </c>
      <c r="E108" s="2">
        <v>188</v>
      </c>
      <c r="F108" s="2">
        <v>33</v>
      </c>
      <c r="G108" s="2">
        <v>85</v>
      </c>
      <c r="H108" s="2">
        <v>56</v>
      </c>
      <c r="I108" s="2">
        <v>14</v>
      </c>
      <c r="J108" s="2">
        <v>0</v>
      </c>
      <c r="K108" s="2">
        <v>0</v>
      </c>
      <c r="L108" s="2">
        <v>0</v>
      </c>
      <c r="M108" s="2">
        <v>0</v>
      </c>
      <c r="N108" s="3">
        <f t="shared" si="256"/>
        <v>17.553191489361701</v>
      </c>
      <c r="O108" s="3">
        <f t="shared" si="257"/>
        <v>45.212765957446813</v>
      </c>
      <c r="P108" s="3">
        <f t="shared" si="258"/>
        <v>29.787234042553191</v>
      </c>
      <c r="Q108" s="3">
        <f t="shared" si="259"/>
        <v>7.4468085106382977</v>
      </c>
      <c r="R108" s="3">
        <f t="shared" si="260"/>
        <v>0</v>
      </c>
      <c r="S108" s="3">
        <f t="shared" si="261"/>
        <v>0</v>
      </c>
      <c r="T108" s="3">
        <f t="shared" si="262"/>
        <v>0</v>
      </c>
      <c r="U108" s="3">
        <f t="shared" si="263"/>
        <v>0</v>
      </c>
      <c r="V108" s="11">
        <f t="shared" si="264"/>
        <v>188</v>
      </c>
      <c r="W108" s="3">
        <f t="shared" si="265"/>
        <v>100</v>
      </c>
      <c r="X108" s="11">
        <f t="shared" si="266"/>
        <v>118</v>
      </c>
      <c r="Y108" s="3">
        <f t="shared" si="267"/>
        <v>62.765957446808507</v>
      </c>
      <c r="Z108" s="11">
        <f t="shared" si="268"/>
        <v>89</v>
      </c>
      <c r="AA108" s="3">
        <f t="shared" si="269"/>
        <v>47.340425531914896</v>
      </c>
      <c r="AB108" s="11">
        <f t="shared" si="270"/>
        <v>188</v>
      </c>
      <c r="AE108" s="2">
        <v>0</v>
      </c>
      <c r="AF108" s="2">
        <v>2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11">
        <f t="shared" si="271"/>
        <v>0</v>
      </c>
      <c r="AN108" s="3">
        <f t="shared" si="272"/>
        <v>2.3529411764705883</v>
      </c>
      <c r="AO108" s="11">
        <f t="shared" si="273"/>
        <v>0</v>
      </c>
      <c r="AP108" s="11">
        <f t="shared" si="274"/>
        <v>0</v>
      </c>
      <c r="AQ108" s="11"/>
      <c r="AR108" s="11"/>
      <c r="AS108" s="11"/>
      <c r="AT108" s="11"/>
      <c r="AV108" s="20"/>
    </row>
    <row r="109" spans="1:48" x14ac:dyDescent="0.35">
      <c r="B109" s="33" t="s">
        <v>110</v>
      </c>
      <c r="C109" s="4" t="s">
        <v>59</v>
      </c>
      <c r="D109" s="2">
        <v>29</v>
      </c>
      <c r="E109" s="2">
        <v>150</v>
      </c>
      <c r="F109" s="2">
        <v>23</v>
      </c>
      <c r="G109" s="2">
        <v>55</v>
      </c>
      <c r="H109" s="2">
        <v>39</v>
      </c>
      <c r="I109" s="2">
        <v>10</v>
      </c>
      <c r="J109" s="2">
        <v>7</v>
      </c>
      <c r="K109" s="2">
        <v>5</v>
      </c>
      <c r="L109" s="2">
        <v>5</v>
      </c>
      <c r="M109" s="2">
        <v>0</v>
      </c>
      <c r="N109" s="3">
        <f t="shared" ref="N109" si="279">(F109/$AB109)*100</f>
        <v>15.972222222222221</v>
      </c>
      <c r="O109" s="3">
        <f t="shared" ref="O109" si="280">(G109/$AB109)*100</f>
        <v>38.194444444444443</v>
      </c>
      <c r="P109" s="3">
        <f t="shared" ref="P109" si="281">(H109/$AB109)*100</f>
        <v>27.083333333333332</v>
      </c>
      <c r="Q109" s="3">
        <f t="shared" ref="Q109" si="282">(I109/$AB109)*100</f>
        <v>6.9444444444444446</v>
      </c>
      <c r="R109" s="3">
        <f t="shared" ref="R109" si="283">(J109/$AB109)*100</f>
        <v>4.8611111111111116</v>
      </c>
      <c r="S109" s="3">
        <f t="shared" ref="S109" si="284">(K109/$AB109)*100</f>
        <v>3.4722222222222223</v>
      </c>
      <c r="T109" s="3">
        <f t="shared" ref="T109" si="285">(L109/$AB109)*100</f>
        <v>3.4722222222222223</v>
      </c>
      <c r="U109" s="3">
        <f t="shared" ref="U109" si="286">(M109/$AB109)*100</f>
        <v>0</v>
      </c>
      <c r="V109" s="11">
        <f t="shared" ref="V109" si="287">SUM(F109:I109)</f>
        <v>127</v>
      </c>
      <c r="W109" s="3">
        <f t="shared" ref="W109" si="288">(V109/AB109)*100</f>
        <v>88.194444444444443</v>
      </c>
      <c r="X109" s="11">
        <f t="shared" ref="X109" si="289">SUM(F109:G109,J109:K109)</f>
        <v>90</v>
      </c>
      <c r="Y109" s="3">
        <f t="shared" ref="Y109" si="290">(X109/AB109)*100</f>
        <v>62.5</v>
      </c>
      <c r="Z109" s="11">
        <f t="shared" ref="Z109" si="291">SUM(F109,H109,J109,L109)</f>
        <v>74</v>
      </c>
      <c r="AA109" s="3">
        <f t="shared" ref="AA109" si="292">(Z109/AB109)*100</f>
        <v>51.388888888888886</v>
      </c>
      <c r="AB109" s="11">
        <f t="shared" ref="AB109" si="293">SUM(F109:M109)</f>
        <v>144</v>
      </c>
      <c r="AE109" s="2">
        <v>7</v>
      </c>
      <c r="AF109" s="2">
        <v>23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16">
        <f t="shared" ref="AM109" si="294">(AE109/F109)*100</f>
        <v>30.434782608695656</v>
      </c>
      <c r="AN109" s="3">
        <f t="shared" ref="AN109" si="295">(AF109/G109)*100</f>
        <v>41.818181818181813</v>
      </c>
      <c r="AO109" s="11">
        <f t="shared" ref="AO109" si="296">(AG109/H109)*100</f>
        <v>0</v>
      </c>
      <c r="AP109" s="11">
        <f t="shared" ref="AP109" si="297">(AH109/I109)*100</f>
        <v>0</v>
      </c>
      <c r="AQ109" s="11">
        <f t="shared" ref="AQ109" si="298">(AI109/J109)*100</f>
        <v>0</v>
      </c>
      <c r="AR109" s="11">
        <f t="shared" ref="AR109" si="299">(AJ109/K109)*100</f>
        <v>0</v>
      </c>
      <c r="AS109" s="11">
        <f t="shared" ref="AS109" si="300">(AK109/L109)*100</f>
        <v>0</v>
      </c>
      <c r="AT109" s="11"/>
      <c r="AV109" s="20"/>
    </row>
    <row r="110" spans="1:48" x14ac:dyDescent="0.35">
      <c r="B110" s="33" t="s">
        <v>110</v>
      </c>
      <c r="C110" s="4" t="s">
        <v>59</v>
      </c>
      <c r="D110" s="2">
        <v>30</v>
      </c>
      <c r="E110" s="2">
        <v>157</v>
      </c>
      <c r="F110" s="2">
        <v>3</v>
      </c>
      <c r="G110" s="2">
        <v>8</v>
      </c>
      <c r="H110" s="2">
        <v>13</v>
      </c>
      <c r="I110" s="2">
        <v>1</v>
      </c>
      <c r="J110" s="2">
        <v>0</v>
      </c>
      <c r="K110" s="2">
        <v>0</v>
      </c>
      <c r="L110" s="2">
        <v>0</v>
      </c>
      <c r="M110" s="2">
        <v>0</v>
      </c>
      <c r="N110" s="3">
        <f t="shared" ref="N110" si="301">(F110/$AB110)*100</f>
        <v>12</v>
      </c>
      <c r="O110" s="3">
        <f t="shared" ref="O110" si="302">(G110/$AB110)*100</f>
        <v>32</v>
      </c>
      <c r="P110" s="3">
        <f t="shared" ref="P110" si="303">(H110/$AB110)*100</f>
        <v>52</v>
      </c>
      <c r="Q110" s="3">
        <f t="shared" ref="Q110" si="304">(I110/$AB110)*100</f>
        <v>4</v>
      </c>
      <c r="R110" s="3">
        <f t="shared" ref="R110" si="305">(J110/$AB110)*100</f>
        <v>0</v>
      </c>
      <c r="S110" s="3">
        <f t="shared" ref="S110" si="306">(K110/$AB110)*100</f>
        <v>0</v>
      </c>
      <c r="T110" s="3">
        <f t="shared" ref="T110" si="307">(L110/$AB110)*100</f>
        <v>0</v>
      </c>
      <c r="U110" s="3">
        <f t="shared" ref="U110" si="308">(M110/$AB110)*100</f>
        <v>0</v>
      </c>
      <c r="V110" s="11">
        <f t="shared" ref="V110" si="309">SUM(F110:I110)</f>
        <v>25</v>
      </c>
      <c r="W110" s="3">
        <f t="shared" ref="W110" si="310">(V110/AB110)*100</f>
        <v>100</v>
      </c>
      <c r="X110" s="11">
        <f t="shared" ref="X110" si="311">SUM(F110:G110,J110:K110)</f>
        <v>11</v>
      </c>
      <c r="Y110" s="3">
        <f t="shared" ref="Y110" si="312">(X110/AB110)*100</f>
        <v>44</v>
      </c>
      <c r="Z110" s="11">
        <f t="shared" ref="Z110" si="313">SUM(F110,H110,J110,L110)</f>
        <v>16</v>
      </c>
      <c r="AA110" s="3">
        <f t="shared" ref="AA110" si="314">(Z110/AB110)*100</f>
        <v>64</v>
      </c>
      <c r="AB110" s="11">
        <f t="shared" ref="AB110" si="315">SUM(F110:M110)</f>
        <v>25</v>
      </c>
      <c r="AE110" s="2">
        <v>1</v>
      </c>
      <c r="AF110" s="2">
        <v>4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16">
        <f t="shared" ref="AM110" si="316">(AE110/F110)*100</f>
        <v>33.333333333333329</v>
      </c>
      <c r="AN110" s="3">
        <f t="shared" ref="AN110" si="317">(AF110/G110)*100</f>
        <v>50</v>
      </c>
      <c r="AO110" s="11">
        <f t="shared" ref="AO110" si="318">(AG110/H110)*100</f>
        <v>0</v>
      </c>
      <c r="AP110" s="11">
        <f t="shared" ref="AP110" si="319">(AH110/I110)*100</f>
        <v>0</v>
      </c>
      <c r="AQ110" s="11"/>
      <c r="AR110" s="11"/>
      <c r="AS110" s="11"/>
      <c r="AT110" s="11"/>
      <c r="AV110" s="20"/>
    </row>
    <row r="111" spans="1:48" x14ac:dyDescent="0.35">
      <c r="B111" s="33" t="s">
        <v>110</v>
      </c>
      <c r="C111" s="5" t="s">
        <v>48</v>
      </c>
      <c r="D111" s="2">
        <v>31</v>
      </c>
      <c r="E111" s="2">
        <v>143</v>
      </c>
      <c r="F111" s="2">
        <v>15</v>
      </c>
      <c r="G111" s="2">
        <v>52</v>
      </c>
      <c r="H111" s="2">
        <v>31</v>
      </c>
      <c r="I111" s="2">
        <v>17</v>
      </c>
      <c r="J111" s="2">
        <v>0</v>
      </c>
      <c r="K111" s="2">
        <v>1</v>
      </c>
      <c r="L111" s="2">
        <v>1</v>
      </c>
      <c r="M111" s="2">
        <v>1</v>
      </c>
      <c r="N111" s="3">
        <f t="shared" si="147"/>
        <v>12.711864406779661</v>
      </c>
      <c r="O111" s="3">
        <f t="shared" si="148"/>
        <v>44.067796610169488</v>
      </c>
      <c r="P111" s="3">
        <f t="shared" si="149"/>
        <v>26.271186440677969</v>
      </c>
      <c r="Q111" s="3">
        <f t="shared" si="150"/>
        <v>14.40677966101695</v>
      </c>
      <c r="R111" s="3">
        <f t="shared" si="151"/>
        <v>0</v>
      </c>
      <c r="S111" s="3">
        <f t="shared" si="152"/>
        <v>0.84745762711864403</v>
      </c>
      <c r="T111" s="3">
        <f t="shared" si="153"/>
        <v>0.84745762711864403</v>
      </c>
      <c r="U111" s="3">
        <f t="shared" si="154"/>
        <v>0.84745762711864403</v>
      </c>
      <c r="V111" s="6">
        <f t="shared" si="155"/>
        <v>115</v>
      </c>
      <c r="W111" s="3">
        <f t="shared" si="156"/>
        <v>97.457627118644069</v>
      </c>
      <c r="X111" s="6">
        <f t="shared" si="157"/>
        <v>68</v>
      </c>
      <c r="Y111" s="3">
        <f t="shared" si="158"/>
        <v>57.627118644067799</v>
      </c>
      <c r="Z111" s="6">
        <f t="shared" si="159"/>
        <v>47</v>
      </c>
      <c r="AA111" s="3">
        <f t="shared" si="160"/>
        <v>39.83050847457627</v>
      </c>
      <c r="AB111" s="6">
        <f t="shared" si="161"/>
        <v>118</v>
      </c>
      <c r="AE111" s="2">
        <v>2</v>
      </c>
      <c r="AF111" s="2">
        <v>21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3">
        <f t="shared" si="162"/>
        <v>13.333333333333334</v>
      </c>
      <c r="AN111" s="3">
        <f t="shared" si="163"/>
        <v>40.384615384615387</v>
      </c>
      <c r="AO111" s="8">
        <f t="shared" si="164"/>
        <v>0</v>
      </c>
      <c r="AP111" s="8">
        <f t="shared" si="165"/>
        <v>0</v>
      </c>
      <c r="AQ111" s="8"/>
      <c r="AR111" s="8">
        <f t="shared" si="167"/>
        <v>0</v>
      </c>
      <c r="AS111" s="8">
        <f t="shared" si="166"/>
        <v>0</v>
      </c>
      <c r="AT111" s="8">
        <f t="shared" si="169"/>
        <v>0</v>
      </c>
      <c r="AV111" s="20"/>
    </row>
    <row r="112" spans="1:48" x14ac:dyDescent="0.35">
      <c r="A112" s="36" t="s">
        <v>54</v>
      </c>
      <c r="B112" s="33" t="s">
        <v>110</v>
      </c>
      <c r="C112" s="7" t="s">
        <v>48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0"/>
      <c r="O112" s="10"/>
      <c r="P112" s="10"/>
      <c r="Q112" s="10"/>
      <c r="R112" s="10"/>
      <c r="S112" s="10"/>
      <c r="T112" s="10"/>
      <c r="U112" s="10"/>
      <c r="V112" s="9"/>
      <c r="W112" s="10"/>
      <c r="X112" s="9"/>
      <c r="Y112" s="10"/>
      <c r="Z112" s="9"/>
      <c r="AA112" s="10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8"/>
      <c r="AN112" s="8"/>
      <c r="AO112" s="8"/>
      <c r="AP112" s="8"/>
      <c r="AQ112" s="8"/>
      <c r="AR112" s="8"/>
      <c r="AS112" s="8"/>
      <c r="AT112" s="8"/>
      <c r="AV112" s="20"/>
    </row>
    <row r="113" spans="1:55" x14ac:dyDescent="0.35">
      <c r="B113" s="33" t="s">
        <v>110</v>
      </c>
      <c r="C113" s="5" t="s">
        <v>48</v>
      </c>
      <c r="D113" s="2">
        <v>33</v>
      </c>
      <c r="E113" s="2">
        <v>138</v>
      </c>
      <c r="F113" s="2">
        <v>21</v>
      </c>
      <c r="G113" s="2">
        <v>60</v>
      </c>
      <c r="H113" s="2">
        <v>47</v>
      </c>
      <c r="I113" s="2">
        <v>14</v>
      </c>
      <c r="J113" s="2">
        <v>1</v>
      </c>
      <c r="K113" s="2">
        <v>2</v>
      </c>
      <c r="L113" s="2">
        <v>2</v>
      </c>
      <c r="M113" s="2">
        <v>0</v>
      </c>
      <c r="N113" s="3">
        <f t="shared" si="147"/>
        <v>14.285714285714285</v>
      </c>
      <c r="O113" s="3">
        <f t="shared" si="148"/>
        <v>40.816326530612244</v>
      </c>
      <c r="P113" s="3">
        <f t="shared" si="149"/>
        <v>31.972789115646261</v>
      </c>
      <c r="Q113" s="3">
        <f t="shared" si="150"/>
        <v>9.5238095238095237</v>
      </c>
      <c r="R113" s="3">
        <f t="shared" si="151"/>
        <v>0.68027210884353739</v>
      </c>
      <c r="S113" s="3">
        <f t="shared" si="152"/>
        <v>1.3605442176870748</v>
      </c>
      <c r="T113" s="3">
        <f t="shared" si="153"/>
        <v>1.3605442176870748</v>
      </c>
      <c r="U113" s="3">
        <f t="shared" si="154"/>
        <v>0</v>
      </c>
      <c r="V113" s="6">
        <f t="shared" si="155"/>
        <v>142</v>
      </c>
      <c r="W113" s="3">
        <f t="shared" si="156"/>
        <v>96.598639455782305</v>
      </c>
      <c r="X113" s="6">
        <f t="shared" si="157"/>
        <v>84</v>
      </c>
      <c r="Y113" s="3">
        <f t="shared" si="158"/>
        <v>57.142857142857139</v>
      </c>
      <c r="Z113" s="6">
        <f t="shared" si="159"/>
        <v>71</v>
      </c>
      <c r="AA113" s="3">
        <f t="shared" si="160"/>
        <v>48.299319727891152</v>
      </c>
      <c r="AB113" s="6">
        <f t="shared" si="161"/>
        <v>147</v>
      </c>
      <c r="AE113" s="2">
        <v>5</v>
      </c>
      <c r="AF113" s="2">
        <v>42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8">
        <f t="shared" si="162"/>
        <v>23.809523809523807</v>
      </c>
      <c r="AN113" s="8">
        <f t="shared" si="163"/>
        <v>70</v>
      </c>
      <c r="AO113" s="8">
        <f t="shared" si="164"/>
        <v>0</v>
      </c>
      <c r="AP113" s="8">
        <f t="shared" si="165"/>
        <v>0</v>
      </c>
      <c r="AQ113" s="8">
        <f t="shared" si="168"/>
        <v>0</v>
      </c>
      <c r="AR113" s="8">
        <f t="shared" si="167"/>
        <v>0</v>
      </c>
      <c r="AS113" s="8">
        <f t="shared" si="166"/>
        <v>0</v>
      </c>
      <c r="AT113" s="8"/>
      <c r="AV113" s="20"/>
    </row>
    <row r="114" spans="1:55" x14ac:dyDescent="0.35">
      <c r="B114" s="33" t="s">
        <v>110</v>
      </c>
      <c r="C114" s="2" t="s">
        <v>35</v>
      </c>
      <c r="D114" s="2">
        <v>34</v>
      </c>
      <c r="E114" s="2">
        <v>120</v>
      </c>
      <c r="F114" s="2">
        <v>13</v>
      </c>
      <c r="G114" s="2">
        <v>39</v>
      </c>
      <c r="H114" s="2">
        <v>36</v>
      </c>
      <c r="I114" s="2">
        <v>12</v>
      </c>
      <c r="J114" s="2">
        <v>1</v>
      </c>
      <c r="K114" s="2">
        <v>3</v>
      </c>
      <c r="L114" s="2">
        <v>2</v>
      </c>
      <c r="M114" s="2">
        <v>0</v>
      </c>
      <c r="N114" s="3">
        <f t="shared" si="147"/>
        <v>12.264150943396226</v>
      </c>
      <c r="O114" s="3">
        <f t="shared" si="148"/>
        <v>36.79245283018868</v>
      </c>
      <c r="P114" s="3">
        <f t="shared" si="149"/>
        <v>33.962264150943398</v>
      </c>
      <c r="Q114" s="3">
        <f t="shared" si="150"/>
        <v>11.320754716981133</v>
      </c>
      <c r="R114" s="3">
        <f t="shared" si="151"/>
        <v>0.94339622641509435</v>
      </c>
      <c r="S114" s="3">
        <f t="shared" si="152"/>
        <v>2.8301886792452833</v>
      </c>
      <c r="T114" s="3">
        <f t="shared" si="153"/>
        <v>1.8867924528301887</v>
      </c>
      <c r="U114" s="3">
        <f t="shared" si="154"/>
        <v>0</v>
      </c>
      <c r="V114" s="6">
        <f t="shared" si="155"/>
        <v>100</v>
      </c>
      <c r="W114" s="3">
        <f t="shared" si="156"/>
        <v>94.339622641509436</v>
      </c>
      <c r="X114" s="6">
        <f t="shared" si="157"/>
        <v>56</v>
      </c>
      <c r="Y114" s="3">
        <f t="shared" si="158"/>
        <v>52.830188679245282</v>
      </c>
      <c r="Z114" s="6">
        <f t="shared" si="159"/>
        <v>52</v>
      </c>
      <c r="AA114" s="3">
        <f t="shared" si="160"/>
        <v>49.056603773584904</v>
      </c>
      <c r="AB114" s="6">
        <f t="shared" si="161"/>
        <v>106</v>
      </c>
      <c r="AE114" s="2">
        <v>1</v>
      </c>
      <c r="AF114" s="2">
        <v>1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3">
        <f t="shared" si="162"/>
        <v>7.6923076923076925</v>
      </c>
      <c r="AN114" s="3">
        <f t="shared" si="163"/>
        <v>2.5641025641025639</v>
      </c>
      <c r="AO114" s="8">
        <f t="shared" si="164"/>
        <v>0</v>
      </c>
      <c r="AP114" s="8">
        <f t="shared" si="165"/>
        <v>0</v>
      </c>
      <c r="AQ114" s="8">
        <f t="shared" si="168"/>
        <v>0</v>
      </c>
      <c r="AR114" s="8">
        <f t="shared" si="167"/>
        <v>0</v>
      </c>
      <c r="AS114" s="8">
        <f t="shared" si="166"/>
        <v>0</v>
      </c>
      <c r="AT114" s="8"/>
      <c r="AV114" s="20"/>
    </row>
    <row r="115" spans="1:55" x14ac:dyDescent="0.35">
      <c r="B115" s="33" t="s">
        <v>110</v>
      </c>
      <c r="C115" s="2" t="s">
        <v>35</v>
      </c>
      <c r="D115" s="2">
        <v>35</v>
      </c>
      <c r="E115" s="2">
        <v>115</v>
      </c>
      <c r="F115" s="2">
        <v>14</v>
      </c>
      <c r="G115" s="2">
        <v>40</v>
      </c>
      <c r="H115" s="2">
        <v>23</v>
      </c>
      <c r="I115" s="2">
        <v>6</v>
      </c>
      <c r="J115" s="2">
        <v>6</v>
      </c>
      <c r="K115" s="2">
        <v>6</v>
      </c>
      <c r="L115" s="2">
        <v>7</v>
      </c>
      <c r="M115" s="2">
        <v>1</v>
      </c>
      <c r="N115" s="3">
        <f t="shared" si="147"/>
        <v>13.592233009708737</v>
      </c>
      <c r="O115" s="3">
        <f t="shared" si="148"/>
        <v>38.834951456310677</v>
      </c>
      <c r="P115" s="3">
        <f t="shared" si="149"/>
        <v>22.330097087378643</v>
      </c>
      <c r="Q115" s="3">
        <f t="shared" si="150"/>
        <v>5.825242718446602</v>
      </c>
      <c r="R115" s="3">
        <f t="shared" si="151"/>
        <v>5.825242718446602</v>
      </c>
      <c r="S115" s="3">
        <f t="shared" si="152"/>
        <v>5.825242718446602</v>
      </c>
      <c r="T115" s="3">
        <f t="shared" si="153"/>
        <v>6.7961165048543686</v>
      </c>
      <c r="U115" s="3">
        <f t="shared" si="154"/>
        <v>0.97087378640776689</v>
      </c>
      <c r="V115" s="6">
        <f t="shared" si="155"/>
        <v>83</v>
      </c>
      <c r="W115" s="3">
        <f t="shared" si="156"/>
        <v>80.582524271844662</v>
      </c>
      <c r="X115" s="6">
        <f t="shared" si="157"/>
        <v>66</v>
      </c>
      <c r="Y115" s="3">
        <f t="shared" si="158"/>
        <v>64.077669902912632</v>
      </c>
      <c r="Z115" s="6">
        <f t="shared" si="159"/>
        <v>50</v>
      </c>
      <c r="AA115" s="3">
        <f t="shared" si="160"/>
        <v>48.543689320388353</v>
      </c>
      <c r="AB115" s="6">
        <f t="shared" si="161"/>
        <v>103</v>
      </c>
      <c r="AE115" s="2">
        <v>1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3">
        <f t="shared" si="162"/>
        <v>7.1428571428571423</v>
      </c>
      <c r="AN115" s="8">
        <f t="shared" si="163"/>
        <v>0</v>
      </c>
      <c r="AO115" s="8">
        <f t="shared" si="164"/>
        <v>0</v>
      </c>
      <c r="AP115" s="8">
        <f t="shared" si="165"/>
        <v>0</v>
      </c>
      <c r="AQ115" s="8">
        <f t="shared" si="168"/>
        <v>0</v>
      </c>
      <c r="AR115" s="8">
        <f t="shared" si="167"/>
        <v>0</v>
      </c>
      <c r="AS115" s="8">
        <f t="shared" si="166"/>
        <v>0</v>
      </c>
      <c r="AT115" s="8">
        <f t="shared" si="169"/>
        <v>0</v>
      </c>
      <c r="AV115" s="20"/>
    </row>
    <row r="116" spans="1:55" x14ac:dyDescent="0.35">
      <c r="B116" s="33" t="s">
        <v>110</v>
      </c>
      <c r="C116" s="2" t="s">
        <v>35</v>
      </c>
      <c r="D116" s="2">
        <v>36</v>
      </c>
      <c r="E116" s="2">
        <v>167</v>
      </c>
      <c r="F116" s="2">
        <v>22</v>
      </c>
      <c r="G116" s="2">
        <v>34</v>
      </c>
      <c r="H116" s="2">
        <v>34</v>
      </c>
      <c r="I116" s="2">
        <v>6</v>
      </c>
      <c r="J116" s="2">
        <v>0</v>
      </c>
      <c r="K116" s="2">
        <v>3</v>
      </c>
      <c r="L116" s="2">
        <v>2</v>
      </c>
      <c r="M116" s="2">
        <v>0</v>
      </c>
      <c r="N116" s="3">
        <f t="shared" si="147"/>
        <v>21.782178217821784</v>
      </c>
      <c r="O116" s="3">
        <f t="shared" si="148"/>
        <v>33.663366336633665</v>
      </c>
      <c r="P116" s="3">
        <f t="shared" si="149"/>
        <v>33.663366336633665</v>
      </c>
      <c r="Q116" s="3">
        <f t="shared" si="150"/>
        <v>5.9405940594059405</v>
      </c>
      <c r="R116" s="3">
        <f t="shared" si="151"/>
        <v>0</v>
      </c>
      <c r="S116" s="3">
        <f t="shared" si="152"/>
        <v>2.9702970297029703</v>
      </c>
      <c r="T116" s="3">
        <f t="shared" si="153"/>
        <v>1.9801980198019802</v>
      </c>
      <c r="U116" s="3">
        <f t="shared" si="154"/>
        <v>0</v>
      </c>
      <c r="V116" s="6">
        <f t="shared" si="155"/>
        <v>96</v>
      </c>
      <c r="W116" s="3">
        <f t="shared" si="156"/>
        <v>95.049504950495049</v>
      </c>
      <c r="X116" s="6">
        <f t="shared" si="157"/>
        <v>59</v>
      </c>
      <c r="Y116" s="3">
        <f t="shared" si="158"/>
        <v>58.415841584158414</v>
      </c>
      <c r="Z116" s="6">
        <f t="shared" si="159"/>
        <v>58</v>
      </c>
      <c r="AA116" s="3">
        <f t="shared" si="160"/>
        <v>57.42574257425742</v>
      </c>
      <c r="AB116" s="6">
        <f t="shared" si="161"/>
        <v>101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8">
        <f t="shared" si="162"/>
        <v>0</v>
      </c>
      <c r="AN116" s="8">
        <f t="shared" si="163"/>
        <v>0</v>
      </c>
      <c r="AO116" s="8">
        <f t="shared" si="164"/>
        <v>0</v>
      </c>
      <c r="AP116" s="8">
        <f t="shared" si="165"/>
        <v>0</v>
      </c>
      <c r="AQ116" s="8"/>
      <c r="AR116" s="8">
        <f t="shared" si="167"/>
        <v>0</v>
      </c>
      <c r="AS116" s="8">
        <f t="shared" si="166"/>
        <v>0</v>
      </c>
      <c r="AT116" s="8"/>
      <c r="AV116" s="20"/>
    </row>
    <row r="117" spans="1:55" x14ac:dyDescent="0.35">
      <c r="B117" s="33" t="s">
        <v>110</v>
      </c>
      <c r="C117" s="2" t="s">
        <v>35</v>
      </c>
      <c r="D117" s="2">
        <v>37</v>
      </c>
      <c r="E117" s="2">
        <v>171</v>
      </c>
      <c r="F117" s="2">
        <v>18</v>
      </c>
      <c r="G117" s="2">
        <v>33</v>
      </c>
      <c r="H117" s="2">
        <v>29</v>
      </c>
      <c r="I117" s="2">
        <v>9</v>
      </c>
      <c r="J117" s="2">
        <v>4</v>
      </c>
      <c r="K117" s="2">
        <v>4</v>
      </c>
      <c r="L117" s="2">
        <v>1</v>
      </c>
      <c r="M117" s="2">
        <v>2</v>
      </c>
      <c r="N117" s="3">
        <f t="shared" si="147"/>
        <v>18</v>
      </c>
      <c r="O117" s="3">
        <f t="shared" si="148"/>
        <v>33</v>
      </c>
      <c r="P117" s="3">
        <f t="shared" si="149"/>
        <v>28.999999999999996</v>
      </c>
      <c r="Q117" s="3">
        <f t="shared" si="150"/>
        <v>9</v>
      </c>
      <c r="R117" s="3">
        <f t="shared" si="151"/>
        <v>4</v>
      </c>
      <c r="S117" s="3">
        <f t="shared" si="152"/>
        <v>4</v>
      </c>
      <c r="T117" s="3">
        <f t="shared" si="153"/>
        <v>1</v>
      </c>
      <c r="U117" s="3">
        <f t="shared" si="154"/>
        <v>2</v>
      </c>
      <c r="V117" s="6">
        <f t="shared" si="155"/>
        <v>89</v>
      </c>
      <c r="W117" s="3">
        <f t="shared" si="156"/>
        <v>89</v>
      </c>
      <c r="X117" s="6">
        <f t="shared" si="157"/>
        <v>59</v>
      </c>
      <c r="Y117" s="3">
        <f t="shared" si="158"/>
        <v>59</v>
      </c>
      <c r="Z117" s="6">
        <f t="shared" si="159"/>
        <v>52</v>
      </c>
      <c r="AA117" s="3">
        <f t="shared" si="160"/>
        <v>52</v>
      </c>
      <c r="AB117" s="6">
        <f t="shared" si="161"/>
        <v>100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8">
        <f t="shared" si="162"/>
        <v>0</v>
      </c>
      <c r="AN117" s="8">
        <f t="shared" si="163"/>
        <v>0</v>
      </c>
      <c r="AO117" s="8">
        <f t="shared" si="164"/>
        <v>0</v>
      </c>
      <c r="AP117" s="8">
        <f t="shared" si="165"/>
        <v>0</v>
      </c>
      <c r="AQ117" s="8">
        <f t="shared" si="168"/>
        <v>0</v>
      </c>
      <c r="AR117" s="8">
        <f t="shared" si="167"/>
        <v>0</v>
      </c>
      <c r="AS117" s="8">
        <f t="shared" si="166"/>
        <v>0</v>
      </c>
      <c r="AT117" s="8">
        <f t="shared" si="169"/>
        <v>0</v>
      </c>
      <c r="AV117" s="20"/>
    </row>
    <row r="118" spans="1:55" x14ac:dyDescent="0.35">
      <c r="B118" s="33" t="s">
        <v>110</v>
      </c>
      <c r="C118" s="2" t="s">
        <v>35</v>
      </c>
      <c r="D118" s="2">
        <v>38</v>
      </c>
      <c r="E118" s="2">
        <v>176</v>
      </c>
      <c r="F118" s="2">
        <v>22</v>
      </c>
      <c r="G118" s="2">
        <v>50</v>
      </c>
      <c r="H118" s="2">
        <v>48</v>
      </c>
      <c r="I118" s="2">
        <v>19</v>
      </c>
      <c r="J118" s="2">
        <v>1</v>
      </c>
      <c r="K118" s="2">
        <v>5</v>
      </c>
      <c r="L118" s="2">
        <v>7</v>
      </c>
      <c r="M118" s="2">
        <v>0</v>
      </c>
      <c r="N118" s="3">
        <f t="shared" si="147"/>
        <v>14.473684210526317</v>
      </c>
      <c r="O118" s="3">
        <f t="shared" si="148"/>
        <v>32.894736842105267</v>
      </c>
      <c r="P118" s="3">
        <f t="shared" si="149"/>
        <v>31.578947368421051</v>
      </c>
      <c r="Q118" s="3">
        <f t="shared" si="150"/>
        <v>12.5</v>
      </c>
      <c r="R118" s="3">
        <f t="shared" si="151"/>
        <v>0.6578947368421052</v>
      </c>
      <c r="S118" s="3">
        <f t="shared" si="152"/>
        <v>3.2894736842105261</v>
      </c>
      <c r="T118" s="3">
        <f t="shared" si="153"/>
        <v>4.6052631578947363</v>
      </c>
      <c r="U118" s="3">
        <f t="shared" si="154"/>
        <v>0</v>
      </c>
      <c r="V118" s="6">
        <f t="shared" si="155"/>
        <v>139</v>
      </c>
      <c r="W118" s="3">
        <f t="shared" si="156"/>
        <v>91.44736842105263</v>
      </c>
      <c r="X118" s="6">
        <f t="shared" si="157"/>
        <v>78</v>
      </c>
      <c r="Y118" s="3">
        <f t="shared" si="158"/>
        <v>51.315789473684212</v>
      </c>
      <c r="Z118" s="6">
        <f t="shared" si="159"/>
        <v>78</v>
      </c>
      <c r="AA118" s="3">
        <f t="shared" si="160"/>
        <v>51.315789473684212</v>
      </c>
      <c r="AB118" s="6">
        <f t="shared" si="161"/>
        <v>152</v>
      </c>
      <c r="AE118" s="2">
        <v>0</v>
      </c>
      <c r="AF118" s="2">
        <v>4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8">
        <f t="shared" si="162"/>
        <v>0</v>
      </c>
      <c r="AN118" s="8">
        <f t="shared" si="163"/>
        <v>8</v>
      </c>
      <c r="AO118" s="8">
        <f t="shared" si="164"/>
        <v>0</v>
      </c>
      <c r="AP118" s="8">
        <f t="shared" si="165"/>
        <v>0</v>
      </c>
      <c r="AQ118" s="8">
        <f t="shared" si="168"/>
        <v>0</v>
      </c>
      <c r="AR118" s="8">
        <f t="shared" si="167"/>
        <v>0</v>
      </c>
      <c r="AS118" s="8">
        <f t="shared" si="166"/>
        <v>0</v>
      </c>
      <c r="AT118" s="8"/>
      <c r="AV118" s="20"/>
      <c r="AW118" s="19" t="s">
        <v>76</v>
      </c>
      <c r="AX118" s="2">
        <v>162</v>
      </c>
      <c r="AY118" s="2">
        <v>0</v>
      </c>
      <c r="AZ118" s="2">
        <f>SUM(AX118:AY118)</f>
        <v>162</v>
      </c>
      <c r="BA118" s="2">
        <f>AB118-V118</f>
        <v>13</v>
      </c>
      <c r="BB118" s="3">
        <f>(AY118/AZ118)*2*BA118</f>
        <v>0</v>
      </c>
      <c r="BC118" s="3">
        <f>(BB118+V118)/AB118*100</f>
        <v>91.44736842105263</v>
      </c>
    </row>
    <row r="119" spans="1:55" x14ac:dyDescent="0.35">
      <c r="B119" s="33" t="s">
        <v>110</v>
      </c>
      <c r="C119" s="2" t="s">
        <v>35</v>
      </c>
      <c r="D119" s="2">
        <v>39</v>
      </c>
      <c r="E119" s="2">
        <v>66</v>
      </c>
      <c r="F119" s="2">
        <v>10</v>
      </c>
      <c r="G119" s="2">
        <v>18</v>
      </c>
      <c r="H119" s="2">
        <v>16</v>
      </c>
      <c r="I119" s="2">
        <v>7</v>
      </c>
      <c r="J119" s="2">
        <v>1</v>
      </c>
      <c r="K119" s="2">
        <v>4</v>
      </c>
      <c r="L119" s="2">
        <v>1</v>
      </c>
      <c r="M119" s="2">
        <v>2</v>
      </c>
      <c r="N119" s="3">
        <f t="shared" si="147"/>
        <v>16.949152542372879</v>
      </c>
      <c r="O119" s="3">
        <f t="shared" si="148"/>
        <v>30.508474576271187</v>
      </c>
      <c r="P119" s="3">
        <f t="shared" si="149"/>
        <v>27.118644067796609</v>
      </c>
      <c r="Q119" s="3">
        <f t="shared" si="150"/>
        <v>11.864406779661017</v>
      </c>
      <c r="R119" s="3">
        <f t="shared" si="151"/>
        <v>1.6949152542372881</v>
      </c>
      <c r="S119" s="3">
        <f t="shared" si="152"/>
        <v>6.7796610169491522</v>
      </c>
      <c r="T119" s="3">
        <f t="shared" si="153"/>
        <v>1.6949152542372881</v>
      </c>
      <c r="U119" s="3">
        <f t="shared" si="154"/>
        <v>3.3898305084745761</v>
      </c>
      <c r="V119" s="6">
        <f t="shared" si="155"/>
        <v>51</v>
      </c>
      <c r="W119" s="3">
        <f t="shared" si="156"/>
        <v>86.440677966101703</v>
      </c>
      <c r="X119" s="6">
        <f t="shared" si="157"/>
        <v>33</v>
      </c>
      <c r="Y119" s="3">
        <f t="shared" si="158"/>
        <v>55.932203389830505</v>
      </c>
      <c r="Z119" s="6">
        <f t="shared" si="159"/>
        <v>28</v>
      </c>
      <c r="AA119" s="3">
        <f t="shared" si="160"/>
        <v>47.457627118644069</v>
      </c>
      <c r="AB119" s="6">
        <f t="shared" si="161"/>
        <v>59</v>
      </c>
      <c r="AE119" s="2">
        <v>0</v>
      </c>
      <c r="AF119" s="2">
        <v>1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8">
        <f t="shared" si="162"/>
        <v>0</v>
      </c>
      <c r="AN119" s="3">
        <f t="shared" si="163"/>
        <v>5.5555555555555554</v>
      </c>
      <c r="AO119" s="8">
        <f t="shared" si="164"/>
        <v>0</v>
      </c>
      <c r="AP119" s="8">
        <f t="shared" si="165"/>
        <v>0</v>
      </c>
      <c r="AQ119" s="8">
        <f t="shared" si="168"/>
        <v>0</v>
      </c>
      <c r="AR119" s="8">
        <f t="shared" si="167"/>
        <v>0</v>
      </c>
      <c r="AS119" s="8">
        <f t="shared" si="166"/>
        <v>0</v>
      </c>
      <c r="AT119" s="8">
        <f t="shared" si="169"/>
        <v>0</v>
      </c>
      <c r="AV119" s="20"/>
      <c r="BB119" s="3"/>
      <c r="BC119" s="3"/>
    </row>
    <row r="120" spans="1:55" x14ac:dyDescent="0.35">
      <c r="B120" s="33" t="s">
        <v>110</v>
      </c>
      <c r="C120" s="2" t="s">
        <v>35</v>
      </c>
      <c r="D120" s="2">
        <v>40</v>
      </c>
      <c r="E120" s="2">
        <v>0</v>
      </c>
      <c r="N120" s="3"/>
      <c r="O120" s="3"/>
      <c r="P120" s="3"/>
      <c r="Q120" s="3"/>
      <c r="R120" s="3"/>
      <c r="S120" s="3"/>
      <c r="T120" s="3"/>
      <c r="U120" s="3"/>
      <c r="V120" s="13"/>
      <c r="W120" s="3"/>
      <c r="X120" s="13"/>
      <c r="Y120" s="3"/>
      <c r="Z120" s="13"/>
      <c r="AA120" s="3"/>
      <c r="AB120" s="13"/>
      <c r="AM120" s="13"/>
      <c r="AN120" s="13"/>
      <c r="AO120" s="13"/>
      <c r="AP120" s="13"/>
      <c r="AQ120" s="13"/>
      <c r="AR120" s="13"/>
      <c r="AS120" s="13"/>
      <c r="AT120" s="13"/>
      <c r="AV120" s="20"/>
      <c r="BB120" s="3"/>
      <c r="BC120" s="3"/>
    </row>
    <row r="121" spans="1:55" x14ac:dyDescent="0.35">
      <c r="B121" s="33" t="s">
        <v>110</v>
      </c>
      <c r="C121" s="2" t="s">
        <v>35</v>
      </c>
      <c r="D121" s="2">
        <v>41</v>
      </c>
      <c r="E121" s="2">
        <v>151</v>
      </c>
      <c r="F121" s="2">
        <v>23</v>
      </c>
      <c r="G121" s="2">
        <v>48</v>
      </c>
      <c r="H121" s="2">
        <v>42</v>
      </c>
      <c r="I121" s="2">
        <v>15</v>
      </c>
      <c r="J121" s="2">
        <v>2</v>
      </c>
      <c r="K121" s="2">
        <v>4</v>
      </c>
      <c r="L121" s="2">
        <v>5</v>
      </c>
      <c r="M121" s="2">
        <v>1</v>
      </c>
      <c r="N121" s="3">
        <f t="shared" ref="N121:N122" si="320">(F121/$AB121)*100</f>
        <v>16.428571428571427</v>
      </c>
      <c r="O121" s="3">
        <f t="shared" ref="O121:O122" si="321">(G121/$AB121)*100</f>
        <v>34.285714285714285</v>
      </c>
      <c r="P121" s="3">
        <f t="shared" ref="P121:P122" si="322">(H121/$AB121)*100</f>
        <v>30</v>
      </c>
      <c r="Q121" s="3">
        <f t="shared" ref="Q121:Q122" si="323">(I121/$AB121)*100</f>
        <v>10.714285714285714</v>
      </c>
      <c r="R121" s="3">
        <f t="shared" ref="R121:R122" si="324">(J121/$AB121)*100</f>
        <v>1.4285714285714286</v>
      </c>
      <c r="S121" s="3">
        <f t="shared" ref="S121:S122" si="325">(K121/$AB121)*100</f>
        <v>2.8571428571428572</v>
      </c>
      <c r="T121" s="3">
        <f t="shared" ref="T121:T122" si="326">(L121/$AB121)*100</f>
        <v>3.5714285714285712</v>
      </c>
      <c r="U121" s="3">
        <f t="shared" ref="U121:U122" si="327">(M121/$AB121)*100</f>
        <v>0.7142857142857143</v>
      </c>
      <c r="V121" s="13">
        <f t="shared" ref="V121:V122" si="328">SUM(F121:I121)</f>
        <v>128</v>
      </c>
      <c r="W121" s="3">
        <f t="shared" ref="W121:W122" si="329">(V121/AB121)*100</f>
        <v>91.428571428571431</v>
      </c>
      <c r="X121" s="13">
        <f t="shared" ref="X121:X122" si="330">SUM(F121:G121,J121:K121)</f>
        <v>77</v>
      </c>
      <c r="Y121" s="3">
        <f t="shared" ref="Y121:Y122" si="331">(X121/AB121)*100</f>
        <v>55.000000000000007</v>
      </c>
      <c r="Z121" s="13">
        <f t="shared" ref="Z121:Z122" si="332">SUM(F121,H121,J121,L121)</f>
        <v>72</v>
      </c>
      <c r="AA121" s="3">
        <f t="shared" ref="AA121:AA122" si="333">(Z121/AB121)*100</f>
        <v>51.428571428571423</v>
      </c>
      <c r="AB121" s="13">
        <f t="shared" ref="AB121:AB122" si="334">SUM(F121:M121)</f>
        <v>140</v>
      </c>
      <c r="AE121" s="2">
        <v>2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3">
        <f t="shared" ref="AM121:AM122" si="335">(AE121/F121)*100</f>
        <v>8.695652173913043</v>
      </c>
      <c r="AN121" s="3">
        <f t="shared" ref="AN121:AN122" si="336">(AF121/G121)*100</f>
        <v>2.083333333333333</v>
      </c>
      <c r="AO121" s="13">
        <f t="shared" ref="AO121:AO122" si="337">(AG121/H121)*100</f>
        <v>0</v>
      </c>
      <c r="AP121" s="13">
        <f t="shared" ref="AP121:AP122" si="338">(AH121/I121)*100</f>
        <v>0</v>
      </c>
      <c r="AQ121" s="13">
        <f t="shared" ref="AQ121:AQ122" si="339">(AI121/J121)*100</f>
        <v>0</v>
      </c>
      <c r="AR121" s="13">
        <f t="shared" ref="AR121:AR122" si="340">(AJ121/K121)*100</f>
        <v>0</v>
      </c>
      <c r="AS121" s="13">
        <f t="shared" ref="AS121:AS122" si="341">(AK121/L121)*100</f>
        <v>0</v>
      </c>
      <c r="AT121" s="13">
        <f t="shared" ref="AT121:AT122" si="342">(AL121/M121)*100</f>
        <v>0</v>
      </c>
      <c r="AV121" s="20"/>
      <c r="BB121" s="3"/>
      <c r="BC121" s="3"/>
    </row>
    <row r="122" spans="1:55" x14ac:dyDescent="0.35">
      <c r="B122" s="33" t="s">
        <v>110</v>
      </c>
      <c r="C122" s="2" t="s">
        <v>35</v>
      </c>
      <c r="D122" s="2">
        <v>42</v>
      </c>
      <c r="E122" s="2">
        <v>166</v>
      </c>
      <c r="F122" s="2">
        <v>20</v>
      </c>
      <c r="G122" s="2">
        <v>40</v>
      </c>
      <c r="H122" s="2">
        <v>24</v>
      </c>
      <c r="I122" s="2">
        <v>7</v>
      </c>
      <c r="J122" s="2">
        <v>6</v>
      </c>
      <c r="K122" s="2">
        <v>10</v>
      </c>
      <c r="L122" s="2">
        <v>5</v>
      </c>
      <c r="M122" s="2">
        <v>2</v>
      </c>
      <c r="N122" s="3">
        <f t="shared" si="320"/>
        <v>17.543859649122805</v>
      </c>
      <c r="O122" s="3">
        <f t="shared" si="321"/>
        <v>35.087719298245609</v>
      </c>
      <c r="P122" s="3">
        <f t="shared" si="322"/>
        <v>21.052631578947366</v>
      </c>
      <c r="Q122" s="3">
        <f t="shared" si="323"/>
        <v>6.140350877192982</v>
      </c>
      <c r="R122" s="3">
        <f t="shared" si="324"/>
        <v>5.2631578947368416</v>
      </c>
      <c r="S122" s="3">
        <f t="shared" si="325"/>
        <v>8.7719298245614024</v>
      </c>
      <c r="T122" s="3">
        <f t="shared" si="326"/>
        <v>4.3859649122807012</v>
      </c>
      <c r="U122" s="3">
        <f t="shared" si="327"/>
        <v>1.7543859649122806</v>
      </c>
      <c r="V122" s="6">
        <f t="shared" si="328"/>
        <v>91</v>
      </c>
      <c r="W122" s="3">
        <f t="shared" si="329"/>
        <v>79.824561403508781</v>
      </c>
      <c r="X122" s="6">
        <f t="shared" si="330"/>
        <v>76</v>
      </c>
      <c r="Y122" s="3">
        <f t="shared" si="331"/>
        <v>66.666666666666657</v>
      </c>
      <c r="Z122" s="6">
        <f t="shared" si="332"/>
        <v>55</v>
      </c>
      <c r="AA122" s="3">
        <f t="shared" si="333"/>
        <v>48.245614035087719</v>
      </c>
      <c r="AB122" s="6">
        <f t="shared" si="334"/>
        <v>114</v>
      </c>
      <c r="AE122" s="2">
        <v>1</v>
      </c>
      <c r="AF122" s="2">
        <v>4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13">
        <f t="shared" si="335"/>
        <v>5</v>
      </c>
      <c r="AN122" s="13">
        <f t="shared" si="336"/>
        <v>10</v>
      </c>
      <c r="AO122" s="13">
        <f t="shared" si="337"/>
        <v>0</v>
      </c>
      <c r="AP122" s="13">
        <f t="shared" si="338"/>
        <v>0</v>
      </c>
      <c r="AQ122" s="13">
        <f t="shared" si="339"/>
        <v>0</v>
      </c>
      <c r="AR122" s="13">
        <f t="shared" si="340"/>
        <v>0</v>
      </c>
      <c r="AS122" s="13">
        <f t="shared" si="341"/>
        <v>0</v>
      </c>
      <c r="AT122" s="13">
        <f t="shared" si="342"/>
        <v>0</v>
      </c>
      <c r="AV122" s="20"/>
      <c r="AW122" s="19" t="s">
        <v>71</v>
      </c>
      <c r="AX122" s="2">
        <v>24</v>
      </c>
      <c r="AY122" s="2">
        <v>23</v>
      </c>
      <c r="AZ122" s="2">
        <f>SUM(AX122:AY122)</f>
        <v>47</v>
      </c>
      <c r="BA122" s="2">
        <f>AB122-V122</f>
        <v>23</v>
      </c>
      <c r="BB122" s="3">
        <f>(AY122/AZ122)*2*BA122</f>
        <v>22.51063829787234</v>
      </c>
      <c r="BC122" s="3">
        <f>(BB122+V122)/AB122*100</f>
        <v>99.570735349010818</v>
      </c>
    </row>
    <row r="123" spans="1:55" x14ac:dyDescent="0.35">
      <c r="B123" s="33" t="s">
        <v>110</v>
      </c>
      <c r="C123" s="6" t="s">
        <v>53</v>
      </c>
      <c r="D123" s="2">
        <v>43</v>
      </c>
      <c r="E123" s="2">
        <v>211</v>
      </c>
      <c r="F123" s="2">
        <v>34</v>
      </c>
      <c r="G123" s="2">
        <v>52</v>
      </c>
      <c r="H123" s="2">
        <v>49</v>
      </c>
      <c r="I123" s="2">
        <v>7</v>
      </c>
      <c r="J123" s="2">
        <v>1</v>
      </c>
      <c r="K123" s="2">
        <v>1</v>
      </c>
      <c r="L123" s="2">
        <v>0</v>
      </c>
      <c r="M123" s="2">
        <v>1</v>
      </c>
      <c r="N123" s="3">
        <f t="shared" si="147"/>
        <v>23.448275862068964</v>
      </c>
      <c r="O123" s="3">
        <f t="shared" si="148"/>
        <v>35.862068965517238</v>
      </c>
      <c r="P123" s="3">
        <f t="shared" si="149"/>
        <v>33.793103448275865</v>
      </c>
      <c r="Q123" s="3">
        <f t="shared" si="150"/>
        <v>4.8275862068965516</v>
      </c>
      <c r="R123" s="3">
        <f t="shared" si="151"/>
        <v>0.68965517241379315</v>
      </c>
      <c r="S123" s="3">
        <f t="shared" si="152"/>
        <v>0.68965517241379315</v>
      </c>
      <c r="T123" s="3">
        <f t="shared" si="153"/>
        <v>0</v>
      </c>
      <c r="U123" s="3">
        <f t="shared" si="154"/>
        <v>0.68965517241379315</v>
      </c>
      <c r="V123" s="6">
        <f t="shared" si="155"/>
        <v>142</v>
      </c>
      <c r="W123" s="3">
        <f t="shared" si="156"/>
        <v>97.931034482758619</v>
      </c>
      <c r="X123" s="6">
        <f t="shared" si="157"/>
        <v>88</v>
      </c>
      <c r="Y123" s="3">
        <f t="shared" si="158"/>
        <v>60.689655172413794</v>
      </c>
      <c r="Z123" s="6">
        <f t="shared" si="159"/>
        <v>84</v>
      </c>
      <c r="AA123" s="3">
        <f t="shared" si="160"/>
        <v>57.931034482758626</v>
      </c>
      <c r="AB123" s="6">
        <f t="shared" si="161"/>
        <v>145</v>
      </c>
      <c r="AE123" s="2">
        <v>0</v>
      </c>
      <c r="AF123" s="2">
        <v>4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8">
        <f t="shared" si="162"/>
        <v>0</v>
      </c>
      <c r="AN123" s="3">
        <f t="shared" si="163"/>
        <v>7.6923076923076925</v>
      </c>
      <c r="AO123" s="8">
        <f t="shared" si="164"/>
        <v>0</v>
      </c>
      <c r="AP123" s="8">
        <f t="shared" si="165"/>
        <v>0</v>
      </c>
      <c r="AQ123" s="8">
        <f t="shared" si="168"/>
        <v>0</v>
      </c>
      <c r="AR123" s="8">
        <f t="shared" si="167"/>
        <v>0</v>
      </c>
      <c r="AS123" s="8"/>
      <c r="AT123" s="8">
        <f t="shared" si="169"/>
        <v>0</v>
      </c>
      <c r="AV123" s="20"/>
      <c r="BB123" s="3"/>
      <c r="BC123" s="3"/>
    </row>
    <row r="124" spans="1:55" x14ac:dyDescent="0.35">
      <c r="B124" s="33" t="s">
        <v>110</v>
      </c>
      <c r="C124" s="6" t="s">
        <v>53</v>
      </c>
      <c r="D124" s="2">
        <v>44</v>
      </c>
      <c r="E124" s="2">
        <v>172</v>
      </c>
      <c r="F124" s="2">
        <v>17</v>
      </c>
      <c r="G124" s="2">
        <v>46</v>
      </c>
      <c r="H124" s="2">
        <v>49</v>
      </c>
      <c r="I124" s="2">
        <v>13</v>
      </c>
      <c r="J124" s="2">
        <v>2</v>
      </c>
      <c r="K124" s="2">
        <v>13</v>
      </c>
      <c r="L124" s="2">
        <v>12</v>
      </c>
      <c r="M124" s="2">
        <v>3</v>
      </c>
      <c r="N124" s="3">
        <f t="shared" si="147"/>
        <v>10.967741935483872</v>
      </c>
      <c r="O124" s="3">
        <f t="shared" si="148"/>
        <v>29.677419354838708</v>
      </c>
      <c r="P124" s="3">
        <f t="shared" si="149"/>
        <v>31.612903225806448</v>
      </c>
      <c r="Q124" s="3">
        <f t="shared" si="150"/>
        <v>8.3870967741935498</v>
      </c>
      <c r="R124" s="3">
        <f t="shared" si="151"/>
        <v>1.2903225806451613</v>
      </c>
      <c r="S124" s="3">
        <f t="shared" si="152"/>
        <v>8.3870967741935498</v>
      </c>
      <c r="T124" s="3">
        <f t="shared" si="153"/>
        <v>7.741935483870968</v>
      </c>
      <c r="U124" s="3">
        <f t="shared" si="154"/>
        <v>1.935483870967742</v>
      </c>
      <c r="V124" s="6">
        <f t="shared" si="155"/>
        <v>125</v>
      </c>
      <c r="W124" s="3">
        <f t="shared" si="156"/>
        <v>80.645161290322577</v>
      </c>
      <c r="X124" s="6">
        <f t="shared" si="157"/>
        <v>78</v>
      </c>
      <c r="Y124" s="3">
        <f t="shared" si="158"/>
        <v>50.322580645161288</v>
      </c>
      <c r="Z124" s="6">
        <f t="shared" si="159"/>
        <v>80</v>
      </c>
      <c r="AA124" s="3">
        <f t="shared" si="160"/>
        <v>51.612903225806448</v>
      </c>
      <c r="AB124" s="6">
        <f t="shared" si="161"/>
        <v>155</v>
      </c>
      <c r="AE124" s="2">
        <v>0</v>
      </c>
      <c r="AF124" s="2">
        <v>3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8">
        <f t="shared" si="162"/>
        <v>0</v>
      </c>
      <c r="AN124" s="3">
        <f t="shared" si="163"/>
        <v>6.5217391304347823</v>
      </c>
      <c r="AO124" s="8">
        <f t="shared" si="164"/>
        <v>0</v>
      </c>
      <c r="AP124" s="8">
        <f t="shared" si="165"/>
        <v>0</v>
      </c>
      <c r="AQ124" s="8">
        <f t="shared" si="168"/>
        <v>0</v>
      </c>
      <c r="AR124" s="8">
        <f t="shared" si="167"/>
        <v>0</v>
      </c>
      <c r="AS124" s="8">
        <f t="shared" si="166"/>
        <v>0</v>
      </c>
      <c r="AT124" s="8">
        <f t="shared" si="169"/>
        <v>0</v>
      </c>
      <c r="AV124" s="20"/>
      <c r="BB124" s="3"/>
      <c r="BC124" s="3"/>
    </row>
    <row r="125" spans="1:55" x14ac:dyDescent="0.35">
      <c r="A125" s="2" t="s">
        <v>28</v>
      </c>
      <c r="B125" s="33" t="s">
        <v>110</v>
      </c>
      <c r="C125" s="2" t="s">
        <v>61</v>
      </c>
      <c r="D125" s="2">
        <v>45</v>
      </c>
      <c r="N125" s="3"/>
      <c r="O125" s="3"/>
      <c r="P125" s="3"/>
      <c r="Q125" s="3"/>
      <c r="R125" s="3"/>
      <c r="S125" s="3"/>
      <c r="T125" s="3"/>
      <c r="U125" s="3"/>
      <c r="V125" s="6"/>
      <c r="W125" s="3"/>
      <c r="X125" s="6">
        <f>SUM(X81:X124)</f>
        <v>2789</v>
      </c>
      <c r="Y125" s="3">
        <f t="shared" si="158"/>
        <v>60.185584807941304</v>
      </c>
      <c r="Z125" s="6"/>
      <c r="AA125" s="3"/>
      <c r="AB125" s="6">
        <f>SUM(AB81:AB124)</f>
        <v>4634</v>
      </c>
    </row>
  </sheetData>
  <mergeCells count="26">
    <mergeCell ref="BC2:BC4"/>
    <mergeCell ref="AW1:BC1"/>
    <mergeCell ref="AX3:AX4"/>
    <mergeCell ref="AY3:AY4"/>
    <mergeCell ref="AZ3:AZ4"/>
    <mergeCell ref="AW2:AW4"/>
    <mergeCell ref="AX2:BA2"/>
    <mergeCell ref="BA3:BA4"/>
    <mergeCell ref="AE2:AT2"/>
    <mergeCell ref="AE3:AL3"/>
    <mergeCell ref="AM3:AT3"/>
    <mergeCell ref="AB2:AB4"/>
    <mergeCell ref="BB2:BB4"/>
    <mergeCell ref="B2:B4"/>
    <mergeCell ref="C2:C4"/>
    <mergeCell ref="D2:D4"/>
    <mergeCell ref="E2:E4"/>
    <mergeCell ref="F3:M3"/>
    <mergeCell ref="F2:AA2"/>
    <mergeCell ref="Z3:Z4"/>
    <mergeCell ref="AA3:AA4"/>
    <mergeCell ref="N3:U3"/>
    <mergeCell ref="V3:V4"/>
    <mergeCell ref="W3:W4"/>
    <mergeCell ref="X3:X4"/>
    <mergeCell ref="Y3:Y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E7A5-B90C-4068-B0FD-C2A05EA08AD5}">
  <dimension ref="B3:AB15"/>
  <sheetViews>
    <sheetView tabSelected="1" workbookViewId="0">
      <selection activeCell="K13" sqref="K13"/>
    </sheetView>
  </sheetViews>
  <sheetFormatPr defaultColWidth="9.1796875" defaultRowHeight="14.5" x14ac:dyDescent="0.35"/>
  <cols>
    <col min="1" max="1" width="9.1796875" style="38"/>
    <col min="2" max="2" width="18.54296875" style="38" bestFit="1" customWidth="1"/>
    <col min="3" max="3" width="9.1796875" style="38"/>
    <col min="4" max="4" width="10.81640625" style="38" bestFit="1" customWidth="1"/>
    <col min="5" max="5" width="14.7265625" style="38" bestFit="1" customWidth="1"/>
    <col min="6" max="23" width="9.1796875" style="38"/>
    <col min="24" max="24" width="9.1796875" style="38" customWidth="1"/>
    <col min="25" max="16384" width="9.1796875" style="38"/>
  </cols>
  <sheetData>
    <row r="3" spans="2:28" x14ac:dyDescent="0.35">
      <c r="B3" s="41" t="s">
        <v>20</v>
      </c>
      <c r="C3" s="41" t="s">
        <v>21</v>
      </c>
      <c r="D3" s="41" t="s">
        <v>24</v>
      </c>
      <c r="E3" s="41" t="s">
        <v>25</v>
      </c>
      <c r="F3" s="41" t="s">
        <v>18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 t="s">
        <v>12</v>
      </c>
    </row>
    <row r="4" spans="2:28" x14ac:dyDescent="0.35">
      <c r="B4" s="41"/>
      <c r="C4" s="41"/>
      <c r="D4" s="41"/>
      <c r="E4" s="41"/>
      <c r="F4" s="41" t="s">
        <v>19</v>
      </c>
      <c r="G4" s="41"/>
      <c r="H4" s="41"/>
      <c r="I4" s="41"/>
      <c r="J4" s="41"/>
      <c r="K4" s="41"/>
      <c r="L4" s="41"/>
      <c r="M4" s="41"/>
      <c r="N4" s="41" t="s">
        <v>11</v>
      </c>
      <c r="O4" s="41"/>
      <c r="P4" s="41"/>
      <c r="Q4" s="41"/>
      <c r="R4" s="41"/>
      <c r="S4" s="41"/>
      <c r="T4" s="41"/>
      <c r="U4" s="41"/>
      <c r="V4" s="41" t="s">
        <v>17</v>
      </c>
      <c r="W4" s="41" t="s">
        <v>14</v>
      </c>
      <c r="X4" s="41" t="s">
        <v>15</v>
      </c>
      <c r="Y4" s="41" t="s">
        <v>16</v>
      </c>
      <c r="Z4" s="41" t="s">
        <v>26</v>
      </c>
      <c r="AA4" s="41" t="s">
        <v>27</v>
      </c>
      <c r="AB4" s="41"/>
    </row>
    <row r="5" spans="2:28" x14ac:dyDescent="0.35">
      <c r="B5" s="41"/>
      <c r="C5" s="41"/>
      <c r="D5" s="41"/>
      <c r="E5" s="41"/>
      <c r="F5" s="38" t="s">
        <v>3</v>
      </c>
      <c r="G5" s="38" t="s">
        <v>4</v>
      </c>
      <c r="H5" s="38" t="s">
        <v>5</v>
      </c>
      <c r="I5" s="38" t="s">
        <v>6</v>
      </c>
      <c r="J5" s="38" t="s">
        <v>7</v>
      </c>
      <c r="K5" s="38" t="s">
        <v>8</v>
      </c>
      <c r="L5" s="38" t="s">
        <v>9</v>
      </c>
      <c r="M5" s="38" t="s">
        <v>10</v>
      </c>
      <c r="N5" s="38" t="s">
        <v>3</v>
      </c>
      <c r="O5" s="38" t="s">
        <v>4</v>
      </c>
      <c r="P5" s="38" t="s">
        <v>5</v>
      </c>
      <c r="Q5" s="38" t="s">
        <v>6</v>
      </c>
      <c r="R5" s="38" t="s">
        <v>7</v>
      </c>
      <c r="S5" s="38" t="s">
        <v>8</v>
      </c>
      <c r="T5" s="38" t="s">
        <v>9</v>
      </c>
      <c r="U5" s="38" t="s">
        <v>10</v>
      </c>
      <c r="V5" s="41"/>
      <c r="W5" s="41"/>
      <c r="X5" s="41"/>
      <c r="Y5" s="41"/>
      <c r="Z5" s="41"/>
      <c r="AA5" s="41"/>
      <c r="AB5" s="41"/>
    </row>
    <row r="6" spans="2:28" x14ac:dyDescent="0.35">
      <c r="B6" s="38" t="s">
        <v>142</v>
      </c>
      <c r="J6" s="38">
        <v>200</v>
      </c>
      <c r="K6" s="38">
        <v>375</v>
      </c>
      <c r="L6" s="38">
        <v>251</v>
      </c>
      <c r="M6" s="38">
        <v>73</v>
      </c>
      <c r="R6" s="3">
        <f>J6/$AB$6*100</f>
        <v>22.246941045606228</v>
      </c>
      <c r="S6" s="3">
        <f t="shared" ref="S6:U6" si="0">K6/$AB$6*100</f>
        <v>41.71301446051168</v>
      </c>
      <c r="T6" s="3">
        <f t="shared" si="0"/>
        <v>27.919911012235815</v>
      </c>
      <c r="U6" s="3">
        <f t="shared" si="0"/>
        <v>8.1201334816462722</v>
      </c>
      <c r="X6" s="39">
        <f>SUM(J6:K6)</f>
        <v>575</v>
      </c>
      <c r="Y6" s="3">
        <f>X6/AB6*100</f>
        <v>63.959955506117907</v>
      </c>
      <c r="Z6" s="38">
        <f>SUM(J6,L6)</f>
        <v>451</v>
      </c>
      <c r="AA6" s="3">
        <f>Z6/AB6*100</f>
        <v>50.16685205784205</v>
      </c>
      <c r="AB6" s="38">
        <f>SUM(F6:M6)</f>
        <v>899</v>
      </c>
    </row>
    <row r="7" spans="2:28" x14ac:dyDescent="0.35">
      <c r="B7" s="38" t="s">
        <v>143</v>
      </c>
      <c r="J7" s="38">
        <v>63</v>
      </c>
      <c r="K7" s="38">
        <v>90</v>
      </c>
      <c r="L7" s="38">
        <v>36</v>
      </c>
      <c r="M7" s="38">
        <v>13</v>
      </c>
      <c r="R7" s="3">
        <f>J7/$AB$6*100</f>
        <v>7.0077864293659626</v>
      </c>
      <c r="S7" s="3">
        <f t="shared" ref="S7:S8" si="1">K7/$AB$6*100</f>
        <v>10.011123470522804</v>
      </c>
      <c r="T7" s="3">
        <f t="shared" ref="T7:T8" si="2">L7/$AB$6*100</f>
        <v>4.004449388209121</v>
      </c>
      <c r="U7" s="3">
        <f t="shared" ref="U7:U8" si="3">M7/$AB$6*100</f>
        <v>1.4460511679644048</v>
      </c>
      <c r="X7" s="39">
        <f>SUM(J7:K7)</f>
        <v>153</v>
      </c>
      <c r="Y7" s="3">
        <f>X7/AB7*100</f>
        <v>75.742574257425744</v>
      </c>
      <c r="Z7" s="38">
        <f>SUM(J7,L7)</f>
        <v>99</v>
      </c>
      <c r="AA7" s="3">
        <f>Z7/AB7*100</f>
        <v>49.009900990099013</v>
      </c>
      <c r="AB7" s="38">
        <f>SUM(F7:M7)</f>
        <v>202</v>
      </c>
    </row>
    <row r="8" spans="2:28" x14ac:dyDescent="0.35">
      <c r="B8" s="38" t="s">
        <v>144</v>
      </c>
      <c r="J8" s="38">
        <v>136</v>
      </c>
      <c r="K8" s="38">
        <v>229</v>
      </c>
      <c r="L8" s="38">
        <v>169</v>
      </c>
      <c r="M8" s="38">
        <v>65</v>
      </c>
      <c r="R8" s="3">
        <f>J8/$AB$6*100</f>
        <v>15.127919911012237</v>
      </c>
      <c r="S8" s="3">
        <f t="shared" si="1"/>
        <v>25.472747497219135</v>
      </c>
      <c r="T8" s="3">
        <f t="shared" si="2"/>
        <v>18.798665183537263</v>
      </c>
      <c r="U8" s="3">
        <f t="shared" si="3"/>
        <v>7.2302558398220249</v>
      </c>
      <c r="X8" s="39">
        <f t="shared" ref="X8:X9" si="4">SUM(J8:K8)</f>
        <v>365</v>
      </c>
      <c r="Y8" s="3">
        <f t="shared" ref="Y8:Y9" si="5">X8/AB8*100</f>
        <v>60.934891485809686</v>
      </c>
      <c r="Z8" s="38">
        <f t="shared" ref="Z8:Z9" si="6">SUM(J8,L8)</f>
        <v>305</v>
      </c>
      <c r="AA8" s="3">
        <f t="shared" ref="AA8:AA9" si="7">Z8/AB8*100</f>
        <v>50.918196994991646</v>
      </c>
      <c r="AB8" s="38">
        <f t="shared" ref="AB8:AB9" si="8">SUM(F8:M8)</f>
        <v>599</v>
      </c>
    </row>
    <row r="9" spans="2:28" x14ac:dyDescent="0.35">
      <c r="B9" s="38" t="s">
        <v>145</v>
      </c>
      <c r="J9" s="38">
        <v>60</v>
      </c>
      <c r="K9" s="38">
        <v>126</v>
      </c>
      <c r="L9" s="38">
        <v>47</v>
      </c>
      <c r="M9" s="38">
        <v>7</v>
      </c>
      <c r="R9" s="3">
        <f>J9/$AB$6*100</f>
        <v>6.6740823136818683</v>
      </c>
      <c r="S9" s="3">
        <f t="shared" ref="S9" si="9">K9/$AB$6*100</f>
        <v>14.015572858731925</v>
      </c>
      <c r="T9" s="3">
        <f t="shared" ref="T9" si="10">L9/$AB$6*100</f>
        <v>5.2280311457174644</v>
      </c>
      <c r="U9" s="3">
        <f t="shared" ref="U9" si="11">M9/$AB$6*100</f>
        <v>0.77864293659621797</v>
      </c>
      <c r="X9" s="39">
        <f t="shared" si="4"/>
        <v>186</v>
      </c>
      <c r="Y9" s="3">
        <f t="shared" si="5"/>
        <v>77.5</v>
      </c>
      <c r="Z9" s="38">
        <f t="shared" si="6"/>
        <v>107</v>
      </c>
      <c r="AA9" s="3">
        <f t="shared" si="7"/>
        <v>44.583333333333336</v>
      </c>
      <c r="AB9" s="38">
        <f t="shared" si="8"/>
        <v>240</v>
      </c>
    </row>
    <row r="11" spans="2:28" x14ac:dyDescent="0.35">
      <c r="Y11" s="3">
        <v>69.534355312338334</v>
      </c>
      <c r="Z11" s="38">
        <f>SUM(Y6:Y9)/4</f>
        <v>69.534355312338334</v>
      </c>
    </row>
    <row r="12" spans="2:28" x14ac:dyDescent="0.35">
      <c r="I12" s="38" t="s">
        <v>146</v>
      </c>
      <c r="J12" s="38">
        <f>(J6+J8)</f>
        <v>336</v>
      </c>
      <c r="K12" s="40">
        <f t="shared" ref="K12:M12" si="12">(K6+K8)</f>
        <v>604</v>
      </c>
      <c r="L12" s="40">
        <f t="shared" si="12"/>
        <v>420</v>
      </c>
      <c r="M12" s="40">
        <f t="shared" si="12"/>
        <v>138</v>
      </c>
      <c r="N12" s="38">
        <f>(J12+K12)/SUM(J12:M12)</f>
        <v>0.62750333778371159</v>
      </c>
      <c r="Y12" s="38">
        <f>STDEV(Y6:Y9)</f>
        <v>8.3069888058907591</v>
      </c>
    </row>
    <row r="13" spans="2:28" x14ac:dyDescent="0.35">
      <c r="I13" s="38" t="s">
        <v>147</v>
      </c>
      <c r="J13" s="38">
        <f>J7+J9</f>
        <v>123</v>
      </c>
      <c r="K13" s="40">
        <f t="shared" ref="K13:M13" si="13">K7+K9</f>
        <v>216</v>
      </c>
      <c r="L13" s="40">
        <f t="shared" si="13"/>
        <v>83</v>
      </c>
      <c r="M13" s="40">
        <f t="shared" si="13"/>
        <v>20</v>
      </c>
      <c r="N13" s="40">
        <f>(J13+K13)/SUM(J13:M13)</f>
        <v>0.76696832579185525</v>
      </c>
      <c r="X13" s="3">
        <f>Y11+(Y13*1.96)</f>
        <v>77.675204342111272</v>
      </c>
      <c r="Y13" s="38">
        <f>((Y12/(SQRT(4))))</f>
        <v>4.1534944029453795</v>
      </c>
      <c r="Z13" s="38">
        <f>Y13*1.96</f>
        <v>8.1408490297729443</v>
      </c>
      <c r="AA13" s="38">
        <f>Z11-Z13</f>
        <v>61.39350628256539</v>
      </c>
    </row>
    <row r="14" spans="2:28" x14ac:dyDescent="0.35">
      <c r="I14" s="40" t="s">
        <v>148</v>
      </c>
      <c r="J14" s="38">
        <f>J8+J9</f>
        <v>196</v>
      </c>
      <c r="K14" s="40">
        <f t="shared" ref="K14:M14" si="14">K8+K9</f>
        <v>355</v>
      </c>
      <c r="L14" s="40">
        <f t="shared" si="14"/>
        <v>216</v>
      </c>
      <c r="M14" s="40">
        <f t="shared" si="14"/>
        <v>72</v>
      </c>
      <c r="N14" s="40">
        <f>(J14+K14)/SUM(J14:M14)</f>
        <v>0.65673420738974975</v>
      </c>
      <c r="X14" s="3">
        <f>Y11-(Y13*1.96)</f>
        <v>61.39350628256539</v>
      </c>
      <c r="AA14" s="38">
        <f>Z11+Z13</f>
        <v>77.675204342111272</v>
      </c>
    </row>
    <row r="15" spans="2:28" x14ac:dyDescent="0.35">
      <c r="I15" s="40" t="s">
        <v>149</v>
      </c>
      <c r="J15" s="38">
        <f>J6+J7</f>
        <v>263</v>
      </c>
      <c r="K15" s="40">
        <f t="shared" ref="K15:M15" si="15">K6+K7</f>
        <v>465</v>
      </c>
      <c r="L15" s="40">
        <f t="shared" si="15"/>
        <v>287</v>
      </c>
      <c r="M15" s="40">
        <f t="shared" si="15"/>
        <v>86</v>
      </c>
      <c r="N15" s="40">
        <f>(J15+K15)/SUM(J15:M15)</f>
        <v>0.66121707538601271</v>
      </c>
    </row>
  </sheetData>
  <mergeCells count="14">
    <mergeCell ref="B3:B5"/>
    <mergeCell ref="C3:C5"/>
    <mergeCell ref="D3:D5"/>
    <mergeCell ref="E3:E5"/>
    <mergeCell ref="F3:AA3"/>
    <mergeCell ref="AB3:AB5"/>
    <mergeCell ref="F4:M4"/>
    <mergeCell ref="N4:U4"/>
    <mergeCell ref="V4:V5"/>
    <mergeCell ref="W4:W5"/>
    <mergeCell ref="X4:X5"/>
    <mergeCell ref="Y4:Y5"/>
    <mergeCell ref="Z4:Z5"/>
    <mergeCell ref="AA4:AA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859D-44CF-4047-94DD-25402C4E2763}">
  <dimension ref="E2:AJ33"/>
  <sheetViews>
    <sheetView workbookViewId="0">
      <selection activeCell="S21" sqref="S21"/>
    </sheetView>
  </sheetViews>
  <sheetFormatPr defaultColWidth="8.81640625" defaultRowHeight="14.5" x14ac:dyDescent="0.35"/>
  <cols>
    <col min="1" max="4" width="8.81640625" style="21"/>
    <col min="5" max="5" width="12.7265625" style="21" bestFit="1" customWidth="1"/>
    <col min="6" max="16384" width="8.81640625" style="21"/>
  </cols>
  <sheetData>
    <row r="2" spans="5:36" x14ac:dyDescent="0.35">
      <c r="F2" s="41" t="s">
        <v>18</v>
      </c>
      <c r="G2" s="41"/>
      <c r="H2" s="41"/>
      <c r="I2" s="41" t="s">
        <v>93</v>
      </c>
      <c r="J2" s="41"/>
      <c r="K2" s="41"/>
      <c r="L2" s="41"/>
      <c r="M2" s="41"/>
      <c r="N2" s="41"/>
      <c r="O2" s="41"/>
      <c r="P2" s="41"/>
      <c r="Q2" s="41"/>
      <c r="R2" s="41"/>
      <c r="T2" s="44" t="s">
        <v>98</v>
      </c>
      <c r="U2" s="44"/>
      <c r="V2" s="44"/>
      <c r="W2" s="44"/>
      <c r="X2" s="44"/>
      <c r="Y2" s="24"/>
      <c r="Z2" s="24"/>
      <c r="AA2" s="43" t="s">
        <v>99</v>
      </c>
      <c r="AB2" s="43"/>
      <c r="AC2" s="43"/>
      <c r="AD2" s="43"/>
      <c r="AE2" s="43"/>
      <c r="AF2" s="43" t="s">
        <v>100</v>
      </c>
      <c r="AG2" s="43"/>
      <c r="AH2" s="43"/>
      <c r="AI2" s="43"/>
      <c r="AJ2" s="43"/>
    </row>
    <row r="3" spans="5:36" x14ac:dyDescent="0.35">
      <c r="F3" s="41"/>
      <c r="G3" s="41"/>
      <c r="H3" s="41"/>
      <c r="I3" s="41" t="s">
        <v>86</v>
      </c>
      <c r="J3" s="41"/>
      <c r="K3" s="41" t="s">
        <v>87</v>
      </c>
      <c r="L3" s="41"/>
      <c r="M3" s="41" t="s">
        <v>88</v>
      </c>
      <c r="N3" s="41"/>
      <c r="O3" s="41" t="s">
        <v>89</v>
      </c>
      <c r="P3" s="41"/>
      <c r="Q3" s="41" t="s">
        <v>90</v>
      </c>
      <c r="R3" s="41"/>
      <c r="T3" s="26" t="s">
        <v>99</v>
      </c>
      <c r="U3" s="25" t="s">
        <v>11</v>
      </c>
      <c r="V3" s="26" t="s">
        <v>100</v>
      </c>
      <c r="W3" s="25" t="s">
        <v>11</v>
      </c>
      <c r="X3" s="26" t="s">
        <v>12</v>
      </c>
      <c r="AA3" s="26" t="s">
        <v>91</v>
      </c>
      <c r="AB3" s="26" t="s">
        <v>11</v>
      </c>
      <c r="AC3" s="26" t="s">
        <v>92</v>
      </c>
      <c r="AD3" s="26" t="s">
        <v>11</v>
      </c>
      <c r="AE3" s="26" t="s">
        <v>12</v>
      </c>
      <c r="AF3" s="26" t="s">
        <v>91</v>
      </c>
      <c r="AG3" s="26" t="s">
        <v>11</v>
      </c>
      <c r="AH3" s="26" t="s">
        <v>92</v>
      </c>
      <c r="AI3" s="26" t="s">
        <v>11</v>
      </c>
      <c r="AJ3" s="26" t="s">
        <v>12</v>
      </c>
    </row>
    <row r="4" spans="5:36" x14ac:dyDescent="0.3">
      <c r="F4" s="41"/>
      <c r="G4" s="41"/>
      <c r="H4" s="41"/>
      <c r="I4" s="21" t="s">
        <v>91</v>
      </c>
      <c r="J4" s="21" t="s">
        <v>92</v>
      </c>
      <c r="K4" s="21" t="s">
        <v>91</v>
      </c>
      <c r="L4" s="21" t="s">
        <v>92</v>
      </c>
      <c r="M4" s="21" t="s">
        <v>91</v>
      </c>
      <c r="N4" s="21" t="s">
        <v>92</v>
      </c>
      <c r="O4" s="21" t="s">
        <v>91</v>
      </c>
      <c r="P4" s="21" t="s">
        <v>92</v>
      </c>
      <c r="Q4" s="21" t="s">
        <v>91</v>
      </c>
      <c r="R4" s="21" t="s">
        <v>92</v>
      </c>
      <c r="T4" s="27">
        <v>150</v>
      </c>
      <c r="U4" s="28">
        <f>T4/X4*100</f>
        <v>47.169811320754718</v>
      </c>
      <c r="V4" s="27">
        <v>168</v>
      </c>
      <c r="W4" s="28">
        <f>V4/X4*100</f>
        <v>52.830188679245282</v>
      </c>
      <c r="X4" s="27">
        <f>T4+V4</f>
        <v>318</v>
      </c>
      <c r="AA4" s="24">
        <v>64</v>
      </c>
      <c r="AB4" s="28">
        <f t="shared" ref="AB4:AB5" si="0">AA4/AE4*100</f>
        <v>49.612403100775197</v>
      </c>
      <c r="AC4" s="29">
        <v>65</v>
      </c>
      <c r="AD4" s="28">
        <f t="shared" ref="AD4:AD5" si="1">AC4/AE4*100</f>
        <v>50.387596899224803</v>
      </c>
      <c r="AE4" s="27">
        <f t="shared" ref="AE4:AE5" si="2">AA4+AC4</f>
        <v>129</v>
      </c>
      <c r="AF4" s="24">
        <v>83</v>
      </c>
      <c r="AG4" s="30">
        <f t="shared" ref="AG4:AG5" si="3">AF4/AJ4*100</f>
        <v>56.849315068493155</v>
      </c>
      <c r="AH4" s="31">
        <v>63</v>
      </c>
      <c r="AI4" s="30">
        <f t="shared" ref="AI4:AI5" si="4">AH4/AJ4*100</f>
        <v>43.150684931506852</v>
      </c>
      <c r="AJ4" s="31">
        <f t="shared" ref="AJ4:AJ5" si="5">AF4+AH4</f>
        <v>146</v>
      </c>
    </row>
    <row r="5" spans="5:36" x14ac:dyDescent="0.3">
      <c r="F5" s="21" t="s">
        <v>85</v>
      </c>
      <c r="G5" s="21" t="s">
        <v>82</v>
      </c>
      <c r="H5" s="21" t="s">
        <v>79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T5" s="27">
        <v>113</v>
      </c>
      <c r="U5" s="28">
        <f>T5/X5*100</f>
        <v>52.558139534883722</v>
      </c>
      <c r="V5" s="27">
        <v>102</v>
      </c>
      <c r="W5" s="28">
        <f>V5/X5*100</f>
        <v>47.441860465116278</v>
      </c>
      <c r="X5" s="27">
        <f>T5+V5</f>
        <v>215</v>
      </c>
      <c r="AA5" s="24">
        <v>46</v>
      </c>
      <c r="AB5" s="28">
        <f t="shared" si="0"/>
        <v>42.201834862385326</v>
      </c>
      <c r="AC5" s="29">
        <v>63</v>
      </c>
      <c r="AD5" s="28">
        <f t="shared" si="1"/>
        <v>57.798165137614674</v>
      </c>
      <c r="AE5" s="27">
        <f t="shared" si="2"/>
        <v>109</v>
      </c>
      <c r="AF5" s="24">
        <v>51</v>
      </c>
      <c r="AG5" s="30">
        <f t="shared" si="3"/>
        <v>52.040816326530617</v>
      </c>
      <c r="AH5" s="31">
        <v>47</v>
      </c>
      <c r="AI5" s="30">
        <f t="shared" si="4"/>
        <v>47.959183673469383</v>
      </c>
      <c r="AJ5" s="31">
        <f t="shared" si="5"/>
        <v>98</v>
      </c>
    </row>
    <row r="6" spans="5:36" x14ac:dyDescent="0.35">
      <c r="F6" s="21" t="s">
        <v>85</v>
      </c>
      <c r="G6" s="21" t="s">
        <v>82</v>
      </c>
      <c r="H6" s="21" t="s">
        <v>77</v>
      </c>
      <c r="I6" s="3">
        <v>0.89</v>
      </c>
      <c r="J6" s="3">
        <v>1</v>
      </c>
      <c r="K6" s="21">
        <v>1</v>
      </c>
      <c r="L6" s="21">
        <v>1</v>
      </c>
      <c r="M6" s="21">
        <v>1</v>
      </c>
      <c r="N6" s="21">
        <v>0.93</v>
      </c>
      <c r="O6" s="21">
        <v>0.82</v>
      </c>
      <c r="P6" s="21">
        <v>0.7</v>
      </c>
      <c r="Q6" s="21">
        <v>0.91</v>
      </c>
      <c r="R6" s="21">
        <v>0.89</v>
      </c>
    </row>
    <row r="7" spans="5:36" x14ac:dyDescent="0.35">
      <c r="F7" s="21" t="s">
        <v>85</v>
      </c>
      <c r="G7" s="21" t="s">
        <v>82</v>
      </c>
      <c r="H7" s="21" t="s">
        <v>78</v>
      </c>
      <c r="I7" s="21">
        <v>0.26</v>
      </c>
      <c r="J7" s="21">
        <v>0.02</v>
      </c>
      <c r="K7" s="21">
        <v>0.95</v>
      </c>
      <c r="L7" s="21">
        <v>1</v>
      </c>
      <c r="M7" s="21">
        <v>0.95</v>
      </c>
      <c r="N7" s="21">
        <v>0.66</v>
      </c>
      <c r="O7" s="21">
        <v>0.23</v>
      </c>
      <c r="P7" s="21">
        <v>0.34</v>
      </c>
      <c r="Q7" s="21">
        <v>0.89</v>
      </c>
      <c r="R7" s="21">
        <v>0.17</v>
      </c>
    </row>
    <row r="8" spans="5:36" x14ac:dyDescent="0.35">
      <c r="F8" s="21" t="s">
        <v>85</v>
      </c>
      <c r="G8" s="21" t="s">
        <v>81</v>
      </c>
      <c r="H8" s="21" t="s">
        <v>79</v>
      </c>
      <c r="I8" s="22"/>
      <c r="J8" s="22"/>
      <c r="K8" s="21">
        <v>1</v>
      </c>
      <c r="L8" s="21">
        <v>1</v>
      </c>
      <c r="M8" s="21">
        <v>1</v>
      </c>
      <c r="N8" s="21">
        <v>1</v>
      </c>
      <c r="O8" s="21">
        <v>0.73</v>
      </c>
      <c r="P8" s="21">
        <v>0.53</v>
      </c>
      <c r="Q8" s="21">
        <v>0.97</v>
      </c>
      <c r="R8" s="21">
        <v>0.87</v>
      </c>
    </row>
    <row r="9" spans="5:36" x14ac:dyDescent="0.35">
      <c r="E9" s="21" t="s">
        <v>94</v>
      </c>
      <c r="F9" s="21" t="s">
        <v>85</v>
      </c>
      <c r="G9" s="21" t="s">
        <v>81</v>
      </c>
      <c r="H9" s="21" t="s">
        <v>77</v>
      </c>
      <c r="I9" s="23"/>
      <c r="J9" s="23"/>
      <c r="K9" s="23"/>
      <c r="L9" s="23"/>
      <c r="M9" s="23"/>
      <c r="N9" s="23"/>
      <c r="O9" s="21">
        <v>1</v>
      </c>
      <c r="P9" s="21">
        <v>0.56999999999999995</v>
      </c>
      <c r="Q9" s="23"/>
      <c r="R9" s="23"/>
      <c r="T9" s="44" t="s">
        <v>101</v>
      </c>
      <c r="U9" s="44"/>
      <c r="V9" s="44"/>
      <c r="W9" s="44"/>
      <c r="X9" s="44"/>
    </row>
    <row r="10" spans="5:36" x14ac:dyDescent="0.35">
      <c r="E10" s="21" t="s">
        <v>95</v>
      </c>
      <c r="F10" s="21" t="s">
        <v>85</v>
      </c>
      <c r="G10" s="21" t="s">
        <v>81</v>
      </c>
      <c r="H10" s="21" t="s">
        <v>77</v>
      </c>
      <c r="I10" s="23"/>
      <c r="J10" s="23"/>
      <c r="K10" s="23"/>
      <c r="L10" s="23"/>
      <c r="M10" s="23"/>
      <c r="N10" s="23"/>
      <c r="O10" s="21">
        <v>0.61</v>
      </c>
      <c r="P10" s="21">
        <v>0.42</v>
      </c>
      <c r="Q10" s="23"/>
      <c r="R10" s="23"/>
      <c r="T10" s="26" t="s">
        <v>96</v>
      </c>
      <c r="U10" s="25" t="s">
        <v>11</v>
      </c>
      <c r="V10" s="26" t="s">
        <v>97</v>
      </c>
      <c r="W10" s="25" t="s">
        <v>11</v>
      </c>
      <c r="X10" s="26" t="s">
        <v>12</v>
      </c>
    </row>
    <row r="11" spans="5:36" x14ac:dyDescent="0.35">
      <c r="F11" s="21" t="s">
        <v>85</v>
      </c>
      <c r="G11" s="21" t="s">
        <v>81</v>
      </c>
      <c r="H11" s="21" t="s">
        <v>78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T11" s="27">
        <f>118+131</f>
        <v>249</v>
      </c>
      <c r="U11" s="28">
        <f t="shared" ref="U11" si="6">T11/X11*100</f>
        <v>76.851851851851848</v>
      </c>
      <c r="V11" s="27">
        <f>36+39</f>
        <v>75</v>
      </c>
      <c r="W11" s="28">
        <f t="shared" ref="W11" si="7">V11/X11*100</f>
        <v>23.148148148148149</v>
      </c>
      <c r="X11" s="27">
        <f t="shared" ref="X11" si="8">T11+V11</f>
        <v>324</v>
      </c>
    </row>
    <row r="12" spans="5:36" x14ac:dyDescent="0.35">
      <c r="F12" s="21" t="s">
        <v>85</v>
      </c>
      <c r="G12" s="21" t="s">
        <v>80</v>
      </c>
      <c r="H12" s="21" t="s">
        <v>79</v>
      </c>
      <c r="I12" s="23"/>
      <c r="J12" s="23"/>
      <c r="K12" s="21">
        <v>1</v>
      </c>
      <c r="L12" s="21">
        <v>1</v>
      </c>
      <c r="M12" s="21">
        <v>1</v>
      </c>
      <c r="N12" s="21">
        <v>0.98</v>
      </c>
      <c r="O12" s="21">
        <v>0.96</v>
      </c>
      <c r="P12" s="21">
        <v>0.02</v>
      </c>
      <c r="Q12" s="21">
        <v>1</v>
      </c>
      <c r="R12" s="21">
        <v>0</v>
      </c>
    </row>
    <row r="13" spans="5:36" x14ac:dyDescent="0.35">
      <c r="F13" s="21" t="s">
        <v>85</v>
      </c>
      <c r="G13" s="21" t="s">
        <v>80</v>
      </c>
      <c r="H13" s="21" t="s">
        <v>77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T13" s="25"/>
      <c r="U13" s="25"/>
    </row>
    <row r="14" spans="5:36" x14ac:dyDescent="0.35">
      <c r="F14" s="21" t="s">
        <v>85</v>
      </c>
      <c r="G14" s="21" t="s">
        <v>80</v>
      </c>
      <c r="H14" s="21" t="s">
        <v>78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T14" s="24"/>
      <c r="U14" s="24"/>
    </row>
    <row r="15" spans="5:36" x14ac:dyDescent="0.35">
      <c r="F15" s="21" t="s">
        <v>84</v>
      </c>
      <c r="G15" s="21" t="s">
        <v>82</v>
      </c>
      <c r="H15" s="21" t="s">
        <v>79</v>
      </c>
      <c r="K15" s="23"/>
      <c r="L15" s="23"/>
      <c r="M15" s="23"/>
      <c r="N15" s="23"/>
      <c r="O15" s="23"/>
      <c r="P15" s="23"/>
      <c r="Q15" s="23"/>
      <c r="R15" s="23"/>
      <c r="T15" s="24"/>
      <c r="U15" s="24"/>
    </row>
    <row r="16" spans="5:36" x14ac:dyDescent="0.35">
      <c r="F16" s="21" t="s">
        <v>84</v>
      </c>
      <c r="G16" s="21" t="s">
        <v>82</v>
      </c>
      <c r="H16" s="21" t="s">
        <v>77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5:18" x14ac:dyDescent="0.35">
      <c r="F17" s="21" t="s">
        <v>84</v>
      </c>
      <c r="G17" s="21" t="s">
        <v>82</v>
      </c>
      <c r="H17" s="21" t="s">
        <v>78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5:18" x14ac:dyDescent="0.35">
      <c r="F18" s="21" t="s">
        <v>84</v>
      </c>
      <c r="G18" s="21" t="s">
        <v>81</v>
      </c>
      <c r="H18" s="21" t="s">
        <v>79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5:18" x14ac:dyDescent="0.35">
      <c r="E19" s="21" t="s">
        <v>94</v>
      </c>
      <c r="F19" s="21" t="s">
        <v>84</v>
      </c>
      <c r="G19" s="21" t="s">
        <v>81</v>
      </c>
      <c r="H19" s="21" t="s">
        <v>77</v>
      </c>
      <c r="I19" s="23"/>
      <c r="J19" s="23"/>
      <c r="K19" s="23"/>
      <c r="L19" s="23"/>
      <c r="M19" s="23"/>
      <c r="N19" s="23"/>
      <c r="O19" s="21">
        <v>1</v>
      </c>
      <c r="P19" s="21">
        <v>0.42</v>
      </c>
      <c r="Q19" s="23"/>
      <c r="R19" s="23"/>
    </row>
    <row r="20" spans="5:18" x14ac:dyDescent="0.35">
      <c r="E20" s="21" t="s">
        <v>95</v>
      </c>
      <c r="F20" s="21" t="s">
        <v>84</v>
      </c>
      <c r="G20" s="21" t="s">
        <v>81</v>
      </c>
      <c r="H20" s="21" t="s">
        <v>77</v>
      </c>
      <c r="I20" s="23"/>
      <c r="J20" s="23"/>
      <c r="K20" s="23"/>
      <c r="L20" s="23"/>
      <c r="M20" s="23"/>
      <c r="N20" s="23"/>
      <c r="O20" s="21">
        <v>1</v>
      </c>
      <c r="P20" s="21">
        <v>0.25</v>
      </c>
      <c r="Q20" s="23"/>
      <c r="R20" s="23"/>
    </row>
    <row r="21" spans="5:18" x14ac:dyDescent="0.35">
      <c r="F21" s="21" t="s">
        <v>84</v>
      </c>
      <c r="G21" s="21" t="s">
        <v>81</v>
      </c>
      <c r="H21" s="21" t="s">
        <v>78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5:18" x14ac:dyDescent="0.35">
      <c r="F22" s="21" t="s">
        <v>84</v>
      </c>
      <c r="G22" s="21" t="s">
        <v>80</v>
      </c>
      <c r="H22" s="21" t="s">
        <v>79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5:18" x14ac:dyDescent="0.35">
      <c r="F23" s="21" t="s">
        <v>84</v>
      </c>
      <c r="G23" s="21" t="s">
        <v>80</v>
      </c>
      <c r="H23" s="21" t="s">
        <v>77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5:18" x14ac:dyDescent="0.35">
      <c r="F24" s="21" t="s">
        <v>84</v>
      </c>
      <c r="G24" s="21" t="s">
        <v>80</v>
      </c>
      <c r="H24" s="21" t="s">
        <v>78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5:18" x14ac:dyDescent="0.35">
      <c r="F25" s="21" t="s">
        <v>83</v>
      </c>
      <c r="G25" s="21" t="s">
        <v>82</v>
      </c>
      <c r="H25" s="21" t="s">
        <v>79</v>
      </c>
      <c r="K25" s="23"/>
      <c r="L25" s="23"/>
      <c r="M25" s="23"/>
      <c r="N25" s="23"/>
      <c r="O25" s="23"/>
      <c r="P25" s="23"/>
      <c r="Q25" s="23"/>
      <c r="R25" s="23"/>
    </row>
    <row r="26" spans="5:18" x14ac:dyDescent="0.35">
      <c r="F26" s="21" t="s">
        <v>83</v>
      </c>
      <c r="G26" s="21" t="s">
        <v>82</v>
      </c>
      <c r="H26" s="21" t="s">
        <v>77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5:18" x14ac:dyDescent="0.35">
      <c r="F27" s="21" t="s">
        <v>83</v>
      </c>
      <c r="G27" s="21" t="s">
        <v>82</v>
      </c>
      <c r="H27" s="21" t="s">
        <v>78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5:18" x14ac:dyDescent="0.35">
      <c r="F28" s="21" t="s">
        <v>83</v>
      </c>
      <c r="G28" s="21" t="s">
        <v>81</v>
      </c>
      <c r="H28" s="21" t="s">
        <v>79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5:18" x14ac:dyDescent="0.35">
      <c r="F29" s="21" t="s">
        <v>83</v>
      </c>
      <c r="G29" s="21" t="s">
        <v>81</v>
      </c>
      <c r="H29" s="21" t="s">
        <v>77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5:18" x14ac:dyDescent="0.35">
      <c r="F30" s="21" t="s">
        <v>83</v>
      </c>
      <c r="G30" s="21" t="s">
        <v>81</v>
      </c>
      <c r="H30" s="21" t="s">
        <v>78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spans="5:18" x14ac:dyDescent="0.35">
      <c r="F31" s="21" t="s">
        <v>83</v>
      </c>
      <c r="G31" s="21" t="s">
        <v>80</v>
      </c>
      <c r="H31" s="21" t="s">
        <v>79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5:18" x14ac:dyDescent="0.35">
      <c r="F32" s="21" t="s">
        <v>83</v>
      </c>
      <c r="G32" s="21" t="s">
        <v>80</v>
      </c>
      <c r="H32" s="21" t="s">
        <v>77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6:18" x14ac:dyDescent="0.35">
      <c r="F33" s="21" t="s">
        <v>83</v>
      </c>
      <c r="G33" s="21" t="s">
        <v>80</v>
      </c>
      <c r="H33" s="21" t="s">
        <v>78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</row>
  </sheetData>
  <sortState xmlns:xlrd2="http://schemas.microsoft.com/office/spreadsheetml/2017/richdata2" ref="F6:I31">
    <sortCondition descending="1" ref="I31"/>
  </sortState>
  <mergeCells count="11">
    <mergeCell ref="AF2:AJ2"/>
    <mergeCell ref="T2:X2"/>
    <mergeCell ref="T9:X9"/>
    <mergeCell ref="I2:R2"/>
    <mergeCell ref="F2:H4"/>
    <mergeCell ref="AA2:AE2"/>
    <mergeCell ref="I3:J3"/>
    <mergeCell ref="K3:L3"/>
    <mergeCell ref="M3:N3"/>
    <mergeCell ref="O3:P3"/>
    <mergeCell ref="Q3:R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EACA-7053-4851-ABA9-BE15CB53E59E}">
  <dimension ref="B3:V10"/>
  <sheetViews>
    <sheetView workbookViewId="0">
      <selection activeCell="F5" sqref="F5"/>
    </sheetView>
  </sheetViews>
  <sheetFormatPr defaultColWidth="9.1796875" defaultRowHeight="14.5" x14ac:dyDescent="0.35"/>
  <cols>
    <col min="1" max="1" width="9.1796875" style="37"/>
    <col min="2" max="2" width="28" style="37" bestFit="1" customWidth="1"/>
    <col min="3" max="22" width="10.54296875" style="37" customWidth="1"/>
    <col min="23" max="16384" width="9.1796875" style="37"/>
  </cols>
  <sheetData>
    <row r="3" spans="2:22" x14ac:dyDescent="0.35">
      <c r="B3" s="37" t="s">
        <v>111</v>
      </c>
      <c r="C3" s="41" t="s">
        <v>114</v>
      </c>
      <c r="D3" s="41"/>
      <c r="E3" s="41"/>
      <c r="F3" s="41"/>
      <c r="G3" s="41"/>
      <c r="H3" s="41"/>
      <c r="I3" s="41" t="s">
        <v>117</v>
      </c>
      <c r="J3" s="41"/>
      <c r="K3" s="41"/>
      <c r="L3" s="41"/>
      <c r="M3" s="41"/>
      <c r="N3" s="41"/>
      <c r="O3" s="41" t="s">
        <v>120</v>
      </c>
      <c r="P3" s="41"/>
      <c r="Q3" s="41" t="s">
        <v>123</v>
      </c>
      <c r="R3" s="41"/>
      <c r="S3" s="41" t="s">
        <v>126</v>
      </c>
      <c r="T3" s="41"/>
      <c r="U3" s="41"/>
      <c r="V3" s="41"/>
    </row>
    <row r="4" spans="2:22" x14ac:dyDescent="0.35">
      <c r="B4" s="37" t="s">
        <v>112</v>
      </c>
      <c r="C4" s="37" t="s">
        <v>115</v>
      </c>
      <c r="D4" s="37" t="s">
        <v>116</v>
      </c>
      <c r="E4" s="37" t="s">
        <v>135</v>
      </c>
      <c r="F4" s="37" t="s">
        <v>136</v>
      </c>
      <c r="G4" s="37" t="s">
        <v>140</v>
      </c>
      <c r="H4" s="37" t="s">
        <v>139</v>
      </c>
      <c r="I4" s="37" t="s">
        <v>118</v>
      </c>
      <c r="J4" s="37" t="s">
        <v>119</v>
      </c>
      <c r="K4" s="37" t="s">
        <v>137</v>
      </c>
      <c r="L4" s="37" t="s">
        <v>138</v>
      </c>
      <c r="M4" s="37" t="s">
        <v>140</v>
      </c>
      <c r="N4" s="37" t="s">
        <v>139</v>
      </c>
      <c r="O4" s="37" t="s">
        <v>121</v>
      </c>
      <c r="P4" s="37" t="s">
        <v>122</v>
      </c>
      <c r="Q4" s="37" t="s">
        <v>124</v>
      </c>
      <c r="R4" s="37" t="s">
        <v>125</v>
      </c>
      <c r="S4" s="41" t="s">
        <v>127</v>
      </c>
      <c r="T4" s="41"/>
      <c r="U4" s="41" t="s">
        <v>130</v>
      </c>
      <c r="V4" s="41"/>
    </row>
    <row r="5" spans="2:22" x14ac:dyDescent="0.35">
      <c r="B5" s="37" t="s">
        <v>113</v>
      </c>
      <c r="S5" s="37" t="s">
        <v>128</v>
      </c>
      <c r="T5" s="37" t="s">
        <v>129</v>
      </c>
      <c r="U5" s="37" t="s">
        <v>131</v>
      </c>
      <c r="V5" s="37" t="s">
        <v>132</v>
      </c>
    </row>
    <row r="7" spans="2:22" x14ac:dyDescent="0.35">
      <c r="B7" s="37" t="s">
        <v>133</v>
      </c>
      <c r="C7" s="16">
        <v>98.8</v>
      </c>
      <c r="D7" s="16">
        <v>99.7</v>
      </c>
      <c r="E7" s="16">
        <v>99.4</v>
      </c>
      <c r="F7" s="16">
        <v>99.2</v>
      </c>
      <c r="G7" s="16">
        <v>50</v>
      </c>
      <c r="H7" s="16">
        <v>51.1</v>
      </c>
      <c r="I7" s="16">
        <v>91.7</v>
      </c>
      <c r="J7" s="16">
        <v>91.1</v>
      </c>
      <c r="K7" s="16">
        <v>91.4</v>
      </c>
      <c r="L7" s="16">
        <v>94.6</v>
      </c>
      <c r="M7" s="16">
        <v>77.900000000000006</v>
      </c>
      <c r="N7" s="16">
        <v>77.8</v>
      </c>
      <c r="O7" s="16"/>
      <c r="P7" s="16"/>
      <c r="Q7" s="16"/>
      <c r="R7" s="16"/>
      <c r="S7" s="37">
        <v>92.8</v>
      </c>
      <c r="T7" s="37">
        <v>95.7</v>
      </c>
      <c r="U7" s="37">
        <v>90.3</v>
      </c>
      <c r="V7" s="37">
        <v>94.1</v>
      </c>
    </row>
    <row r="8" spans="2:22" x14ac:dyDescent="0.35">
      <c r="B8" s="37" t="s">
        <v>134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>
        <v>64</v>
      </c>
      <c r="P8" s="16">
        <v>75.7</v>
      </c>
      <c r="Q8" s="16">
        <v>60.9</v>
      </c>
      <c r="R8" s="16">
        <v>77.5</v>
      </c>
      <c r="S8" s="37">
        <v>60.6</v>
      </c>
      <c r="T8" s="37">
        <v>74.8</v>
      </c>
      <c r="U8" s="37">
        <v>60.2</v>
      </c>
      <c r="V8" s="37">
        <v>67.5</v>
      </c>
    </row>
    <row r="9" spans="2:22" x14ac:dyDescent="0.35">
      <c r="B9" s="37" t="s">
        <v>141</v>
      </c>
      <c r="C9" s="16"/>
      <c r="D9" s="16"/>
      <c r="E9" s="16">
        <v>99.5</v>
      </c>
      <c r="F9" s="16">
        <v>100</v>
      </c>
      <c r="G9" s="16">
        <v>50.1</v>
      </c>
      <c r="H9" s="16">
        <v>51.2</v>
      </c>
      <c r="I9" s="16"/>
      <c r="J9" s="16"/>
      <c r="K9" s="16">
        <v>100</v>
      </c>
      <c r="L9" s="16">
        <v>100</v>
      </c>
      <c r="M9" s="16">
        <v>71.099999999999994</v>
      </c>
      <c r="N9" s="16">
        <v>84.5</v>
      </c>
      <c r="O9" s="16"/>
      <c r="P9" s="16"/>
      <c r="Q9" s="16"/>
      <c r="R9" s="16"/>
    </row>
    <row r="10" spans="2:22" x14ac:dyDescent="0.35"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</sheetData>
  <mergeCells count="7">
    <mergeCell ref="S3:V3"/>
    <mergeCell ref="S4:T4"/>
    <mergeCell ref="U4:V4"/>
    <mergeCell ref="C3:H3"/>
    <mergeCell ref="I3:N3"/>
    <mergeCell ref="O3:P3"/>
    <mergeCell ref="Q3:R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F0_DD_AxC</vt:lpstr>
      <vt:lpstr>F1_DD_ACxB</vt:lpstr>
      <vt:lpstr>F2_Homing DD assay (pat Cas9)</vt:lpstr>
      <vt:lpstr>F2_Homing DD assay (mat Cas9)</vt:lpstr>
      <vt:lpstr>F1_2-element_CB</vt:lpstr>
      <vt:lpstr>Fitness</vt:lpstr>
      <vt:lpstr>Homing rate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Estela Gonzalez</dc:creator>
  <cp:lastModifiedBy>Philip Leftwich</cp:lastModifiedBy>
  <dcterms:created xsi:type="dcterms:W3CDTF">2015-06-05T18:17:20Z</dcterms:created>
  <dcterms:modified xsi:type="dcterms:W3CDTF">2023-01-20T13:16:38Z</dcterms:modified>
</cp:coreProperties>
</file>