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ueahome\eressci1\hpd08ucu\data\Documents\"/>
    </mc:Choice>
  </mc:AlternateContent>
  <xr:revisionPtr revIDLastSave="0" documentId="8_{8B092103-8AD9-4EDE-B25B-5BF690B6E282}" xr6:coauthVersionLast="47" xr6:coauthVersionMax="47" xr10:uidLastSave="{00000000-0000-0000-0000-000000000000}"/>
  <bookViews>
    <workbookView xWindow="1170" yWindow="1170" windowWidth="22410" windowHeight="11730" activeTab="1" xr2:uid="{2DDCC5C9-7DC5-4997-81E6-E03B3576CDAD}"/>
  </bookViews>
  <sheets>
    <sheet name="F2" sheetId="5" r:id="rId1"/>
    <sheet name="Homing assay" sheetId="1" r:id="rId2"/>
    <sheet name="Double hets x CdKO" sheetId="6" r:id="rId3"/>
    <sheet name="1928 1759 recombination" sheetId="7" r:id="rId4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8" i="1" l="1"/>
  <c r="AL11" i="1"/>
  <c r="AL14" i="1"/>
  <c r="AL5" i="1"/>
  <c r="AK8" i="1"/>
  <c r="AK11" i="1"/>
  <c r="AK14" i="1"/>
  <c r="AK5" i="1"/>
  <c r="M4" i="7" l="1"/>
  <c r="K4" i="7" s="1"/>
  <c r="M15" i="1"/>
  <c r="N12" i="1"/>
  <c r="M12" i="1"/>
  <c r="M9" i="1"/>
  <c r="N6" i="1"/>
  <c r="M6" i="1"/>
  <c r="AD11" i="1"/>
  <c r="AE11" i="1"/>
  <c r="AF11" i="1"/>
  <c r="AG11" i="1"/>
  <c r="AI11" i="1"/>
  <c r="AC11" i="1"/>
  <c r="M11" i="1"/>
  <c r="N11" i="1"/>
  <c r="O11" i="1"/>
  <c r="P11" i="1" s="1"/>
  <c r="Q11" i="1"/>
  <c r="S11" i="1"/>
  <c r="R11" i="1" s="1"/>
  <c r="W5" i="6"/>
  <c r="K5" i="6"/>
  <c r="I5" i="6"/>
  <c r="N5" i="6"/>
  <c r="W5" i="1"/>
  <c r="AE5" i="1" s="1"/>
  <c r="V5" i="1"/>
  <c r="AD5" i="1" s="1"/>
  <c r="S5" i="1"/>
  <c r="Q5" i="1"/>
  <c r="R5" i="1" s="1"/>
  <c r="P5" i="1"/>
  <c r="O5" i="1"/>
  <c r="N5" i="1"/>
  <c r="I4" i="7" l="1"/>
  <c r="J5" i="6"/>
  <c r="L5" i="6"/>
  <c r="Q14" i="1"/>
  <c r="R14" i="1" s="1"/>
  <c r="O14" i="1"/>
  <c r="M14" i="1"/>
  <c r="S14" i="1"/>
  <c r="Q8" i="1"/>
  <c r="O8" i="1"/>
  <c r="M8" i="1"/>
  <c r="S8" i="1"/>
  <c r="N9" i="1" s="1"/>
  <c r="E188" i="1"/>
  <c r="F188" i="1"/>
  <c r="G188" i="1"/>
  <c r="H188" i="1"/>
  <c r="J183" i="1"/>
  <c r="K183" i="1"/>
  <c r="J184" i="1"/>
  <c r="K184" i="1"/>
  <c r="J185" i="1"/>
  <c r="K185" i="1"/>
  <c r="J186" i="1"/>
  <c r="K186" i="1"/>
  <c r="J187" i="1"/>
  <c r="K187" i="1"/>
  <c r="J181" i="1"/>
  <c r="K181" i="1"/>
  <c r="J179" i="1"/>
  <c r="K179" i="1"/>
  <c r="J175" i="1"/>
  <c r="K175" i="1"/>
  <c r="J172" i="1"/>
  <c r="K172" i="1"/>
  <c r="J167" i="1"/>
  <c r="K167" i="1"/>
  <c r="J168" i="1"/>
  <c r="K168" i="1"/>
  <c r="J169" i="1"/>
  <c r="K169" i="1"/>
  <c r="J165" i="1"/>
  <c r="K165" i="1"/>
  <c r="J160" i="1"/>
  <c r="K160" i="1"/>
  <c r="J154" i="1"/>
  <c r="K154" i="1"/>
  <c r="J155" i="1"/>
  <c r="K155" i="1"/>
  <c r="J156" i="1"/>
  <c r="K156" i="1"/>
  <c r="J149" i="1"/>
  <c r="K149" i="1"/>
  <c r="J141" i="1"/>
  <c r="K141" i="1"/>
  <c r="J139" i="1"/>
  <c r="K139" i="1"/>
  <c r="J138" i="1"/>
  <c r="K138" i="1"/>
  <c r="P14" i="1" l="1"/>
  <c r="N15" i="1"/>
  <c r="R8" i="1"/>
  <c r="N14" i="1"/>
  <c r="P8" i="1"/>
  <c r="N8" i="1"/>
  <c r="W140" i="1" l="1"/>
  <c r="W143" i="1"/>
  <c r="W144" i="1"/>
  <c r="W148" i="1"/>
  <c r="W151" i="1"/>
  <c r="W152" i="1"/>
  <c r="W153" i="1"/>
  <c r="W159" i="1"/>
  <c r="W161" i="1"/>
  <c r="W162" i="1"/>
  <c r="W163" i="1"/>
  <c r="W171" i="1"/>
  <c r="W173" i="1"/>
  <c r="W180" i="1"/>
  <c r="W182" i="1"/>
  <c r="V140" i="1"/>
  <c r="V142" i="1"/>
  <c r="V143" i="1"/>
  <c r="V144" i="1"/>
  <c r="V148" i="1"/>
  <c r="V151" i="1"/>
  <c r="V159" i="1"/>
  <c r="V161" i="1"/>
  <c r="V162" i="1"/>
  <c r="V163" i="1"/>
  <c r="V164" i="1"/>
  <c r="V171" i="1"/>
  <c r="V173" i="1"/>
  <c r="V180" i="1"/>
  <c r="V182" i="1"/>
  <c r="U140" i="1"/>
  <c r="U142" i="1"/>
  <c r="U143" i="1"/>
  <c r="U144" i="1"/>
  <c r="U145" i="1"/>
  <c r="U146" i="1"/>
  <c r="U147" i="1"/>
  <c r="U148" i="1"/>
  <c r="U150" i="1"/>
  <c r="U151" i="1"/>
  <c r="U152" i="1"/>
  <c r="U153" i="1"/>
  <c r="U157" i="1"/>
  <c r="U159" i="1"/>
  <c r="U161" i="1"/>
  <c r="U162" i="1"/>
  <c r="U163" i="1"/>
  <c r="U164" i="1"/>
  <c r="U166" i="1"/>
  <c r="U170" i="1"/>
  <c r="U171" i="1"/>
  <c r="U173" i="1"/>
  <c r="U174" i="1"/>
  <c r="U176" i="1"/>
  <c r="U177" i="1"/>
  <c r="U178" i="1"/>
  <c r="U180" i="1"/>
  <c r="U182" i="1"/>
  <c r="T140" i="1"/>
  <c r="T142" i="1"/>
  <c r="T143" i="1"/>
  <c r="T144" i="1"/>
  <c r="T145" i="1"/>
  <c r="T146" i="1"/>
  <c r="T147" i="1"/>
  <c r="T148" i="1"/>
  <c r="T150" i="1"/>
  <c r="T151" i="1"/>
  <c r="T152" i="1"/>
  <c r="T153" i="1"/>
  <c r="T157" i="1"/>
  <c r="T159" i="1"/>
  <c r="T161" i="1"/>
  <c r="T162" i="1"/>
  <c r="T163" i="1"/>
  <c r="T164" i="1"/>
  <c r="T166" i="1"/>
  <c r="T170" i="1"/>
  <c r="T171" i="1"/>
  <c r="T173" i="1"/>
  <c r="T174" i="1"/>
  <c r="T176" i="1"/>
  <c r="T177" i="1"/>
  <c r="T178" i="1"/>
  <c r="T180" i="1"/>
  <c r="T182" i="1"/>
  <c r="W137" i="1"/>
  <c r="V137" i="1"/>
  <c r="U137" i="1"/>
  <c r="T137" i="1"/>
  <c r="M138" i="1"/>
  <c r="M139" i="1"/>
  <c r="M140" i="1"/>
  <c r="M141" i="1"/>
  <c r="M142" i="1"/>
  <c r="L142" i="1" s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37" i="1"/>
  <c r="K140" i="1"/>
  <c r="K142" i="1"/>
  <c r="K143" i="1"/>
  <c r="K144" i="1"/>
  <c r="L144" i="1" s="1"/>
  <c r="K145" i="1"/>
  <c r="K146" i="1"/>
  <c r="K147" i="1"/>
  <c r="K148" i="1"/>
  <c r="K150" i="1"/>
  <c r="L150" i="1" s="1"/>
  <c r="K151" i="1"/>
  <c r="K152" i="1"/>
  <c r="K153" i="1"/>
  <c r="L153" i="1" s="1"/>
  <c r="K157" i="1"/>
  <c r="L157" i="1" s="1"/>
  <c r="K159" i="1"/>
  <c r="K161" i="1"/>
  <c r="L161" i="1" s="1"/>
  <c r="K162" i="1"/>
  <c r="L162" i="1" s="1"/>
  <c r="K163" i="1"/>
  <c r="K164" i="1"/>
  <c r="K166" i="1"/>
  <c r="L166" i="1" s="1"/>
  <c r="K170" i="1"/>
  <c r="K171" i="1"/>
  <c r="K173" i="1"/>
  <c r="K174" i="1"/>
  <c r="K176" i="1"/>
  <c r="L176" i="1" s="1"/>
  <c r="K177" i="1"/>
  <c r="L177" i="1" s="1"/>
  <c r="K178" i="1"/>
  <c r="L178" i="1" s="1"/>
  <c r="K180" i="1"/>
  <c r="K182" i="1"/>
  <c r="L182" i="1" s="1"/>
  <c r="K137" i="1"/>
  <c r="I138" i="1"/>
  <c r="L138" i="1" s="1"/>
  <c r="I139" i="1"/>
  <c r="L139" i="1" s="1"/>
  <c r="I140" i="1"/>
  <c r="J140" i="1" s="1"/>
  <c r="I141" i="1"/>
  <c r="L141" i="1" s="1"/>
  <c r="I142" i="1"/>
  <c r="I143" i="1"/>
  <c r="I144" i="1"/>
  <c r="J144" i="1" s="1"/>
  <c r="I145" i="1"/>
  <c r="J145" i="1" s="1"/>
  <c r="I146" i="1"/>
  <c r="I147" i="1"/>
  <c r="I148" i="1"/>
  <c r="J148" i="1" s="1"/>
  <c r="I149" i="1"/>
  <c r="I150" i="1"/>
  <c r="J150" i="1" s="1"/>
  <c r="I151" i="1"/>
  <c r="J151" i="1" s="1"/>
  <c r="I152" i="1"/>
  <c r="J152" i="1" s="1"/>
  <c r="I153" i="1"/>
  <c r="J153" i="1" s="1"/>
  <c r="I154" i="1"/>
  <c r="L154" i="1" s="1"/>
  <c r="I155" i="1"/>
  <c r="L155" i="1" s="1"/>
  <c r="I156" i="1"/>
  <c r="L156" i="1" s="1"/>
  <c r="I157" i="1"/>
  <c r="J157" i="1" s="1"/>
  <c r="I159" i="1"/>
  <c r="I160" i="1"/>
  <c r="L160" i="1" s="1"/>
  <c r="I161" i="1"/>
  <c r="J161" i="1" s="1"/>
  <c r="I162" i="1"/>
  <c r="J162" i="1" s="1"/>
  <c r="I163" i="1"/>
  <c r="I164" i="1"/>
  <c r="I165" i="1"/>
  <c r="L165" i="1" s="1"/>
  <c r="I166" i="1"/>
  <c r="J166" i="1" s="1"/>
  <c r="I167" i="1"/>
  <c r="L167" i="1" s="1"/>
  <c r="I168" i="1"/>
  <c r="L168" i="1" s="1"/>
  <c r="I169" i="1"/>
  <c r="L169" i="1" s="1"/>
  <c r="I170" i="1"/>
  <c r="J170" i="1" s="1"/>
  <c r="I171" i="1"/>
  <c r="I172" i="1"/>
  <c r="L172" i="1" s="1"/>
  <c r="I173" i="1"/>
  <c r="J173" i="1" s="1"/>
  <c r="I174" i="1"/>
  <c r="J174" i="1" s="1"/>
  <c r="I175" i="1"/>
  <c r="L175" i="1" s="1"/>
  <c r="I176" i="1"/>
  <c r="I177" i="1"/>
  <c r="J177" i="1" s="1"/>
  <c r="I178" i="1"/>
  <c r="J178" i="1" s="1"/>
  <c r="I179" i="1"/>
  <c r="L179" i="1" s="1"/>
  <c r="I180" i="1"/>
  <c r="I181" i="1"/>
  <c r="L181" i="1" s="1"/>
  <c r="I182" i="1"/>
  <c r="J182" i="1" s="1"/>
  <c r="I183" i="1"/>
  <c r="L183" i="1" s="1"/>
  <c r="I184" i="1"/>
  <c r="L184" i="1" s="1"/>
  <c r="I185" i="1"/>
  <c r="L185" i="1" s="1"/>
  <c r="I186" i="1"/>
  <c r="L186" i="1" s="1"/>
  <c r="I187" i="1"/>
  <c r="L187" i="1" s="1"/>
  <c r="I137" i="1"/>
  <c r="J137" i="1" l="1"/>
  <c r="L180" i="1"/>
  <c r="L152" i="1"/>
  <c r="L173" i="1"/>
  <c r="L159" i="1"/>
  <c r="L151" i="1"/>
  <c r="L137" i="1"/>
  <c r="L163" i="1"/>
  <c r="J180" i="1"/>
  <c r="J147" i="1"/>
  <c r="L149" i="1"/>
  <c r="M149" i="1"/>
  <c r="M188" i="1" s="1"/>
  <c r="L171" i="1"/>
  <c r="L140" i="1"/>
  <c r="J176" i="1"/>
  <c r="J143" i="1"/>
  <c r="J171" i="1"/>
  <c r="J163" i="1"/>
  <c r="J159" i="1"/>
  <c r="J146" i="1"/>
  <c r="J142" i="1"/>
  <c r="K188" i="1"/>
  <c r="L146" i="1"/>
  <c r="L164" i="1"/>
  <c r="I188" i="1"/>
  <c r="J164" i="1"/>
  <c r="L174" i="1"/>
  <c r="L170" i="1"/>
  <c r="L148" i="1"/>
  <c r="L147" i="1"/>
  <c r="L145" i="1"/>
  <c r="L143" i="1"/>
  <c r="F133" i="1"/>
  <c r="G133" i="1"/>
  <c r="H133" i="1"/>
  <c r="E133" i="1"/>
  <c r="U87" i="1"/>
  <c r="W87" i="1"/>
  <c r="U89" i="1"/>
  <c r="W89" i="1"/>
  <c r="U91" i="1"/>
  <c r="U93" i="1"/>
  <c r="V93" i="1"/>
  <c r="W93" i="1"/>
  <c r="V94" i="1"/>
  <c r="W94" i="1"/>
  <c r="U95" i="1"/>
  <c r="U96" i="1"/>
  <c r="V96" i="1"/>
  <c r="W96" i="1"/>
  <c r="U97" i="1"/>
  <c r="V97" i="1"/>
  <c r="U99" i="1"/>
  <c r="U100" i="1"/>
  <c r="U102" i="1"/>
  <c r="V102" i="1"/>
  <c r="W102" i="1"/>
  <c r="U104" i="1"/>
  <c r="U111" i="1"/>
  <c r="U112" i="1"/>
  <c r="V112" i="1"/>
  <c r="W112" i="1"/>
  <c r="U113" i="1"/>
  <c r="V113" i="1"/>
  <c r="W113" i="1"/>
  <c r="U114" i="1"/>
  <c r="V114" i="1"/>
  <c r="W114" i="1"/>
  <c r="V115" i="1"/>
  <c r="W115" i="1"/>
  <c r="U116" i="1"/>
  <c r="U118" i="1"/>
  <c r="V118" i="1"/>
  <c r="U119" i="1"/>
  <c r="V119" i="1"/>
  <c r="W119" i="1"/>
  <c r="U121" i="1"/>
  <c r="V121" i="1"/>
  <c r="W121" i="1"/>
  <c r="U124" i="1"/>
  <c r="V124" i="1"/>
  <c r="W124" i="1"/>
  <c r="U125" i="1"/>
  <c r="V125" i="1"/>
  <c r="W125" i="1"/>
  <c r="U126" i="1"/>
  <c r="V126" i="1"/>
  <c r="W126" i="1"/>
  <c r="U128" i="1"/>
  <c r="U131" i="1"/>
  <c r="U132" i="1"/>
  <c r="T87" i="1"/>
  <c r="T89" i="1"/>
  <c r="T91" i="1"/>
  <c r="T93" i="1"/>
  <c r="T95" i="1"/>
  <c r="T96" i="1"/>
  <c r="T97" i="1"/>
  <c r="T99" i="1"/>
  <c r="T100" i="1"/>
  <c r="T102" i="1"/>
  <c r="T104" i="1"/>
  <c r="T111" i="1"/>
  <c r="T112" i="1"/>
  <c r="T113" i="1"/>
  <c r="T114" i="1"/>
  <c r="T116" i="1"/>
  <c r="T118" i="1"/>
  <c r="T119" i="1"/>
  <c r="T121" i="1"/>
  <c r="T124" i="1"/>
  <c r="T125" i="1"/>
  <c r="T126" i="1"/>
  <c r="T128" i="1"/>
  <c r="T131" i="1"/>
  <c r="T132" i="1"/>
  <c r="W85" i="1"/>
  <c r="V85" i="1"/>
  <c r="U85" i="1"/>
  <c r="T85" i="1"/>
  <c r="J129" i="1"/>
  <c r="K129" i="1"/>
  <c r="J130" i="1"/>
  <c r="K130" i="1"/>
  <c r="J127" i="1"/>
  <c r="K127" i="1"/>
  <c r="J122" i="1"/>
  <c r="K122" i="1"/>
  <c r="J123" i="1"/>
  <c r="K123" i="1"/>
  <c r="J120" i="1"/>
  <c r="K120" i="1"/>
  <c r="J117" i="1"/>
  <c r="K117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03" i="1"/>
  <c r="K103" i="1"/>
  <c r="J101" i="1"/>
  <c r="K101" i="1"/>
  <c r="J98" i="1"/>
  <c r="K98" i="1"/>
  <c r="J92" i="1"/>
  <c r="K92" i="1"/>
  <c r="J90" i="1"/>
  <c r="K90" i="1"/>
  <c r="J88" i="1"/>
  <c r="K88" i="1"/>
  <c r="J86" i="1"/>
  <c r="K86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85" i="1"/>
  <c r="K87" i="1"/>
  <c r="L87" i="1" s="1"/>
  <c r="K89" i="1"/>
  <c r="K91" i="1"/>
  <c r="K93" i="1"/>
  <c r="L93" i="1" s="1"/>
  <c r="K94" i="1"/>
  <c r="L94" i="1" s="1"/>
  <c r="K95" i="1"/>
  <c r="L95" i="1" s="1"/>
  <c r="K96" i="1"/>
  <c r="L96" i="1" s="1"/>
  <c r="K97" i="1"/>
  <c r="L97" i="1" s="1"/>
  <c r="K99" i="1"/>
  <c r="L99" i="1" s="1"/>
  <c r="K100" i="1"/>
  <c r="K102" i="1"/>
  <c r="K104" i="1"/>
  <c r="L104" i="1" s="1"/>
  <c r="K111" i="1"/>
  <c r="L111" i="1" s="1"/>
  <c r="K112" i="1"/>
  <c r="K113" i="1"/>
  <c r="K114" i="1"/>
  <c r="K115" i="1"/>
  <c r="L115" i="1" s="1"/>
  <c r="K116" i="1"/>
  <c r="K118" i="1"/>
  <c r="K119" i="1"/>
  <c r="L119" i="1" s="1"/>
  <c r="K121" i="1"/>
  <c r="K124" i="1"/>
  <c r="K125" i="1"/>
  <c r="K126" i="1"/>
  <c r="K128" i="1"/>
  <c r="K131" i="1"/>
  <c r="L131" i="1" s="1"/>
  <c r="K132" i="1"/>
  <c r="L132" i="1" s="1"/>
  <c r="K85" i="1"/>
  <c r="L85" i="1" s="1"/>
  <c r="I86" i="1"/>
  <c r="L86" i="1" s="1"/>
  <c r="I87" i="1"/>
  <c r="J87" i="1" s="1"/>
  <c r="I88" i="1"/>
  <c r="L88" i="1" s="1"/>
  <c r="I89" i="1"/>
  <c r="J89" i="1" s="1"/>
  <c r="I90" i="1"/>
  <c r="L90" i="1" s="1"/>
  <c r="I91" i="1"/>
  <c r="J91" i="1" s="1"/>
  <c r="I92" i="1"/>
  <c r="L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L98" i="1" s="1"/>
  <c r="I99" i="1"/>
  <c r="J99" i="1" s="1"/>
  <c r="I100" i="1"/>
  <c r="J100" i="1" s="1"/>
  <c r="I101" i="1"/>
  <c r="L101" i="1" s="1"/>
  <c r="I102" i="1"/>
  <c r="J102" i="1" s="1"/>
  <c r="I103" i="1"/>
  <c r="L103" i="1" s="1"/>
  <c r="I104" i="1"/>
  <c r="J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L117" i="1" s="1"/>
  <c r="I118" i="1"/>
  <c r="J118" i="1" s="1"/>
  <c r="I119" i="1"/>
  <c r="J119" i="1" s="1"/>
  <c r="I120" i="1"/>
  <c r="L120" i="1" s="1"/>
  <c r="I121" i="1"/>
  <c r="J121" i="1" s="1"/>
  <c r="I122" i="1"/>
  <c r="L122" i="1" s="1"/>
  <c r="I123" i="1"/>
  <c r="L123" i="1" s="1"/>
  <c r="I124" i="1"/>
  <c r="J124" i="1" s="1"/>
  <c r="I125" i="1"/>
  <c r="J125" i="1" s="1"/>
  <c r="I126" i="1"/>
  <c r="J126" i="1" s="1"/>
  <c r="I127" i="1"/>
  <c r="L127" i="1" s="1"/>
  <c r="I128" i="1"/>
  <c r="J128" i="1" s="1"/>
  <c r="I129" i="1"/>
  <c r="L129" i="1" s="1"/>
  <c r="I130" i="1"/>
  <c r="L130" i="1" s="1"/>
  <c r="I131" i="1"/>
  <c r="J131" i="1" s="1"/>
  <c r="I132" i="1"/>
  <c r="J132" i="1" s="1"/>
  <c r="I85" i="1"/>
  <c r="J85" i="1" s="1"/>
  <c r="L124" i="1" l="1"/>
  <c r="L116" i="1"/>
  <c r="L112" i="1"/>
  <c r="L100" i="1"/>
  <c r="L89" i="1"/>
  <c r="L125" i="1"/>
  <c r="L113" i="1"/>
  <c r="L128" i="1"/>
  <c r="L121" i="1"/>
  <c r="L126" i="1"/>
  <c r="L114" i="1"/>
  <c r="M133" i="1"/>
  <c r="L118" i="1"/>
  <c r="L102" i="1"/>
  <c r="L91" i="1"/>
  <c r="K133" i="1"/>
  <c r="L133" i="1" s="1"/>
  <c r="I133" i="1"/>
  <c r="L188" i="1"/>
  <c r="J188" i="1"/>
  <c r="J133" i="1" l="1"/>
</calcChain>
</file>

<file path=xl/sharedStrings.xml><?xml version="1.0" encoding="utf-8"?>
<sst xmlns="http://schemas.openxmlformats.org/spreadsheetml/2006/main" count="323" uniqueCount="58">
  <si>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</si>
  <si>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</si>
  <si>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</si>
  <si>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</si>
  <si>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</si>
  <si>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</si>
  <si>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</si>
  <si>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</si>
  <si>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</si>
  <si>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</si>
  <si>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</si>
  <si>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</si>
  <si>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</si>
  <si>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Ref.</t>
  </si>
  <si>
    <t>Female no.</t>
  </si>
  <si>
    <t>No. of embryos</t>
  </si>
  <si>
    <t xml:space="preserve">WT X (1590B:1759A) </t>
  </si>
  <si>
    <t xml:space="preserve">(1759A:1590B) X WT </t>
  </si>
  <si>
    <t>WT X (1759A:1590B)</t>
  </si>
  <si>
    <t>MG 1058-A p36</t>
  </si>
  <si>
    <t>No blue</t>
  </si>
  <si>
    <t>-</t>
  </si>
  <si>
    <t>did not hatch</t>
  </si>
  <si>
    <t>ABM</t>
  </si>
  <si>
    <t>AM</t>
  </si>
  <si>
    <t>BM</t>
  </si>
  <si>
    <t>M</t>
  </si>
  <si>
    <t>F2 cross</t>
  </si>
  <si>
    <t>All M</t>
  </si>
  <si>
    <t>M %</t>
  </si>
  <si>
    <t>EG1033G p-103</t>
  </si>
  <si>
    <t>KN1032F p5</t>
  </si>
  <si>
    <t>KN1032F p6</t>
  </si>
  <si>
    <t>Cross</t>
  </si>
  <si>
    <t>KN1032F p9</t>
  </si>
  <si>
    <t>Genotype count/ percentage</t>
  </si>
  <si>
    <t>JA1027E p120</t>
  </si>
  <si>
    <t>WT%</t>
  </si>
  <si>
    <t>Ref</t>
  </si>
  <si>
    <t>LA1032E p179</t>
  </si>
  <si>
    <t>C</t>
  </si>
  <si>
    <t>AC</t>
  </si>
  <si>
    <t>AC%</t>
  </si>
  <si>
    <t>C %</t>
  </si>
  <si>
    <t>No. embryos</t>
  </si>
  <si>
    <t>Total cut</t>
  </si>
  <si>
    <t>Cut rate</t>
  </si>
  <si>
    <t xml:space="preserve">Female no. </t>
  </si>
  <si>
    <t>Genotype count</t>
  </si>
  <si>
    <t>Genotype percentage</t>
  </si>
  <si>
    <t>WT X [1759:(1590:1928B12)]</t>
  </si>
  <si>
    <t>[1759:(1590:1928B12)] X WT</t>
  </si>
  <si>
    <t>WT X [(1590:1928B12):1759]</t>
  </si>
  <si>
    <t>[(1590:1928B12):1759] X WT</t>
  </si>
  <si>
    <t>1759 X (1590:1928B12)</t>
  </si>
  <si>
    <t>(1590:1928B12) X 1759</t>
  </si>
  <si>
    <t>[(1590-:1928+):1759+] X CdKO</t>
  </si>
  <si>
    <t>WT X (1759:1928)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</si>
</sst>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CBAD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BAD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AI36"/>
  <sheetViews>
    <sheetView zoomScale="90" zoomScaleNormal="90" workbookViewId="0">
      <selection activeCell="F16" sqref="F16"/>
    </sheetView>
  </sheetViews>
  <sheetFormatPr defaultColWidth="8.7109375" defaultRowHeight="15" x14ac:dyDescent="0.25"/>
  <cols>
    <col min="1" max="1" width="8.7109375" style="1"/>
    <col min="2" max="2" width="21.7109375" style="1" bestFit="1" customWidth="1"/>
    <col min="3" max="3" width="14.5703125" style="1" customWidth="1"/>
    <col min="4" max="16384" width="8.7109375" style="1"/>
  </cols>
  <sheetData>
    <row r="3" spans="2:35" x14ac:dyDescent="0.25">
      <c r="C3" s="2"/>
      <c r="D3" s="21" t="s">
        <v>10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T3" s="21" t="s">
        <v>11</v>
      </c>
      <c r="U3" s="21"/>
      <c r="V3" s="21"/>
      <c r="W3" s="21"/>
      <c r="X3" s="21"/>
      <c r="Y3" s="21"/>
      <c r="Z3" s="21"/>
      <c r="AA3" s="21"/>
      <c r="AB3" s="21" t="s">
        <v>12</v>
      </c>
      <c r="AC3" s="21"/>
      <c r="AD3" s="21"/>
      <c r="AE3" s="21"/>
      <c r="AF3" s="21"/>
      <c r="AG3" s="21"/>
      <c r="AH3" s="21"/>
      <c r="AI3" s="21"/>
    </row>
    <row r="4" spans="2:35" x14ac:dyDescent="0.25">
      <c r="B4" s="1" t="s">
        <v>0</v>
      </c>
      <c r="C4" s="1" t="s">
        <v>13</v>
      </c>
      <c r="D4" s="1" t="s">
        <v>1</v>
      </c>
      <c r="E4" s="1" t="s">
        <v>2</v>
      </c>
      <c r="F4" s="1" t="s">
        <v>23</v>
      </c>
      <c r="G4" s="1" t="s">
        <v>24</v>
      </c>
      <c r="H4" s="1" t="s">
        <v>25</v>
      </c>
      <c r="I4" s="1" t="s">
        <v>3</v>
      </c>
      <c r="J4" s="1" t="s">
        <v>26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28</v>
      </c>
      <c r="Q4" s="1" t="s">
        <v>29</v>
      </c>
      <c r="T4" s="1" t="s">
        <v>1</v>
      </c>
      <c r="U4" s="1" t="s">
        <v>2</v>
      </c>
      <c r="V4" s="1" t="s">
        <v>23</v>
      </c>
      <c r="W4" s="1" t="s">
        <v>24</v>
      </c>
      <c r="X4" s="1" t="s">
        <v>25</v>
      </c>
      <c r="Y4" s="1" t="s">
        <v>3</v>
      </c>
      <c r="Z4" s="1" t="s">
        <v>26</v>
      </c>
      <c r="AA4" s="1" t="s">
        <v>4</v>
      </c>
      <c r="AB4" s="1" t="s">
        <v>1</v>
      </c>
      <c r="AC4" s="1" t="s">
        <v>2</v>
      </c>
      <c r="AD4" s="1" t="s">
        <v>23</v>
      </c>
      <c r="AE4" s="1" t="s">
        <v>24</v>
      </c>
      <c r="AF4" s="1" t="s">
        <v>25</v>
      </c>
      <c r="AG4" s="1" t="s">
        <v>3</v>
      </c>
      <c r="AH4" s="1" t="s">
        <v>26</v>
      </c>
      <c r="AI4" s="1" t="s">
        <v>4</v>
      </c>
    </row>
    <row r="5" spans="2:35" x14ac:dyDescent="0.25">
      <c r="B5" s="1" t="s">
        <v>54</v>
      </c>
      <c r="I5" s="3"/>
      <c r="K5" s="3"/>
      <c r="S5" s="3"/>
      <c r="T5" s="3"/>
      <c r="U5" s="3"/>
      <c r="V5" s="3"/>
    </row>
    <row r="6" spans="2:35" x14ac:dyDescent="0.25">
      <c r="I6" s="3"/>
      <c r="K6" s="3"/>
      <c r="S6" s="3"/>
      <c r="T6" s="3"/>
      <c r="U6" s="3"/>
      <c r="V6" s="3"/>
    </row>
    <row r="7" spans="2:35" x14ac:dyDescent="0.25">
      <c r="I7" s="3"/>
      <c r="K7" s="3"/>
      <c r="S7" s="3"/>
      <c r="T7" s="3"/>
      <c r="U7" s="3"/>
      <c r="V7" s="3"/>
    </row>
    <row r="8" spans="2:35" x14ac:dyDescent="0.25">
      <c r="I8" s="3"/>
      <c r="K8" s="3"/>
      <c r="S8" s="3"/>
      <c r="T8" s="3"/>
      <c r="U8" s="3"/>
      <c r="V8" s="3"/>
    </row>
    <row r="9" spans="2:35" x14ac:dyDescent="0.25">
      <c r="I9" s="3"/>
      <c r="K9" s="3"/>
      <c r="S9" s="3"/>
      <c r="T9" s="3"/>
      <c r="U9" s="3"/>
      <c r="V9" s="3"/>
    </row>
    <row r="10" spans="2:35" x14ac:dyDescent="0.25">
      <c r="B10" s="1" t="s">
        <v>55</v>
      </c>
      <c r="I10" s="3"/>
      <c r="K10" s="3"/>
      <c r="S10" s="3"/>
      <c r="T10" s="3"/>
      <c r="U10" s="3"/>
      <c r="V10" s="3"/>
    </row>
    <row r="11" spans="2:35" x14ac:dyDescent="0.25">
      <c r="I11" s="3"/>
      <c r="K11" s="3"/>
      <c r="S11" s="3"/>
      <c r="T11" s="3"/>
      <c r="U11" s="3"/>
      <c r="V11" s="3"/>
    </row>
    <row r="12" spans="2:35" x14ac:dyDescent="0.25">
      <c r="I12" s="3"/>
      <c r="K12" s="3"/>
      <c r="S12" s="3"/>
      <c r="T12" s="3"/>
      <c r="U12" s="3"/>
      <c r="V12" s="3"/>
    </row>
    <row r="13" spans="2:35" x14ac:dyDescent="0.25">
      <c r="I13" s="3"/>
      <c r="K13" s="3"/>
      <c r="S13" s="3"/>
      <c r="T13" s="3"/>
      <c r="U13" s="3"/>
      <c r="V13" s="3"/>
    </row>
    <row r="14" spans="2:35" x14ac:dyDescent="0.25">
      <c r="I14" s="3"/>
      <c r="K14" s="3"/>
      <c r="S14" s="3"/>
      <c r="T14" s="3"/>
      <c r="U14" s="3"/>
      <c r="V14" s="3"/>
    </row>
    <row r="15" spans="2:35" x14ac:dyDescent="0.25">
      <c r="I15" s="3"/>
      <c r="K15" s="3"/>
      <c r="S15" s="3"/>
      <c r="T15" s="3"/>
      <c r="U15" s="3"/>
      <c r="V15" s="3"/>
    </row>
    <row r="16" spans="2:35" x14ac:dyDescent="0.25">
      <c r="I16" s="3"/>
      <c r="K16" s="3"/>
      <c r="S16" s="3"/>
      <c r="T16" s="3"/>
      <c r="U16" s="3"/>
      <c r="V16" s="3"/>
    </row>
    <row r="17" spans="9:22" x14ac:dyDescent="0.25">
      <c r="I17" s="3"/>
      <c r="K17" s="3"/>
      <c r="S17" s="3"/>
      <c r="T17" s="3"/>
      <c r="U17" s="3"/>
      <c r="V17" s="3"/>
    </row>
    <row r="18" spans="9:22" x14ac:dyDescent="0.25">
      <c r="I18" s="3"/>
      <c r="K18" s="3"/>
      <c r="S18" s="3"/>
      <c r="T18" s="3"/>
      <c r="U18" s="3"/>
      <c r="V18" s="3"/>
    </row>
    <row r="19" spans="9:22" x14ac:dyDescent="0.25">
      <c r="I19" s="3"/>
      <c r="K19" s="3"/>
      <c r="S19" s="3"/>
      <c r="T19" s="3"/>
      <c r="U19" s="3"/>
      <c r="V19" s="3"/>
    </row>
    <row r="20" spans="9:22" x14ac:dyDescent="0.25">
      <c r="I20" s="3"/>
      <c r="K20" s="3"/>
      <c r="S20" s="3"/>
      <c r="T20" s="3"/>
      <c r="U20" s="3"/>
      <c r="V20" s="3"/>
    </row>
    <row r="21" spans="9:22" x14ac:dyDescent="0.25">
      <c r="I21" s="3"/>
      <c r="K21" s="3"/>
      <c r="S21" s="3"/>
      <c r="T21" s="3"/>
      <c r="U21" s="3"/>
      <c r="V21" s="3"/>
    </row>
    <row r="22" spans="9:22" x14ac:dyDescent="0.25">
      <c r="I22" s="3"/>
      <c r="K22" s="3"/>
      <c r="S22" s="3"/>
      <c r="T22" s="3"/>
      <c r="U22" s="3"/>
      <c r="V22" s="3"/>
    </row>
    <row r="23" spans="9:22" x14ac:dyDescent="0.25">
      <c r="I23" s="3"/>
      <c r="K23" s="3"/>
      <c r="S23" s="3"/>
      <c r="T23" s="3"/>
      <c r="U23" s="3"/>
      <c r="V23" s="3"/>
    </row>
    <row r="24" spans="9:22" x14ac:dyDescent="0.25">
      <c r="I24" s="3"/>
      <c r="K24" s="3"/>
      <c r="S24" s="3"/>
      <c r="T24" s="3"/>
      <c r="U24" s="3"/>
      <c r="V24" s="3"/>
    </row>
    <row r="25" spans="9:22" x14ac:dyDescent="0.25">
      <c r="I25" s="3"/>
      <c r="K25" s="3"/>
      <c r="S25" s="3"/>
      <c r="T25" s="3"/>
      <c r="U25" s="3"/>
      <c r="V25" s="3"/>
    </row>
    <row r="26" spans="9:22" x14ac:dyDescent="0.25">
      <c r="I26" s="3"/>
      <c r="K26" s="3"/>
      <c r="S26" s="3"/>
      <c r="T26" s="3"/>
      <c r="U26" s="3"/>
      <c r="V26" s="3"/>
    </row>
    <row r="27" spans="9:22" x14ac:dyDescent="0.25">
      <c r="I27" s="3"/>
      <c r="K27" s="3"/>
      <c r="S27" s="3"/>
      <c r="T27" s="3"/>
      <c r="U27" s="3"/>
      <c r="V27" s="3"/>
    </row>
    <row r="28" spans="9:22" x14ac:dyDescent="0.25">
      <c r="I28" s="3"/>
      <c r="K28" s="3"/>
      <c r="S28" s="3"/>
      <c r="T28" s="3"/>
      <c r="U28" s="3"/>
      <c r="V28" s="3"/>
    </row>
    <row r="29" spans="9:22" x14ac:dyDescent="0.25">
      <c r="I29" s="3"/>
      <c r="K29" s="3"/>
      <c r="S29" s="3"/>
      <c r="T29" s="3"/>
      <c r="U29" s="3"/>
      <c r="V29" s="3"/>
    </row>
    <row r="30" spans="9:22" x14ac:dyDescent="0.25">
      <c r="I30" s="3"/>
      <c r="K30" s="3"/>
      <c r="S30" s="3"/>
      <c r="T30" s="3"/>
      <c r="U30" s="3"/>
      <c r="V30" s="3"/>
    </row>
    <row r="31" spans="9:22" x14ac:dyDescent="0.25">
      <c r="I31" s="3"/>
      <c r="K31" s="3"/>
      <c r="S31" s="3"/>
      <c r="T31" s="3"/>
      <c r="U31" s="3"/>
      <c r="V31" s="3"/>
    </row>
    <row r="32" spans="9:22" x14ac:dyDescent="0.25">
      <c r="I32" s="3"/>
      <c r="K32" s="3"/>
      <c r="S32" s="3"/>
      <c r="T32" s="3"/>
      <c r="U32" s="3"/>
      <c r="V32" s="3"/>
    </row>
    <row r="33" spans="9:22" x14ac:dyDescent="0.25">
      <c r="I33" s="3"/>
      <c r="K33" s="3"/>
      <c r="S33" s="3"/>
      <c r="T33" s="3"/>
      <c r="U33" s="3"/>
      <c r="V33" s="3"/>
    </row>
    <row r="34" spans="9:22" x14ac:dyDescent="0.25">
      <c r="I34" s="3"/>
      <c r="K34" s="3"/>
      <c r="S34" s="3"/>
      <c r="T34" s="3"/>
      <c r="U34" s="3"/>
      <c r="V34" s="3"/>
    </row>
    <row r="35" spans="9:22" x14ac:dyDescent="0.25">
      <c r="I35" s="3"/>
      <c r="K35" s="3"/>
      <c r="S35" s="3"/>
      <c r="T35" s="3"/>
      <c r="U35" s="3"/>
      <c r="V35" s="3"/>
    </row>
    <row r="36" spans="9:22" x14ac:dyDescent="0.25">
      <c r="I36" s="3"/>
      <c r="K36" s="3"/>
      <c r="S36" s="3"/>
      <c r="T36" s="3"/>
      <c r="U36" s="3"/>
      <c r="V36" s="3"/>
    </row>
  </sheetData>
  <mergeCells count="3">
    <mergeCell ref="AB3:AI3"/>
    <mergeCell ref="D3:Q3"/>
    <mergeCell ref="T3:AA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A3:AL188"/>
  <sheetViews>
    <sheetView tabSelected="1" topLeftCell="C1" zoomScaleNormal="100" workbookViewId="0">
      <selection activeCell="L15" sqref="L15"/>
    </sheetView>
  </sheetViews>
  <sheetFormatPr defaultColWidth="8.7109375" defaultRowHeight="15" x14ac:dyDescent="0.25"/>
  <cols>
    <col min="1" max="1" width="13.7109375" style="1" bestFit="1" customWidth="1"/>
    <col min="2" max="2" width="26" style="1" bestFit="1" customWidth="1"/>
    <col min="3" max="3" width="14.28515625" style="1" bestFit="1" customWidth="1"/>
    <col min="4" max="4" width="14.7109375" style="1" bestFit="1" customWidth="1"/>
    <col min="5" max="16384" width="8.7109375" style="1"/>
  </cols>
  <sheetData>
    <row r="3" spans="1:38" x14ac:dyDescent="0.25">
      <c r="E3" s="21" t="s">
        <v>10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U3" s="21" t="s">
        <v>11</v>
      </c>
      <c r="V3" s="21"/>
      <c r="W3" s="21"/>
      <c r="X3" s="21"/>
      <c r="Y3" s="21"/>
      <c r="Z3" s="21"/>
      <c r="AA3" s="21"/>
      <c r="AB3" s="21"/>
      <c r="AC3" s="21" t="s">
        <v>12</v>
      </c>
      <c r="AD3" s="21"/>
      <c r="AE3" s="21"/>
      <c r="AF3" s="21"/>
      <c r="AG3" s="21"/>
      <c r="AH3" s="21"/>
      <c r="AI3" s="21"/>
      <c r="AJ3" s="21"/>
    </row>
    <row r="4" spans="1:38" x14ac:dyDescent="0.25">
      <c r="A4" s="1" t="s">
        <v>13</v>
      </c>
      <c r="B4" s="1" t="s">
        <v>27</v>
      </c>
      <c r="C4" s="1" t="s">
        <v>14</v>
      </c>
      <c r="D4" s="1" t="s">
        <v>15</v>
      </c>
      <c r="E4" s="1" t="s">
        <v>1</v>
      </c>
      <c r="F4" s="1" t="s">
        <v>2</v>
      </c>
      <c r="G4" s="1" t="s">
        <v>23</v>
      </c>
      <c r="H4" s="1" t="s">
        <v>24</v>
      </c>
      <c r="I4" s="1" t="s">
        <v>25</v>
      </c>
      <c r="J4" s="1" t="s">
        <v>3</v>
      </c>
      <c r="K4" s="1" t="s">
        <v>26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28</v>
      </c>
      <c r="R4" s="1" t="s">
        <v>29</v>
      </c>
      <c r="S4" s="1" t="s">
        <v>9</v>
      </c>
      <c r="U4" s="1" t="s">
        <v>1</v>
      </c>
      <c r="V4" s="1" t="s">
        <v>2</v>
      </c>
      <c r="W4" s="1" t="s">
        <v>23</v>
      </c>
      <c r="X4" s="1" t="s">
        <v>24</v>
      </c>
      <c r="Y4" s="1" t="s">
        <v>25</v>
      </c>
      <c r="Z4" s="1" t="s">
        <v>3</v>
      </c>
      <c r="AA4" s="1" t="s">
        <v>26</v>
      </c>
      <c r="AB4" s="1" t="s">
        <v>4</v>
      </c>
      <c r="AC4" s="1" t="s">
        <v>1</v>
      </c>
      <c r="AD4" s="1" t="s">
        <v>2</v>
      </c>
      <c r="AE4" s="1" t="s">
        <v>23</v>
      </c>
      <c r="AF4" s="1" t="s">
        <v>24</v>
      </c>
      <c r="AG4" s="1" t="s">
        <v>25</v>
      </c>
      <c r="AH4" s="1" t="s">
        <v>3</v>
      </c>
      <c r="AI4" s="1" t="s">
        <v>26</v>
      </c>
      <c r="AJ4" s="1" t="s">
        <v>4</v>
      </c>
      <c r="AK4" s="1" t="s">
        <v>45</v>
      </c>
      <c r="AL4" s="1" t="s">
        <v>46</v>
      </c>
    </row>
    <row r="5" spans="1:38" x14ac:dyDescent="0.25">
      <c r="A5" s="1" t="s">
        <v>32</v>
      </c>
      <c r="B5" s="1" t="s">
        <v>50</v>
      </c>
      <c r="E5" s="18">
        <v>153</v>
      </c>
      <c r="F5" s="18">
        <v>161</v>
      </c>
      <c r="G5" s="18">
        <v>139</v>
      </c>
      <c r="H5" s="18">
        <v>168</v>
      </c>
      <c r="I5" s="18">
        <v>0</v>
      </c>
      <c r="J5" s="18">
        <v>0</v>
      </c>
      <c r="K5" s="18">
        <v>2</v>
      </c>
      <c r="L5" s="18">
        <v>0</v>
      </c>
      <c r="M5" s="18">
        <v>621</v>
      </c>
      <c r="N5" s="13">
        <f>621/623*100</f>
        <v>99.678972712680576</v>
      </c>
      <c r="O5" s="13">
        <f>161+139</f>
        <v>300</v>
      </c>
      <c r="P5" s="13">
        <f>300/623*100</f>
        <v>48.154093097913325</v>
      </c>
      <c r="Q5" s="13">
        <f>139+168</f>
        <v>307</v>
      </c>
      <c r="R5" s="13">
        <f>Q5/623*100</f>
        <v>49.277688603531303</v>
      </c>
      <c r="S5" s="18">
        <f>SUM(E5:L5)</f>
        <v>623</v>
      </c>
      <c r="T5" s="3"/>
      <c r="U5" s="3">
        <v>0</v>
      </c>
      <c r="V5" s="3">
        <f>6+14+11+3+18</f>
        <v>52</v>
      </c>
      <c r="W5" s="1">
        <f>7+10+9+7+15</f>
        <v>48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3">
        <f>V5/F5*100</f>
        <v>32.298136645962735</v>
      </c>
      <c r="AE5" s="3">
        <f>W5/G5*100</f>
        <v>34.532374100719423</v>
      </c>
      <c r="AI5" s="1">
        <v>0</v>
      </c>
      <c r="AK5" s="3">
        <f>SUM(U5:AB5)</f>
        <v>100</v>
      </c>
      <c r="AL5" s="1">
        <f>AK5/S5*100</f>
        <v>16.051364365971107</v>
      </c>
    </row>
    <row r="6" spans="1:38" x14ac:dyDescent="0.25">
      <c r="E6" s="18"/>
      <c r="F6" s="18"/>
      <c r="G6" s="18"/>
      <c r="H6" s="18"/>
      <c r="I6" s="18"/>
      <c r="J6" s="18"/>
      <c r="K6" s="18"/>
      <c r="L6" s="18"/>
      <c r="M6" s="18">
        <f>SUM(G5:H5)</f>
        <v>307</v>
      </c>
      <c r="N6" s="13">
        <f>M6/S5*100</f>
        <v>49.277688603531303</v>
      </c>
      <c r="O6" s="13"/>
      <c r="P6" s="13"/>
      <c r="Q6" s="13"/>
      <c r="R6" s="13"/>
      <c r="S6" s="18"/>
      <c r="AK6" s="3"/>
    </row>
    <row r="7" spans="1:38" x14ac:dyDescent="0.25">
      <c r="E7" s="18"/>
      <c r="F7" s="18"/>
      <c r="G7" s="18"/>
      <c r="H7" s="18"/>
      <c r="I7" s="18"/>
      <c r="J7" s="18"/>
      <c r="K7" s="18"/>
      <c r="L7" s="18"/>
      <c r="M7" s="18"/>
      <c r="N7" s="13"/>
      <c r="O7" s="13"/>
      <c r="P7" s="13"/>
      <c r="Q7" s="13"/>
      <c r="R7" s="13"/>
      <c r="S7" s="18"/>
      <c r="AK7" s="3"/>
    </row>
    <row r="8" spans="1:38" x14ac:dyDescent="0.25">
      <c r="A8" s="1" t="s">
        <v>31</v>
      </c>
      <c r="B8" s="1" t="s">
        <v>51</v>
      </c>
      <c r="E8" s="18">
        <v>88</v>
      </c>
      <c r="F8" s="18">
        <v>84</v>
      </c>
      <c r="G8" s="18">
        <v>84</v>
      </c>
      <c r="H8" s="18">
        <v>90</v>
      </c>
      <c r="I8" s="18">
        <v>0</v>
      </c>
      <c r="J8" s="18">
        <v>0</v>
      </c>
      <c r="K8" s="18">
        <v>0</v>
      </c>
      <c r="L8" s="18">
        <v>0</v>
      </c>
      <c r="M8" s="18">
        <f>SUM(E8:H8)</f>
        <v>346</v>
      </c>
      <c r="N8" s="13">
        <f>M8/S8*100</f>
        <v>100</v>
      </c>
      <c r="O8" s="13">
        <f>F8+G8+I8+J8</f>
        <v>168</v>
      </c>
      <c r="P8" s="13">
        <f>O8/S8*100</f>
        <v>48.554913294797686</v>
      </c>
      <c r="Q8" s="13">
        <f>G8+H8+I8+K8</f>
        <v>174</v>
      </c>
      <c r="R8" s="13">
        <f>Q8/S8*100</f>
        <v>50.289017341040463</v>
      </c>
      <c r="S8" s="18">
        <f>SUM(E8:L8)</f>
        <v>346</v>
      </c>
      <c r="U8" s="1">
        <v>88</v>
      </c>
      <c r="V8" s="1">
        <v>84</v>
      </c>
      <c r="W8" s="1">
        <v>84</v>
      </c>
      <c r="X8" s="1">
        <v>90</v>
      </c>
      <c r="Y8" s="1">
        <v>0</v>
      </c>
      <c r="Z8" s="1">
        <v>0</v>
      </c>
      <c r="AA8" s="1">
        <v>0</v>
      </c>
      <c r="AB8" s="1">
        <v>0</v>
      </c>
      <c r="AC8" s="13">
        <v>100</v>
      </c>
      <c r="AD8" s="13">
        <v>100</v>
      </c>
      <c r="AE8" s="13">
        <v>100</v>
      </c>
      <c r="AF8" s="13">
        <v>100</v>
      </c>
      <c r="AG8" s="18"/>
      <c r="AH8" s="13"/>
      <c r="AK8" s="3">
        <f t="shared" ref="AK8:AK14" si="0">SUM(U8:AB8)</f>
        <v>346</v>
      </c>
      <c r="AL8" s="1">
        <f t="shared" ref="AL8:AL14" si="1">AK8/S8*100</f>
        <v>100</v>
      </c>
    </row>
    <row r="9" spans="1:38" x14ac:dyDescent="0.25">
      <c r="E9" s="18"/>
      <c r="F9" s="18"/>
      <c r="G9" s="18"/>
      <c r="H9" s="18"/>
      <c r="I9" s="18"/>
      <c r="J9" s="18"/>
      <c r="K9" s="18"/>
      <c r="L9" s="18"/>
      <c r="M9" s="18">
        <f>SUM(G8:H8)</f>
        <v>174</v>
      </c>
      <c r="N9" s="13">
        <f>M9/S8*100</f>
        <v>50.289017341040463</v>
      </c>
      <c r="O9" s="13"/>
      <c r="P9" s="13"/>
      <c r="Q9" s="13"/>
      <c r="R9" s="13"/>
      <c r="S9" s="18"/>
      <c r="T9" s="3"/>
      <c r="U9" s="3"/>
      <c r="V9" s="3"/>
      <c r="AC9" s="13"/>
      <c r="AD9" s="13"/>
      <c r="AE9" s="13"/>
      <c r="AF9" s="13"/>
      <c r="AG9" s="18"/>
      <c r="AH9" s="13"/>
      <c r="AK9" s="3"/>
    </row>
    <row r="10" spans="1:38" x14ac:dyDescent="0.25">
      <c r="E10" s="18"/>
      <c r="F10" s="18"/>
      <c r="G10" s="18"/>
      <c r="H10" s="18"/>
      <c r="I10" s="18"/>
      <c r="J10" s="18"/>
      <c r="K10" s="18"/>
      <c r="L10" s="18"/>
      <c r="M10" s="18"/>
      <c r="N10" s="13"/>
      <c r="O10" s="13"/>
      <c r="P10" s="13"/>
      <c r="Q10" s="13"/>
      <c r="R10" s="13"/>
      <c r="S10" s="18"/>
      <c r="AC10" s="13"/>
      <c r="AD10" s="13"/>
      <c r="AE10" s="13"/>
      <c r="AF10" s="13"/>
      <c r="AG10" s="18"/>
      <c r="AH10" s="13"/>
      <c r="AK10" s="3"/>
    </row>
    <row r="11" spans="1:38" x14ac:dyDescent="0.25">
      <c r="A11" s="1" t="s">
        <v>36</v>
      </c>
      <c r="B11" s="1" t="s">
        <v>52</v>
      </c>
      <c r="E11" s="18">
        <v>202</v>
      </c>
      <c r="F11" s="18">
        <v>171</v>
      </c>
      <c r="G11" s="18">
        <v>105</v>
      </c>
      <c r="H11" s="18">
        <v>99</v>
      </c>
      <c r="I11" s="18">
        <v>57</v>
      </c>
      <c r="J11" s="18">
        <v>0</v>
      </c>
      <c r="K11" s="18">
        <v>46</v>
      </c>
      <c r="L11" s="18">
        <v>0</v>
      </c>
      <c r="M11" s="18">
        <f t="shared" ref="M11" si="2">SUM(E11:H11)</f>
        <v>577</v>
      </c>
      <c r="N11" s="13">
        <f t="shared" ref="N11" si="3">M11/S11*100</f>
        <v>84.85294117647058</v>
      </c>
      <c r="O11" s="13">
        <f t="shared" ref="O11" si="4">F11+G11+I11+J11</f>
        <v>333</v>
      </c>
      <c r="P11" s="13">
        <f t="shared" ref="P11" si="5">O11/S11*100</f>
        <v>48.970588235294116</v>
      </c>
      <c r="Q11" s="13">
        <f t="shared" ref="Q11" si="6">G11+H11+I11+K11</f>
        <v>307</v>
      </c>
      <c r="R11" s="13">
        <f t="shared" ref="R11" si="7">Q11/S11*100</f>
        <v>45.147058823529413</v>
      </c>
      <c r="S11" s="18">
        <f t="shared" ref="S11" si="8">SUM(E11:L11)</f>
        <v>680</v>
      </c>
      <c r="T11" s="3"/>
      <c r="U11" s="3">
        <v>0</v>
      </c>
      <c r="V11" s="1">
        <v>9</v>
      </c>
      <c r="W11" s="1">
        <v>3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3">
        <f>U11/E11*100</f>
        <v>0</v>
      </c>
      <c r="AD11" s="13">
        <f t="shared" ref="AD11:AI11" si="9">V11/F11*100</f>
        <v>5.2631578947368416</v>
      </c>
      <c r="AE11" s="13">
        <f t="shared" si="9"/>
        <v>2.8571428571428572</v>
      </c>
      <c r="AF11" s="13">
        <f t="shared" si="9"/>
        <v>1.0101010101010102</v>
      </c>
      <c r="AG11" s="13">
        <f t="shared" si="9"/>
        <v>0</v>
      </c>
      <c r="AH11" s="13"/>
      <c r="AI11" s="13">
        <f t="shared" si="9"/>
        <v>0</v>
      </c>
      <c r="AJ11" s="13"/>
      <c r="AK11" s="3">
        <f t="shared" si="0"/>
        <v>13</v>
      </c>
      <c r="AL11" s="1">
        <f t="shared" si="1"/>
        <v>1.911764705882353</v>
      </c>
    </row>
    <row r="12" spans="1:38" x14ac:dyDescent="0.25">
      <c r="E12" s="18"/>
      <c r="F12" s="18"/>
      <c r="G12" s="18"/>
      <c r="H12" s="18"/>
      <c r="I12" s="18"/>
      <c r="J12" s="18"/>
      <c r="K12" s="18"/>
      <c r="L12" s="18"/>
      <c r="M12" s="18">
        <f>SUM(G11:H11)</f>
        <v>204</v>
      </c>
      <c r="N12" s="13">
        <f>M12/S11*100</f>
        <v>30</v>
      </c>
      <c r="O12" s="13"/>
      <c r="P12" s="13"/>
      <c r="Q12" s="13"/>
      <c r="R12" s="13"/>
      <c r="S12" s="18"/>
      <c r="T12" s="3"/>
      <c r="U12" s="3"/>
      <c r="AK12" s="3"/>
    </row>
    <row r="13" spans="1:38" x14ac:dyDescent="0.25">
      <c r="E13" s="18"/>
      <c r="F13" s="18"/>
      <c r="G13" s="18"/>
      <c r="H13" s="18"/>
      <c r="I13" s="18"/>
      <c r="J13" s="18"/>
      <c r="K13" s="18"/>
      <c r="L13" s="18"/>
      <c r="M13" s="18"/>
      <c r="N13" s="13"/>
      <c r="O13" s="13"/>
      <c r="P13" s="13"/>
      <c r="Q13" s="13"/>
      <c r="R13" s="13"/>
      <c r="S13" s="18"/>
      <c r="T13" s="3"/>
      <c r="U13" s="3"/>
      <c r="AK13" s="3"/>
    </row>
    <row r="14" spans="1:38" x14ac:dyDescent="0.25">
      <c r="A14" s="1" t="s">
        <v>30</v>
      </c>
      <c r="B14" s="1" t="s">
        <v>53</v>
      </c>
      <c r="E14" s="18">
        <v>124</v>
      </c>
      <c r="F14" s="18">
        <v>120</v>
      </c>
      <c r="G14" s="18">
        <v>109</v>
      </c>
      <c r="H14" s="18">
        <v>94</v>
      </c>
      <c r="I14" s="18">
        <v>23</v>
      </c>
      <c r="J14" s="18">
        <v>0</v>
      </c>
      <c r="K14" s="18">
        <v>16</v>
      </c>
      <c r="L14" s="18">
        <v>0</v>
      </c>
      <c r="M14" s="18">
        <f>SUM(E14:H14)</f>
        <v>447</v>
      </c>
      <c r="N14" s="13">
        <f>(M14/S14)*100</f>
        <v>91.975308641975303</v>
      </c>
      <c r="O14" s="13">
        <f>SUM(F14:G14,I14:J14)</f>
        <v>252</v>
      </c>
      <c r="P14" s="13">
        <f>(O14/S14)*100</f>
        <v>51.851851851851848</v>
      </c>
      <c r="Q14" s="13">
        <f>SUM(G14:I14,K14)</f>
        <v>242</v>
      </c>
      <c r="R14" s="13">
        <f>(Q14/S14)*100</f>
        <v>49.794238683127574</v>
      </c>
      <c r="S14" s="18">
        <f>SUM(E14:L14)</f>
        <v>486</v>
      </c>
      <c r="U14" s="1">
        <v>124</v>
      </c>
      <c r="V14" s="1">
        <v>120</v>
      </c>
      <c r="W14" s="1">
        <v>109</v>
      </c>
      <c r="X14" s="18">
        <v>94</v>
      </c>
      <c r="Y14" s="1">
        <v>23</v>
      </c>
      <c r="Z14" s="18">
        <v>0</v>
      </c>
      <c r="AA14" s="1">
        <v>16</v>
      </c>
      <c r="AB14" s="1">
        <v>0</v>
      </c>
      <c r="AC14" s="13">
        <v>100</v>
      </c>
      <c r="AD14" s="13">
        <v>100</v>
      </c>
      <c r="AE14" s="13">
        <v>100</v>
      </c>
      <c r="AF14" s="13">
        <v>100</v>
      </c>
      <c r="AG14" s="18">
        <v>100</v>
      </c>
      <c r="AH14" s="13"/>
      <c r="AI14" s="1">
        <v>100</v>
      </c>
      <c r="AK14" s="3">
        <f t="shared" si="0"/>
        <v>486</v>
      </c>
      <c r="AL14" s="1">
        <f t="shared" si="1"/>
        <v>100</v>
      </c>
    </row>
    <row r="15" spans="1:38" x14ac:dyDescent="0.25">
      <c r="H15" s="3"/>
      <c r="J15" s="3"/>
      <c r="L15" s="18"/>
      <c r="M15" s="18">
        <f>SUM(G14:H14)</f>
        <v>203</v>
      </c>
      <c r="N15" s="3">
        <f>M15/S14*100</f>
        <v>41.769547325102877</v>
      </c>
      <c r="R15" s="3"/>
      <c r="S15" s="3"/>
      <c r="T15" s="3"/>
      <c r="U15" s="3"/>
    </row>
    <row r="16" spans="1:38" x14ac:dyDescent="0.25">
      <c r="H16" s="3"/>
      <c r="J16" s="3"/>
      <c r="R16" s="3"/>
      <c r="S16" s="3"/>
      <c r="T16" s="3"/>
      <c r="U16" s="3"/>
    </row>
    <row r="17" spans="8:21" x14ac:dyDescent="0.25">
      <c r="H17" s="3"/>
      <c r="J17" s="3"/>
      <c r="R17" s="3"/>
      <c r="S17" s="3"/>
      <c r="T17" s="3"/>
      <c r="U17" s="3"/>
    </row>
    <row r="18" spans="8:21" x14ac:dyDescent="0.25">
      <c r="H18" s="3"/>
      <c r="J18" s="3"/>
      <c r="R18" s="3"/>
      <c r="S18" s="3"/>
      <c r="T18" s="3"/>
      <c r="U18" s="3"/>
    </row>
    <row r="45" spans="2:2" x14ac:dyDescent="0.25">
      <c r="B45" s="1" t="s">
        <v>16</v>
      </c>
    </row>
    <row r="53" spans="18:21" x14ac:dyDescent="0.25">
      <c r="R53" s="3"/>
      <c r="S53" s="3"/>
      <c r="T53" s="3"/>
      <c r="U53" s="3"/>
    </row>
    <row r="54" spans="18:21" x14ac:dyDescent="0.25">
      <c r="R54" s="3"/>
      <c r="S54" s="3"/>
      <c r="T54" s="3"/>
      <c r="U54" s="3"/>
    </row>
    <row r="55" spans="18:21" x14ac:dyDescent="0.25">
      <c r="R55" s="3"/>
      <c r="S55" s="3"/>
      <c r="T55" s="3"/>
      <c r="U55" s="3"/>
    </row>
    <row r="56" spans="18:21" x14ac:dyDescent="0.25">
      <c r="R56" s="3"/>
      <c r="S56" s="3"/>
      <c r="T56" s="3"/>
      <c r="U56" s="3"/>
    </row>
    <row r="57" spans="18:21" x14ac:dyDescent="0.25">
      <c r="R57" s="3"/>
      <c r="S57" s="3"/>
      <c r="T57" s="3"/>
      <c r="U57" s="3"/>
    </row>
    <row r="58" spans="18:21" x14ac:dyDescent="0.25">
      <c r="R58" s="3"/>
      <c r="S58" s="3"/>
      <c r="T58" s="3"/>
      <c r="U58" s="3"/>
    </row>
    <row r="59" spans="18:21" x14ac:dyDescent="0.25">
      <c r="R59" s="3"/>
      <c r="S59" s="3"/>
      <c r="T59" s="3"/>
      <c r="U59" s="3"/>
    </row>
    <row r="60" spans="18:21" x14ac:dyDescent="0.25">
      <c r="R60" s="3"/>
      <c r="S60" s="3"/>
      <c r="T60" s="3"/>
      <c r="U60" s="3"/>
    </row>
    <row r="61" spans="18:21" x14ac:dyDescent="0.25">
      <c r="R61" s="3"/>
      <c r="S61" s="3"/>
      <c r="T61" s="3"/>
      <c r="U61" s="3"/>
    </row>
    <row r="62" spans="18:21" x14ac:dyDescent="0.25">
      <c r="R62" s="3"/>
      <c r="S62" s="3"/>
      <c r="T62" s="3"/>
      <c r="U62" s="3"/>
    </row>
    <row r="63" spans="18:21" x14ac:dyDescent="0.25">
      <c r="R63" s="3"/>
      <c r="S63" s="3"/>
      <c r="T63" s="3"/>
      <c r="U63" s="3"/>
    </row>
    <row r="64" spans="18:21" x14ac:dyDescent="0.25">
      <c r="R64" s="3"/>
      <c r="S64" s="3"/>
      <c r="T64" s="3"/>
      <c r="U64" s="3"/>
    </row>
    <row r="65" spans="18:21" x14ac:dyDescent="0.25">
      <c r="R65" s="3"/>
      <c r="S65" s="3"/>
      <c r="T65" s="3"/>
      <c r="U65" s="3"/>
    </row>
    <row r="83" spans="2:23" x14ac:dyDescent="0.25">
      <c r="C83" s="1" t="s">
        <v>14</v>
      </c>
      <c r="D83" s="1" t="s">
        <v>15</v>
      </c>
      <c r="E83" s="1" t="s">
        <v>1</v>
      </c>
      <c r="F83" s="1" t="s">
        <v>2</v>
      </c>
      <c r="G83" s="1" t="s">
        <v>3</v>
      </c>
      <c r="H83" s="1" t="s">
        <v>4</v>
      </c>
      <c r="I83" s="1" t="s">
        <v>5</v>
      </c>
      <c r="J83" s="1" t="s">
        <v>6</v>
      </c>
      <c r="K83" s="1" t="s">
        <v>7</v>
      </c>
      <c r="L83" s="1" t="s">
        <v>8</v>
      </c>
      <c r="M83" s="1" t="s">
        <v>9</v>
      </c>
      <c r="P83" s="1" t="s">
        <v>1</v>
      </c>
      <c r="Q83" s="1" t="s">
        <v>2</v>
      </c>
      <c r="R83" s="1" t="s">
        <v>3</v>
      </c>
      <c r="S83" s="1" t="s">
        <v>4</v>
      </c>
      <c r="T83" s="1" t="s">
        <v>1</v>
      </c>
      <c r="U83" s="1" t="s">
        <v>2</v>
      </c>
      <c r="V83" s="1" t="s">
        <v>3</v>
      </c>
      <c r="W83" s="1" t="s">
        <v>4</v>
      </c>
    </row>
    <row r="84" spans="2:23" x14ac:dyDescent="0.25">
      <c r="D84" s="6" t="s">
        <v>19</v>
      </c>
      <c r="E84" s="7"/>
    </row>
    <row r="85" spans="2:23" x14ac:dyDescent="0.25">
      <c r="B85" s="1" t="s">
        <v>17</v>
      </c>
      <c r="C85" s="1">
        <v>1</v>
      </c>
      <c r="D85" s="4">
        <v>85</v>
      </c>
      <c r="E85" s="1">
        <v>20</v>
      </c>
      <c r="F85" s="1">
        <v>20</v>
      </c>
      <c r="G85" s="1">
        <v>1</v>
      </c>
      <c r="H85" s="1">
        <v>1</v>
      </c>
      <c r="I85" s="1">
        <f>E85+F85</f>
        <v>40</v>
      </c>
      <c r="J85" s="13">
        <f>(I85/M85)*100</f>
        <v>95.238095238095227</v>
      </c>
      <c r="K85" s="1">
        <f>F85+G85</f>
        <v>21</v>
      </c>
      <c r="L85" s="13">
        <f>(K85/M85)*100</f>
        <v>50</v>
      </c>
      <c r="M85" s="1">
        <f>SUM(E85:H85)</f>
        <v>42</v>
      </c>
      <c r="P85" s="1">
        <v>0</v>
      </c>
      <c r="Q85" s="1">
        <v>4</v>
      </c>
      <c r="R85" s="1">
        <v>0</v>
      </c>
      <c r="S85" s="1">
        <v>0</v>
      </c>
      <c r="T85" s="13">
        <f>(P85/E85)*100</f>
        <v>0</v>
      </c>
      <c r="U85" s="13">
        <f>(Q85/F85)*100</f>
        <v>20</v>
      </c>
      <c r="V85" s="13">
        <f>(R85/G85)*100</f>
        <v>0</v>
      </c>
      <c r="W85" s="13">
        <f>(S85/H85)*100</f>
        <v>0</v>
      </c>
    </row>
    <row r="86" spans="2:23" x14ac:dyDescent="0.25">
      <c r="C86" s="1">
        <v>2</v>
      </c>
      <c r="D86" s="4">
        <v>0</v>
      </c>
      <c r="E86" s="1">
        <v>0</v>
      </c>
      <c r="F86" s="1">
        <v>0</v>
      </c>
      <c r="G86" s="1">
        <v>0</v>
      </c>
      <c r="H86" s="1">
        <v>0</v>
      </c>
      <c r="I86" s="1">
        <f t="shared" ref="I86:I132" si="10">E86+F86</f>
        <v>0</v>
      </c>
      <c r="J86" s="1">
        <f t="shared" ref="J86" si="11">F86+G86</f>
        <v>0</v>
      </c>
      <c r="K86" s="1">
        <f t="shared" ref="K86" si="12">G86+H86</f>
        <v>0</v>
      </c>
      <c r="L86" s="1">
        <f t="shared" ref="L86" si="13">H86+I86</f>
        <v>0</v>
      </c>
      <c r="M86" s="1">
        <f t="shared" ref="M86:M132" si="14">SUM(E86:H86)</f>
        <v>0</v>
      </c>
      <c r="P86" s="1" t="s">
        <v>21</v>
      </c>
      <c r="Q86" s="1" t="s">
        <v>21</v>
      </c>
      <c r="R86" s="1" t="s">
        <v>21</v>
      </c>
      <c r="S86" s="1" t="s">
        <v>21</v>
      </c>
      <c r="T86" s="13" t="s">
        <v>21</v>
      </c>
      <c r="U86" s="13" t="s">
        <v>21</v>
      </c>
      <c r="V86" s="13" t="s">
        <v>21</v>
      </c>
      <c r="W86" s="13" t="s">
        <v>21</v>
      </c>
    </row>
    <row r="87" spans="2:23" x14ac:dyDescent="0.25">
      <c r="C87" s="1">
        <v>3</v>
      </c>
      <c r="D87" s="4">
        <v>107</v>
      </c>
      <c r="E87" s="1">
        <v>52</v>
      </c>
      <c r="F87" s="1">
        <v>51</v>
      </c>
      <c r="G87" s="1">
        <v>0</v>
      </c>
      <c r="H87" s="1">
        <v>1</v>
      </c>
      <c r="I87" s="1">
        <f t="shared" si="10"/>
        <v>103</v>
      </c>
      <c r="J87" s="13">
        <f t="shared" ref="J87:J132" si="15">(I87/M87)*100</f>
        <v>99.038461538461547</v>
      </c>
      <c r="K87" s="1">
        <f t="shared" ref="K87:K132" si="16">F87+G87</f>
        <v>51</v>
      </c>
      <c r="L87" s="13">
        <f t="shared" ref="L87:L132" si="17">(K87/M87)*100</f>
        <v>49.038461538461533</v>
      </c>
      <c r="M87" s="1">
        <f t="shared" si="14"/>
        <v>104</v>
      </c>
      <c r="P87" s="1">
        <v>0</v>
      </c>
      <c r="Q87" s="1">
        <v>3</v>
      </c>
      <c r="R87" s="1" t="s">
        <v>21</v>
      </c>
      <c r="S87" s="1">
        <v>0</v>
      </c>
      <c r="T87" s="13">
        <f t="shared" ref="T87:T132" si="18">(P87/E87)*100</f>
        <v>0</v>
      </c>
      <c r="U87" s="13">
        <f t="shared" ref="U87:U132" si="19">(Q87/F87)*100</f>
        <v>5.8823529411764701</v>
      </c>
      <c r="V87" s="13" t="s">
        <v>21</v>
      </c>
      <c r="W87" s="13">
        <f t="shared" ref="W87:W126" si="20">(S87/H87)*100</f>
        <v>0</v>
      </c>
    </row>
    <row r="88" spans="2:23" x14ac:dyDescent="0.25">
      <c r="C88" s="1">
        <v>4</v>
      </c>
      <c r="D88" s="4">
        <v>0</v>
      </c>
      <c r="E88" s="1">
        <v>0</v>
      </c>
      <c r="F88" s="1">
        <v>0</v>
      </c>
      <c r="G88" s="1">
        <v>0</v>
      </c>
      <c r="H88" s="1">
        <v>0</v>
      </c>
      <c r="I88" s="1">
        <f t="shared" si="10"/>
        <v>0</v>
      </c>
      <c r="J88" s="1">
        <f t="shared" ref="J88" si="21">F88+G88</f>
        <v>0</v>
      </c>
      <c r="K88" s="1">
        <f t="shared" ref="K88" si="22">G88+H88</f>
        <v>0</v>
      </c>
      <c r="L88" s="1">
        <f t="shared" ref="L88" si="23">H88+I88</f>
        <v>0</v>
      </c>
      <c r="M88" s="1">
        <f t="shared" si="14"/>
        <v>0</v>
      </c>
      <c r="P88" s="1" t="s">
        <v>21</v>
      </c>
      <c r="Q88" s="1" t="s">
        <v>21</v>
      </c>
      <c r="R88" s="1" t="s">
        <v>21</v>
      </c>
      <c r="S88" s="1" t="s">
        <v>21</v>
      </c>
      <c r="T88" s="13" t="s">
        <v>21</v>
      </c>
      <c r="U88" s="13" t="s">
        <v>21</v>
      </c>
      <c r="V88" s="13" t="s">
        <v>21</v>
      </c>
      <c r="W88" s="13" t="s">
        <v>21</v>
      </c>
    </row>
    <row r="89" spans="2:23" x14ac:dyDescent="0.25">
      <c r="C89" s="1">
        <v>5</v>
      </c>
      <c r="D89" s="4">
        <v>97</v>
      </c>
      <c r="E89" s="1">
        <v>54</v>
      </c>
      <c r="F89" s="1">
        <v>41</v>
      </c>
      <c r="G89" s="1">
        <v>0</v>
      </c>
      <c r="H89" s="1">
        <v>5</v>
      </c>
      <c r="I89" s="1">
        <f t="shared" si="10"/>
        <v>95</v>
      </c>
      <c r="J89" s="13">
        <f t="shared" si="15"/>
        <v>95</v>
      </c>
      <c r="K89" s="1">
        <f t="shared" si="16"/>
        <v>41</v>
      </c>
      <c r="L89" s="13">
        <f t="shared" si="17"/>
        <v>41</v>
      </c>
      <c r="M89" s="1">
        <f t="shared" si="14"/>
        <v>100</v>
      </c>
      <c r="P89" s="1">
        <v>0</v>
      </c>
      <c r="Q89" s="1">
        <v>7</v>
      </c>
      <c r="R89" s="1" t="s">
        <v>21</v>
      </c>
      <c r="S89" s="1">
        <v>0</v>
      </c>
      <c r="T89" s="13">
        <f t="shared" si="18"/>
        <v>0</v>
      </c>
      <c r="U89" s="13">
        <f t="shared" si="19"/>
        <v>17.073170731707318</v>
      </c>
      <c r="V89" s="13" t="s">
        <v>21</v>
      </c>
      <c r="W89" s="13">
        <f t="shared" si="20"/>
        <v>0</v>
      </c>
    </row>
    <row r="90" spans="2:23" x14ac:dyDescent="0.25">
      <c r="C90" s="1">
        <v>6</v>
      </c>
      <c r="D90" s="4">
        <v>0</v>
      </c>
      <c r="E90" s="1">
        <v>0</v>
      </c>
      <c r="F90" s="1">
        <v>0</v>
      </c>
      <c r="G90" s="1">
        <v>0</v>
      </c>
      <c r="H90" s="1">
        <v>0</v>
      </c>
      <c r="I90" s="1">
        <f t="shared" si="10"/>
        <v>0</v>
      </c>
      <c r="J90" s="1">
        <f t="shared" ref="J90" si="24">F90+G90</f>
        <v>0</v>
      </c>
      <c r="K90" s="1">
        <f t="shared" ref="K90" si="25">G90+H90</f>
        <v>0</v>
      </c>
      <c r="L90" s="1">
        <f t="shared" ref="L90" si="26">H90+I90</f>
        <v>0</v>
      </c>
      <c r="M90" s="1">
        <f t="shared" si="14"/>
        <v>0</v>
      </c>
      <c r="P90" s="1" t="s">
        <v>21</v>
      </c>
      <c r="Q90" s="1" t="s">
        <v>21</v>
      </c>
      <c r="R90" s="1" t="s">
        <v>21</v>
      </c>
      <c r="S90" s="1" t="s">
        <v>21</v>
      </c>
      <c r="T90" s="13" t="s">
        <v>21</v>
      </c>
      <c r="U90" s="13" t="s">
        <v>21</v>
      </c>
      <c r="V90" s="13" t="s">
        <v>21</v>
      </c>
      <c r="W90" s="13" t="s">
        <v>21</v>
      </c>
    </row>
    <row r="91" spans="2:23" x14ac:dyDescent="0.25">
      <c r="C91" s="1">
        <v>7</v>
      </c>
      <c r="D91" s="4">
        <v>118</v>
      </c>
      <c r="E91" s="1">
        <v>41</v>
      </c>
      <c r="F91" s="1">
        <v>41</v>
      </c>
      <c r="G91" s="1">
        <v>0</v>
      </c>
      <c r="H91" s="1">
        <v>0</v>
      </c>
      <c r="I91" s="1">
        <f t="shared" si="10"/>
        <v>82</v>
      </c>
      <c r="J91" s="13">
        <f t="shared" si="15"/>
        <v>100</v>
      </c>
      <c r="K91" s="1">
        <f t="shared" si="16"/>
        <v>41</v>
      </c>
      <c r="L91" s="13">
        <f t="shared" si="17"/>
        <v>50</v>
      </c>
      <c r="M91" s="1">
        <f t="shared" si="14"/>
        <v>82</v>
      </c>
      <c r="P91" s="1">
        <v>0</v>
      </c>
      <c r="Q91" s="1">
        <v>1</v>
      </c>
      <c r="R91" s="1" t="s">
        <v>21</v>
      </c>
      <c r="S91" s="1" t="s">
        <v>21</v>
      </c>
      <c r="T91" s="13">
        <f t="shared" si="18"/>
        <v>0</v>
      </c>
      <c r="U91" s="13">
        <f t="shared" si="19"/>
        <v>2.4390243902439024</v>
      </c>
      <c r="V91" s="13" t="s">
        <v>21</v>
      </c>
      <c r="W91" s="13" t="s">
        <v>21</v>
      </c>
    </row>
    <row r="92" spans="2:23" x14ac:dyDescent="0.25">
      <c r="C92" s="1">
        <v>8</v>
      </c>
      <c r="D92" s="4">
        <v>0</v>
      </c>
      <c r="E92" s="1">
        <v>0</v>
      </c>
      <c r="F92" s="1">
        <v>0</v>
      </c>
      <c r="G92" s="1">
        <v>0</v>
      </c>
      <c r="H92" s="1">
        <v>0</v>
      </c>
      <c r="I92" s="1">
        <f t="shared" si="10"/>
        <v>0</v>
      </c>
      <c r="J92" s="1">
        <f t="shared" ref="J92" si="27">F92+G92</f>
        <v>0</v>
      </c>
      <c r="K92" s="1">
        <f t="shared" ref="K92" si="28">G92+H92</f>
        <v>0</v>
      </c>
      <c r="L92" s="1">
        <f t="shared" ref="L92" si="29">H92+I92</f>
        <v>0</v>
      </c>
      <c r="M92" s="1">
        <f t="shared" si="14"/>
        <v>0</v>
      </c>
      <c r="P92" s="1" t="s">
        <v>21</v>
      </c>
      <c r="Q92" s="1" t="s">
        <v>21</v>
      </c>
      <c r="R92" s="1" t="s">
        <v>21</v>
      </c>
      <c r="S92" s="1" t="s">
        <v>21</v>
      </c>
      <c r="T92" s="13" t="s">
        <v>21</v>
      </c>
      <c r="U92" s="13" t="s">
        <v>21</v>
      </c>
      <c r="V92" s="13" t="s">
        <v>21</v>
      </c>
      <c r="W92" s="13" t="s">
        <v>21</v>
      </c>
    </row>
    <row r="93" spans="2:23" x14ac:dyDescent="0.25">
      <c r="C93" s="1">
        <v>9</v>
      </c>
      <c r="D93" s="4">
        <v>88</v>
      </c>
      <c r="E93" s="1">
        <v>27</v>
      </c>
      <c r="F93" s="1">
        <v>19</v>
      </c>
      <c r="G93" s="1">
        <v>3</v>
      </c>
      <c r="H93" s="1">
        <v>3</v>
      </c>
      <c r="I93" s="1">
        <f t="shared" si="10"/>
        <v>46</v>
      </c>
      <c r="J93" s="13">
        <f t="shared" si="15"/>
        <v>88.461538461538453</v>
      </c>
      <c r="K93" s="1">
        <f t="shared" si="16"/>
        <v>22</v>
      </c>
      <c r="L93" s="13">
        <f t="shared" si="17"/>
        <v>42.307692307692307</v>
      </c>
      <c r="M93" s="1">
        <f t="shared" si="14"/>
        <v>52</v>
      </c>
      <c r="P93" s="1">
        <v>0</v>
      </c>
      <c r="Q93" s="1">
        <v>4</v>
      </c>
      <c r="R93" s="1">
        <v>0</v>
      </c>
      <c r="S93" s="1">
        <v>0</v>
      </c>
      <c r="T93" s="13">
        <f t="shared" si="18"/>
        <v>0</v>
      </c>
      <c r="U93" s="13">
        <f t="shared" si="19"/>
        <v>21.052631578947366</v>
      </c>
      <c r="V93" s="13">
        <f t="shared" ref="V93:V126" si="30">(R93/G93)*100</f>
        <v>0</v>
      </c>
      <c r="W93" s="13">
        <f t="shared" si="20"/>
        <v>0</v>
      </c>
    </row>
    <row r="94" spans="2:23" x14ac:dyDescent="0.25">
      <c r="B94" s="1" t="s">
        <v>20</v>
      </c>
      <c r="C94" s="10">
        <v>10</v>
      </c>
      <c r="D94" s="11">
        <v>71</v>
      </c>
      <c r="E94" s="10">
        <v>0</v>
      </c>
      <c r="F94" s="10">
        <v>0</v>
      </c>
      <c r="G94" s="10">
        <v>24</v>
      </c>
      <c r="H94" s="10">
        <v>25</v>
      </c>
      <c r="I94" s="10">
        <f t="shared" si="10"/>
        <v>0</v>
      </c>
      <c r="J94" s="15">
        <f t="shared" si="15"/>
        <v>0</v>
      </c>
      <c r="K94" s="10">
        <f t="shared" si="16"/>
        <v>24</v>
      </c>
      <c r="L94" s="15">
        <f t="shared" si="17"/>
        <v>48.979591836734691</v>
      </c>
      <c r="M94" s="10">
        <f t="shared" si="14"/>
        <v>49</v>
      </c>
      <c r="P94" s="1" t="s">
        <v>21</v>
      </c>
      <c r="Q94" s="1" t="s">
        <v>21</v>
      </c>
      <c r="R94" s="1">
        <v>0</v>
      </c>
      <c r="S94" s="1">
        <v>0</v>
      </c>
      <c r="T94" s="13" t="s">
        <v>21</v>
      </c>
      <c r="U94" s="13" t="s">
        <v>21</v>
      </c>
      <c r="V94" s="13">
        <f t="shared" si="30"/>
        <v>0</v>
      </c>
      <c r="W94" s="13">
        <f t="shared" si="20"/>
        <v>0</v>
      </c>
    </row>
    <row r="95" spans="2:23" x14ac:dyDescent="0.25">
      <c r="C95" s="1">
        <v>11</v>
      </c>
      <c r="D95" s="4">
        <v>115</v>
      </c>
      <c r="E95" s="1">
        <v>24</v>
      </c>
      <c r="F95" s="1">
        <v>18</v>
      </c>
      <c r="G95" s="1">
        <v>0</v>
      </c>
      <c r="H95" s="1">
        <v>0</v>
      </c>
      <c r="I95" s="1">
        <f t="shared" si="10"/>
        <v>42</v>
      </c>
      <c r="J95" s="13">
        <f t="shared" si="15"/>
        <v>100</v>
      </c>
      <c r="K95" s="1">
        <f t="shared" si="16"/>
        <v>18</v>
      </c>
      <c r="L95" s="13">
        <f t="shared" si="17"/>
        <v>42.857142857142854</v>
      </c>
      <c r="M95" s="1">
        <f t="shared" si="14"/>
        <v>42</v>
      </c>
      <c r="P95" s="1">
        <v>0</v>
      </c>
      <c r="Q95" s="1">
        <v>1</v>
      </c>
      <c r="R95" s="1" t="s">
        <v>21</v>
      </c>
      <c r="S95" s="1" t="s">
        <v>21</v>
      </c>
      <c r="T95" s="13">
        <f t="shared" si="18"/>
        <v>0</v>
      </c>
      <c r="U95" s="13">
        <f t="shared" si="19"/>
        <v>5.5555555555555554</v>
      </c>
      <c r="V95" s="13" t="s">
        <v>21</v>
      </c>
      <c r="W95" s="13" t="s">
        <v>21</v>
      </c>
    </row>
    <row r="96" spans="2:23" x14ac:dyDescent="0.25">
      <c r="C96" s="1">
        <v>12</v>
      </c>
      <c r="D96" s="4">
        <v>147</v>
      </c>
      <c r="E96" s="1">
        <v>30</v>
      </c>
      <c r="F96" s="1">
        <v>37</v>
      </c>
      <c r="G96" s="1">
        <v>3</v>
      </c>
      <c r="H96" s="1">
        <v>2</v>
      </c>
      <c r="I96" s="1">
        <f t="shared" si="10"/>
        <v>67</v>
      </c>
      <c r="J96" s="13">
        <f t="shared" si="15"/>
        <v>93.055555555555557</v>
      </c>
      <c r="K96" s="1">
        <f t="shared" si="16"/>
        <v>40</v>
      </c>
      <c r="L96" s="13">
        <f t="shared" si="17"/>
        <v>55.555555555555557</v>
      </c>
      <c r="M96" s="1">
        <f t="shared" si="14"/>
        <v>72</v>
      </c>
      <c r="P96" s="1">
        <v>0</v>
      </c>
      <c r="Q96" s="1">
        <v>6</v>
      </c>
      <c r="R96" s="1">
        <v>0</v>
      </c>
      <c r="S96" s="1">
        <v>0</v>
      </c>
      <c r="T96" s="13">
        <f t="shared" si="18"/>
        <v>0</v>
      </c>
      <c r="U96" s="13">
        <f t="shared" si="19"/>
        <v>16.216216216216218</v>
      </c>
      <c r="V96" s="13">
        <f t="shared" si="30"/>
        <v>0</v>
      </c>
      <c r="W96" s="13">
        <f t="shared" si="20"/>
        <v>0</v>
      </c>
    </row>
    <row r="97" spans="3:23" x14ac:dyDescent="0.25">
      <c r="C97" s="1">
        <v>13</v>
      </c>
      <c r="D97" s="4">
        <v>111</v>
      </c>
      <c r="E97" s="1">
        <v>21</v>
      </c>
      <c r="F97" s="1">
        <v>17</v>
      </c>
      <c r="G97" s="1">
        <v>2</v>
      </c>
      <c r="H97" s="1">
        <v>0</v>
      </c>
      <c r="I97" s="1">
        <f t="shared" si="10"/>
        <v>38</v>
      </c>
      <c r="J97" s="13">
        <f t="shared" si="15"/>
        <v>95</v>
      </c>
      <c r="K97" s="1">
        <f t="shared" si="16"/>
        <v>19</v>
      </c>
      <c r="L97" s="13">
        <f t="shared" si="17"/>
        <v>47.5</v>
      </c>
      <c r="M97" s="1">
        <f t="shared" si="14"/>
        <v>40</v>
      </c>
      <c r="P97" s="1">
        <v>0</v>
      </c>
      <c r="Q97" s="1">
        <v>1</v>
      </c>
      <c r="R97" s="1">
        <v>0</v>
      </c>
      <c r="S97" s="1" t="s">
        <v>21</v>
      </c>
      <c r="T97" s="13">
        <f t="shared" si="18"/>
        <v>0</v>
      </c>
      <c r="U97" s="13">
        <f t="shared" si="19"/>
        <v>5.8823529411764701</v>
      </c>
      <c r="V97" s="13">
        <f t="shared" si="30"/>
        <v>0</v>
      </c>
      <c r="W97" s="13" t="s">
        <v>21</v>
      </c>
    </row>
    <row r="98" spans="3:23" x14ac:dyDescent="0.25">
      <c r="C98" s="1">
        <v>14</v>
      </c>
      <c r="D98" s="4">
        <v>0</v>
      </c>
      <c r="E98" s="1">
        <v>0</v>
      </c>
      <c r="F98" s="1">
        <v>0</v>
      </c>
      <c r="G98" s="1">
        <v>0</v>
      </c>
      <c r="H98" s="1">
        <v>0</v>
      </c>
      <c r="I98" s="1">
        <f t="shared" si="10"/>
        <v>0</v>
      </c>
      <c r="J98" s="1">
        <f t="shared" ref="J98" si="31">F98+G98</f>
        <v>0</v>
      </c>
      <c r="K98" s="1">
        <f t="shared" ref="K98" si="32">G98+H98</f>
        <v>0</v>
      </c>
      <c r="L98" s="1">
        <f t="shared" ref="L98" si="33">H98+I98</f>
        <v>0</v>
      </c>
      <c r="M98" s="1">
        <f t="shared" si="14"/>
        <v>0</v>
      </c>
      <c r="P98" s="1" t="s">
        <v>21</v>
      </c>
      <c r="Q98" s="1" t="s">
        <v>21</v>
      </c>
      <c r="R98" s="1" t="s">
        <v>21</v>
      </c>
      <c r="S98" s="1" t="s">
        <v>21</v>
      </c>
      <c r="T98" s="13" t="s">
        <v>21</v>
      </c>
      <c r="U98" s="13" t="s">
        <v>21</v>
      </c>
      <c r="V98" s="13" t="s">
        <v>21</v>
      </c>
      <c r="W98" s="13" t="s">
        <v>21</v>
      </c>
    </row>
    <row r="99" spans="3:23" x14ac:dyDescent="0.25">
      <c r="C99" s="1">
        <v>15</v>
      </c>
      <c r="D99" s="4">
        <v>97</v>
      </c>
      <c r="E99" s="1">
        <v>41</v>
      </c>
      <c r="F99" s="1">
        <v>48</v>
      </c>
      <c r="G99" s="1">
        <v>0</v>
      </c>
      <c r="H99" s="1">
        <v>0</v>
      </c>
      <c r="I99" s="1">
        <f t="shared" si="10"/>
        <v>89</v>
      </c>
      <c r="J99" s="13">
        <f t="shared" si="15"/>
        <v>100</v>
      </c>
      <c r="K99" s="1">
        <f t="shared" si="16"/>
        <v>48</v>
      </c>
      <c r="L99" s="13">
        <f t="shared" si="17"/>
        <v>53.932584269662918</v>
      </c>
      <c r="M99" s="1">
        <f t="shared" si="14"/>
        <v>89</v>
      </c>
      <c r="P99" s="1">
        <v>0</v>
      </c>
      <c r="Q99" s="1">
        <v>1</v>
      </c>
      <c r="R99" s="1" t="s">
        <v>21</v>
      </c>
      <c r="S99" s="1" t="s">
        <v>21</v>
      </c>
      <c r="T99" s="13">
        <f t="shared" si="18"/>
        <v>0</v>
      </c>
      <c r="U99" s="13">
        <f t="shared" si="19"/>
        <v>2.083333333333333</v>
      </c>
      <c r="V99" s="13" t="s">
        <v>21</v>
      </c>
      <c r="W99" s="13" t="s">
        <v>21</v>
      </c>
    </row>
    <row r="100" spans="3:23" x14ac:dyDescent="0.25">
      <c r="C100" s="1">
        <v>16</v>
      </c>
      <c r="D100" s="4">
        <v>112</v>
      </c>
      <c r="E100" s="1">
        <v>30</v>
      </c>
      <c r="F100" s="1">
        <v>36</v>
      </c>
      <c r="G100" s="1">
        <v>0</v>
      </c>
      <c r="H100" s="1">
        <v>0</v>
      </c>
      <c r="I100" s="1">
        <f t="shared" si="10"/>
        <v>66</v>
      </c>
      <c r="J100" s="13">
        <f t="shared" si="15"/>
        <v>100</v>
      </c>
      <c r="K100" s="1">
        <f t="shared" si="16"/>
        <v>36</v>
      </c>
      <c r="L100" s="13">
        <f t="shared" si="17"/>
        <v>54.54545454545454</v>
      </c>
      <c r="M100" s="1">
        <f t="shared" si="14"/>
        <v>66</v>
      </c>
      <c r="P100" s="1">
        <v>3</v>
      </c>
      <c r="Q100" s="1">
        <v>0</v>
      </c>
      <c r="R100" s="1" t="s">
        <v>21</v>
      </c>
      <c r="S100" s="1" t="s">
        <v>21</v>
      </c>
      <c r="T100" s="13">
        <f t="shared" si="18"/>
        <v>10</v>
      </c>
      <c r="U100" s="13">
        <f t="shared" si="19"/>
        <v>0</v>
      </c>
      <c r="V100" s="13" t="s">
        <v>21</v>
      </c>
      <c r="W100" s="13" t="s">
        <v>21</v>
      </c>
    </row>
    <row r="101" spans="3:23" x14ac:dyDescent="0.25">
      <c r="C101" s="1">
        <v>17</v>
      </c>
      <c r="D101" s="4">
        <v>0</v>
      </c>
      <c r="E101" s="1">
        <v>0</v>
      </c>
      <c r="F101" s="1">
        <v>0</v>
      </c>
      <c r="G101" s="1">
        <v>0</v>
      </c>
      <c r="H101" s="1">
        <v>0</v>
      </c>
      <c r="I101" s="1">
        <f t="shared" si="10"/>
        <v>0</v>
      </c>
      <c r="J101" s="1">
        <f t="shared" ref="J101" si="34">F101+G101</f>
        <v>0</v>
      </c>
      <c r="K101" s="1">
        <f t="shared" ref="K101" si="35">G101+H101</f>
        <v>0</v>
      </c>
      <c r="L101" s="1">
        <f t="shared" ref="L101" si="36">H101+I101</f>
        <v>0</v>
      </c>
      <c r="M101" s="1">
        <f t="shared" si="14"/>
        <v>0</v>
      </c>
      <c r="P101" s="1" t="s">
        <v>21</v>
      </c>
      <c r="Q101" s="1" t="s">
        <v>21</v>
      </c>
      <c r="R101" s="1" t="s">
        <v>21</v>
      </c>
      <c r="S101" s="1" t="s">
        <v>21</v>
      </c>
      <c r="T101" s="13" t="s">
        <v>21</v>
      </c>
      <c r="U101" s="13" t="s">
        <v>21</v>
      </c>
      <c r="V101" s="13" t="s">
        <v>21</v>
      </c>
      <c r="W101" s="13" t="s">
        <v>21</v>
      </c>
    </row>
    <row r="102" spans="3:23" x14ac:dyDescent="0.25">
      <c r="C102" s="1">
        <v>18</v>
      </c>
      <c r="D102" s="4">
        <v>107</v>
      </c>
      <c r="E102" s="1">
        <v>13</v>
      </c>
      <c r="F102" s="1">
        <v>19</v>
      </c>
      <c r="G102" s="1">
        <v>4</v>
      </c>
      <c r="H102" s="1">
        <v>2</v>
      </c>
      <c r="I102" s="1">
        <f t="shared" si="10"/>
        <v>32</v>
      </c>
      <c r="J102" s="13">
        <f t="shared" si="15"/>
        <v>84.210526315789465</v>
      </c>
      <c r="K102" s="1">
        <f t="shared" si="16"/>
        <v>23</v>
      </c>
      <c r="L102" s="13">
        <f t="shared" si="17"/>
        <v>60.526315789473685</v>
      </c>
      <c r="M102" s="1">
        <f t="shared" si="14"/>
        <v>38</v>
      </c>
      <c r="P102" s="1">
        <v>0</v>
      </c>
      <c r="Q102" s="1">
        <v>2</v>
      </c>
      <c r="R102" s="1">
        <v>0</v>
      </c>
      <c r="S102" s="1">
        <v>0</v>
      </c>
      <c r="T102" s="13">
        <f t="shared" si="18"/>
        <v>0</v>
      </c>
      <c r="U102" s="13">
        <f t="shared" si="19"/>
        <v>10.526315789473683</v>
      </c>
      <c r="V102" s="13">
        <f t="shared" si="30"/>
        <v>0</v>
      </c>
      <c r="W102" s="13">
        <f t="shared" si="20"/>
        <v>0</v>
      </c>
    </row>
    <row r="103" spans="3:23" x14ac:dyDescent="0.25">
      <c r="C103" s="1">
        <v>19</v>
      </c>
      <c r="D103" s="4">
        <v>0</v>
      </c>
      <c r="E103" s="1">
        <v>0</v>
      </c>
      <c r="F103" s="1">
        <v>0</v>
      </c>
      <c r="G103" s="1">
        <v>0</v>
      </c>
      <c r="H103" s="1">
        <v>0</v>
      </c>
      <c r="I103" s="1">
        <f t="shared" si="10"/>
        <v>0</v>
      </c>
      <c r="J103" s="1">
        <f t="shared" ref="J103" si="37">F103+G103</f>
        <v>0</v>
      </c>
      <c r="K103" s="1">
        <f t="shared" ref="K103" si="38">G103+H103</f>
        <v>0</v>
      </c>
      <c r="L103" s="1">
        <f t="shared" ref="L103" si="39">H103+I103</f>
        <v>0</v>
      </c>
      <c r="M103" s="1">
        <f t="shared" si="14"/>
        <v>0</v>
      </c>
      <c r="P103" s="1" t="s">
        <v>21</v>
      </c>
      <c r="Q103" s="1" t="s">
        <v>21</v>
      </c>
      <c r="R103" s="1" t="s">
        <v>21</v>
      </c>
      <c r="S103" s="1" t="s">
        <v>21</v>
      </c>
      <c r="T103" s="13" t="s">
        <v>21</v>
      </c>
      <c r="U103" s="13" t="s">
        <v>21</v>
      </c>
      <c r="V103" s="13" t="s">
        <v>21</v>
      </c>
      <c r="W103" s="13" t="s">
        <v>21</v>
      </c>
    </row>
    <row r="104" spans="3:23" x14ac:dyDescent="0.25">
      <c r="C104" s="1">
        <v>20</v>
      </c>
      <c r="D104" s="4">
        <v>71</v>
      </c>
      <c r="E104" s="1">
        <v>36</v>
      </c>
      <c r="F104" s="1">
        <v>26</v>
      </c>
      <c r="G104" s="1">
        <v>0</v>
      </c>
      <c r="H104" s="1">
        <v>0</v>
      </c>
      <c r="I104" s="1">
        <f t="shared" si="10"/>
        <v>62</v>
      </c>
      <c r="J104" s="13">
        <f t="shared" si="15"/>
        <v>100</v>
      </c>
      <c r="K104" s="1">
        <f t="shared" si="16"/>
        <v>26</v>
      </c>
      <c r="L104" s="13">
        <f t="shared" si="17"/>
        <v>41.935483870967744</v>
      </c>
      <c r="M104" s="1">
        <f t="shared" si="14"/>
        <v>62</v>
      </c>
      <c r="P104" s="1">
        <v>0</v>
      </c>
      <c r="Q104" s="1">
        <v>7</v>
      </c>
      <c r="R104" s="1" t="s">
        <v>21</v>
      </c>
      <c r="S104" s="1" t="s">
        <v>21</v>
      </c>
      <c r="T104" s="13">
        <f t="shared" si="18"/>
        <v>0</v>
      </c>
      <c r="U104" s="13">
        <f t="shared" si="19"/>
        <v>26.923076923076923</v>
      </c>
      <c r="V104" s="13" t="s">
        <v>21</v>
      </c>
      <c r="W104" s="13" t="s">
        <v>21</v>
      </c>
    </row>
    <row r="105" spans="3:23" x14ac:dyDescent="0.25">
      <c r="C105" s="1">
        <v>21</v>
      </c>
      <c r="D105" s="4">
        <v>0</v>
      </c>
      <c r="E105" s="1">
        <v>0</v>
      </c>
      <c r="F105" s="1">
        <v>0</v>
      </c>
      <c r="G105" s="1">
        <v>0</v>
      </c>
      <c r="H105" s="1">
        <v>0</v>
      </c>
      <c r="I105" s="1">
        <f t="shared" si="10"/>
        <v>0</v>
      </c>
      <c r="J105" s="1">
        <f t="shared" ref="J105:J110" si="40">F105+G105</f>
        <v>0</v>
      </c>
      <c r="K105" s="1">
        <f t="shared" ref="K105:K110" si="41">G105+H105</f>
        <v>0</v>
      </c>
      <c r="L105" s="1">
        <f t="shared" ref="L105:L110" si="42">H105+I105</f>
        <v>0</v>
      </c>
      <c r="M105" s="1">
        <f t="shared" si="14"/>
        <v>0</v>
      </c>
      <c r="P105" s="1" t="s">
        <v>21</v>
      </c>
      <c r="Q105" s="1" t="s">
        <v>21</v>
      </c>
      <c r="R105" s="1" t="s">
        <v>21</v>
      </c>
      <c r="S105" s="1" t="s">
        <v>21</v>
      </c>
      <c r="T105" s="13" t="s">
        <v>21</v>
      </c>
      <c r="U105" s="13" t="s">
        <v>21</v>
      </c>
      <c r="V105" s="13" t="s">
        <v>21</v>
      </c>
      <c r="W105" s="13" t="s">
        <v>21</v>
      </c>
    </row>
    <row r="106" spans="3:23" x14ac:dyDescent="0.25">
      <c r="C106" s="1">
        <v>22</v>
      </c>
      <c r="D106" s="4">
        <v>0</v>
      </c>
      <c r="E106" s="1">
        <v>0</v>
      </c>
      <c r="F106" s="1">
        <v>0</v>
      </c>
      <c r="G106" s="1">
        <v>0</v>
      </c>
      <c r="H106" s="1">
        <v>0</v>
      </c>
      <c r="I106" s="1">
        <f t="shared" si="10"/>
        <v>0</v>
      </c>
      <c r="J106" s="1">
        <f t="shared" si="40"/>
        <v>0</v>
      </c>
      <c r="K106" s="1">
        <f t="shared" si="41"/>
        <v>0</v>
      </c>
      <c r="L106" s="1">
        <f t="shared" si="42"/>
        <v>0</v>
      </c>
      <c r="M106" s="1">
        <f t="shared" si="14"/>
        <v>0</v>
      </c>
      <c r="P106" s="1" t="s">
        <v>21</v>
      </c>
      <c r="Q106" s="1" t="s">
        <v>21</v>
      </c>
      <c r="R106" s="1" t="s">
        <v>21</v>
      </c>
      <c r="S106" s="1" t="s">
        <v>21</v>
      </c>
      <c r="T106" s="13" t="s">
        <v>21</v>
      </c>
      <c r="U106" s="13" t="s">
        <v>21</v>
      </c>
      <c r="V106" s="13" t="s">
        <v>21</v>
      </c>
      <c r="W106" s="13" t="s">
        <v>21</v>
      </c>
    </row>
    <row r="107" spans="3:23" x14ac:dyDescent="0.25">
      <c r="C107" s="1">
        <v>23</v>
      </c>
      <c r="D107" s="4">
        <v>0</v>
      </c>
      <c r="E107" s="1">
        <v>0</v>
      </c>
      <c r="F107" s="1">
        <v>0</v>
      </c>
      <c r="G107" s="1">
        <v>0</v>
      </c>
      <c r="H107" s="1">
        <v>0</v>
      </c>
      <c r="I107" s="1">
        <f t="shared" si="10"/>
        <v>0</v>
      </c>
      <c r="J107" s="1">
        <f t="shared" si="40"/>
        <v>0</v>
      </c>
      <c r="K107" s="1">
        <f t="shared" si="41"/>
        <v>0</v>
      </c>
      <c r="L107" s="1">
        <f t="shared" si="42"/>
        <v>0</v>
      </c>
      <c r="M107" s="1">
        <f t="shared" si="14"/>
        <v>0</v>
      </c>
      <c r="P107" s="1" t="s">
        <v>21</v>
      </c>
      <c r="Q107" s="1" t="s">
        <v>21</v>
      </c>
      <c r="R107" s="1" t="s">
        <v>21</v>
      </c>
      <c r="S107" s="1" t="s">
        <v>21</v>
      </c>
      <c r="T107" s="13" t="s">
        <v>21</v>
      </c>
      <c r="U107" s="13" t="s">
        <v>21</v>
      </c>
      <c r="V107" s="13" t="s">
        <v>21</v>
      </c>
      <c r="W107" s="13" t="s">
        <v>21</v>
      </c>
    </row>
    <row r="108" spans="3:23" x14ac:dyDescent="0.25">
      <c r="C108" s="1">
        <v>24</v>
      </c>
      <c r="D108" s="4">
        <v>0</v>
      </c>
      <c r="E108" s="1">
        <v>0</v>
      </c>
      <c r="F108" s="1">
        <v>0</v>
      </c>
      <c r="G108" s="1">
        <v>0</v>
      </c>
      <c r="H108" s="1">
        <v>0</v>
      </c>
      <c r="I108" s="1">
        <f t="shared" si="10"/>
        <v>0</v>
      </c>
      <c r="J108" s="1">
        <f t="shared" si="40"/>
        <v>0</v>
      </c>
      <c r="K108" s="1">
        <f t="shared" si="41"/>
        <v>0</v>
      </c>
      <c r="L108" s="1">
        <f t="shared" si="42"/>
        <v>0</v>
      </c>
      <c r="M108" s="1">
        <f t="shared" si="14"/>
        <v>0</v>
      </c>
      <c r="P108" s="1" t="s">
        <v>21</v>
      </c>
      <c r="Q108" s="1" t="s">
        <v>21</v>
      </c>
      <c r="R108" s="1" t="s">
        <v>21</v>
      </c>
      <c r="S108" s="1" t="s">
        <v>21</v>
      </c>
      <c r="T108" s="13" t="s">
        <v>21</v>
      </c>
      <c r="U108" s="13" t="s">
        <v>21</v>
      </c>
      <c r="V108" s="13" t="s">
        <v>21</v>
      </c>
      <c r="W108" s="13" t="s">
        <v>21</v>
      </c>
    </row>
    <row r="109" spans="3:23" x14ac:dyDescent="0.25">
      <c r="C109" s="1">
        <v>25</v>
      </c>
      <c r="D109" s="4">
        <v>0</v>
      </c>
      <c r="E109" s="1">
        <v>0</v>
      </c>
      <c r="F109" s="1">
        <v>0</v>
      </c>
      <c r="G109" s="1">
        <v>0</v>
      </c>
      <c r="H109" s="1">
        <v>0</v>
      </c>
      <c r="I109" s="1">
        <f t="shared" si="10"/>
        <v>0</v>
      </c>
      <c r="J109" s="1">
        <f t="shared" si="40"/>
        <v>0</v>
      </c>
      <c r="K109" s="1">
        <f t="shared" si="41"/>
        <v>0</v>
      </c>
      <c r="L109" s="1">
        <f t="shared" si="42"/>
        <v>0</v>
      </c>
      <c r="M109" s="1">
        <f t="shared" si="14"/>
        <v>0</v>
      </c>
      <c r="P109" s="1" t="s">
        <v>21</v>
      </c>
      <c r="Q109" s="1" t="s">
        <v>21</v>
      </c>
      <c r="R109" s="1" t="s">
        <v>21</v>
      </c>
      <c r="S109" s="1" t="s">
        <v>21</v>
      </c>
      <c r="T109" s="13" t="s">
        <v>21</v>
      </c>
      <c r="U109" s="13" t="s">
        <v>21</v>
      </c>
      <c r="V109" s="13" t="s">
        <v>21</v>
      </c>
      <c r="W109" s="13" t="s">
        <v>21</v>
      </c>
    </row>
    <row r="110" spans="3:23" x14ac:dyDescent="0.25">
      <c r="C110" s="1">
        <v>26</v>
      </c>
      <c r="D110" s="4">
        <v>0</v>
      </c>
      <c r="E110" s="1">
        <v>0</v>
      </c>
      <c r="F110" s="1">
        <v>0</v>
      </c>
      <c r="G110" s="1">
        <v>0</v>
      </c>
      <c r="H110" s="1">
        <v>0</v>
      </c>
      <c r="I110" s="1">
        <f t="shared" si="10"/>
        <v>0</v>
      </c>
      <c r="J110" s="1">
        <f t="shared" si="40"/>
        <v>0</v>
      </c>
      <c r="K110" s="1">
        <f t="shared" si="41"/>
        <v>0</v>
      </c>
      <c r="L110" s="1">
        <f t="shared" si="42"/>
        <v>0</v>
      </c>
      <c r="M110" s="1">
        <f t="shared" si="14"/>
        <v>0</v>
      </c>
      <c r="P110" s="1" t="s">
        <v>21</v>
      </c>
      <c r="Q110" s="1" t="s">
        <v>21</v>
      </c>
      <c r="R110" s="1" t="s">
        <v>21</v>
      </c>
      <c r="S110" s="1" t="s">
        <v>21</v>
      </c>
      <c r="T110" s="13" t="s">
        <v>21</v>
      </c>
      <c r="U110" s="13" t="s">
        <v>21</v>
      </c>
      <c r="V110" s="13" t="s">
        <v>21</v>
      </c>
      <c r="W110" s="13" t="s">
        <v>21</v>
      </c>
    </row>
    <row r="111" spans="3:23" x14ac:dyDescent="0.25">
      <c r="C111" s="1">
        <v>27</v>
      </c>
      <c r="D111" s="4">
        <v>142</v>
      </c>
      <c r="E111" s="1">
        <v>33</v>
      </c>
      <c r="F111" s="1">
        <v>49</v>
      </c>
      <c r="G111" s="1">
        <v>0</v>
      </c>
      <c r="H111" s="1">
        <v>0</v>
      </c>
      <c r="I111" s="1">
        <f t="shared" si="10"/>
        <v>82</v>
      </c>
      <c r="J111" s="13">
        <f t="shared" si="15"/>
        <v>100</v>
      </c>
      <c r="K111" s="1">
        <f t="shared" si="16"/>
        <v>49</v>
      </c>
      <c r="L111" s="13">
        <f t="shared" si="17"/>
        <v>59.756097560975604</v>
      </c>
      <c r="M111" s="1">
        <f t="shared" si="14"/>
        <v>82</v>
      </c>
      <c r="P111" s="1">
        <v>0</v>
      </c>
      <c r="Q111" s="1">
        <v>0</v>
      </c>
      <c r="R111" s="1" t="s">
        <v>21</v>
      </c>
      <c r="S111" s="1" t="s">
        <v>21</v>
      </c>
      <c r="T111" s="13">
        <f t="shared" si="18"/>
        <v>0</v>
      </c>
      <c r="U111" s="13">
        <f t="shared" si="19"/>
        <v>0</v>
      </c>
      <c r="V111" s="13" t="s">
        <v>21</v>
      </c>
      <c r="W111" s="13" t="s">
        <v>21</v>
      </c>
    </row>
    <row r="112" spans="3:23" x14ac:dyDescent="0.25">
      <c r="C112" s="1">
        <v>28</v>
      </c>
      <c r="D112" s="4">
        <v>99</v>
      </c>
      <c r="E112" s="1">
        <v>46</v>
      </c>
      <c r="F112" s="1">
        <v>52</v>
      </c>
      <c r="G112" s="1">
        <v>7</v>
      </c>
      <c r="H112" s="1">
        <v>2</v>
      </c>
      <c r="I112" s="1">
        <f t="shared" si="10"/>
        <v>98</v>
      </c>
      <c r="J112" s="13">
        <f t="shared" si="15"/>
        <v>91.588785046728972</v>
      </c>
      <c r="K112" s="1">
        <f t="shared" si="16"/>
        <v>59</v>
      </c>
      <c r="L112" s="13">
        <f t="shared" si="17"/>
        <v>55.140186915887845</v>
      </c>
      <c r="M112" s="1">
        <f t="shared" si="14"/>
        <v>107</v>
      </c>
      <c r="P112" s="1">
        <v>1</v>
      </c>
      <c r="Q112" s="1">
        <v>6</v>
      </c>
      <c r="R112" s="1">
        <v>0</v>
      </c>
      <c r="S112" s="1">
        <v>0</v>
      </c>
      <c r="T112" s="13">
        <f t="shared" si="18"/>
        <v>2.1739130434782608</v>
      </c>
      <c r="U112" s="13">
        <f t="shared" si="19"/>
        <v>11.538461538461538</v>
      </c>
      <c r="V112" s="13">
        <f t="shared" si="30"/>
        <v>0</v>
      </c>
      <c r="W112" s="13">
        <f t="shared" si="20"/>
        <v>0</v>
      </c>
    </row>
    <row r="113" spans="2:23" x14ac:dyDescent="0.25">
      <c r="C113" s="1">
        <v>29</v>
      </c>
      <c r="D113" s="4">
        <v>127</v>
      </c>
      <c r="E113" s="1">
        <v>8</v>
      </c>
      <c r="F113" s="1">
        <v>5</v>
      </c>
      <c r="G113" s="1">
        <v>24</v>
      </c>
      <c r="H113" s="1">
        <v>28</v>
      </c>
      <c r="I113" s="1">
        <f t="shared" si="10"/>
        <v>13</v>
      </c>
      <c r="J113" s="13">
        <f t="shared" si="15"/>
        <v>20</v>
      </c>
      <c r="K113" s="1">
        <f t="shared" si="16"/>
        <v>29</v>
      </c>
      <c r="L113" s="13">
        <f t="shared" si="17"/>
        <v>44.61538461538462</v>
      </c>
      <c r="M113" s="1">
        <f t="shared" si="14"/>
        <v>65</v>
      </c>
      <c r="P113" s="1">
        <v>0</v>
      </c>
      <c r="Q113" s="1">
        <v>0</v>
      </c>
      <c r="R113" s="1">
        <v>0</v>
      </c>
      <c r="S113" s="1">
        <v>0</v>
      </c>
      <c r="T113" s="13">
        <f t="shared" si="18"/>
        <v>0</v>
      </c>
      <c r="U113" s="13">
        <f t="shared" si="19"/>
        <v>0</v>
      </c>
      <c r="V113" s="13">
        <f t="shared" si="30"/>
        <v>0</v>
      </c>
      <c r="W113" s="13">
        <f t="shared" si="20"/>
        <v>0</v>
      </c>
    </row>
    <row r="114" spans="2:23" x14ac:dyDescent="0.25">
      <c r="C114" s="1">
        <v>30</v>
      </c>
      <c r="D114" s="4">
        <v>91</v>
      </c>
      <c r="E114" s="1">
        <v>33</v>
      </c>
      <c r="F114" s="1">
        <v>29</v>
      </c>
      <c r="G114" s="1">
        <v>3</v>
      </c>
      <c r="H114" s="1">
        <v>4</v>
      </c>
      <c r="I114" s="1">
        <f t="shared" si="10"/>
        <v>62</v>
      </c>
      <c r="J114" s="13">
        <f t="shared" si="15"/>
        <v>89.85507246376811</v>
      </c>
      <c r="K114" s="1">
        <f t="shared" si="16"/>
        <v>32</v>
      </c>
      <c r="L114" s="13">
        <f t="shared" si="17"/>
        <v>46.376811594202898</v>
      </c>
      <c r="M114" s="1">
        <f t="shared" si="14"/>
        <v>69</v>
      </c>
      <c r="P114" s="1">
        <v>0</v>
      </c>
      <c r="Q114" s="1">
        <v>3</v>
      </c>
      <c r="R114" s="1">
        <v>0</v>
      </c>
      <c r="S114" s="1">
        <v>0</v>
      </c>
      <c r="T114" s="13">
        <f t="shared" si="18"/>
        <v>0</v>
      </c>
      <c r="U114" s="13">
        <f t="shared" si="19"/>
        <v>10.344827586206897</v>
      </c>
      <c r="V114" s="13">
        <f t="shared" si="30"/>
        <v>0</v>
      </c>
      <c r="W114" s="13">
        <f t="shared" si="20"/>
        <v>0</v>
      </c>
    </row>
    <row r="115" spans="2:23" x14ac:dyDescent="0.25">
      <c r="B115" s="1" t="s">
        <v>20</v>
      </c>
      <c r="C115" s="10">
        <v>31</v>
      </c>
      <c r="D115" s="11">
        <v>92</v>
      </c>
      <c r="E115" s="14">
        <v>0</v>
      </c>
      <c r="F115" s="14">
        <v>0</v>
      </c>
      <c r="G115" s="14">
        <v>50</v>
      </c>
      <c r="H115" s="14">
        <v>35</v>
      </c>
      <c r="I115" s="10">
        <f t="shared" si="10"/>
        <v>0</v>
      </c>
      <c r="J115" s="15">
        <f t="shared" si="15"/>
        <v>0</v>
      </c>
      <c r="K115" s="10">
        <f t="shared" si="16"/>
        <v>50</v>
      </c>
      <c r="L115" s="15">
        <f t="shared" si="17"/>
        <v>58.82352941176471</v>
      </c>
      <c r="M115" s="10">
        <f t="shared" si="14"/>
        <v>85</v>
      </c>
      <c r="P115" s="8">
        <v>0</v>
      </c>
      <c r="Q115" s="8">
        <v>0</v>
      </c>
      <c r="R115" s="8">
        <v>0</v>
      </c>
      <c r="S115" s="8">
        <v>0</v>
      </c>
      <c r="T115" s="13" t="s">
        <v>21</v>
      </c>
      <c r="U115" s="13" t="s">
        <v>21</v>
      </c>
      <c r="V115" s="13">
        <f t="shared" si="30"/>
        <v>0</v>
      </c>
      <c r="W115" s="13">
        <f t="shared" si="20"/>
        <v>0</v>
      </c>
    </row>
    <row r="116" spans="2:23" x14ac:dyDescent="0.25">
      <c r="C116" s="1">
        <v>32</v>
      </c>
      <c r="D116" s="4">
        <v>92</v>
      </c>
      <c r="E116" s="8">
        <v>3</v>
      </c>
      <c r="F116" s="8">
        <v>9</v>
      </c>
      <c r="G116" s="8">
        <v>0</v>
      </c>
      <c r="H116" s="8">
        <v>0</v>
      </c>
      <c r="I116" s="1">
        <f t="shared" si="10"/>
        <v>12</v>
      </c>
      <c r="J116" s="13">
        <f t="shared" si="15"/>
        <v>100</v>
      </c>
      <c r="K116" s="1">
        <f t="shared" si="16"/>
        <v>9</v>
      </c>
      <c r="L116" s="13">
        <f t="shared" si="17"/>
        <v>75</v>
      </c>
      <c r="M116" s="1">
        <f t="shared" si="14"/>
        <v>12</v>
      </c>
      <c r="P116" s="8">
        <v>0</v>
      </c>
      <c r="Q116" s="8">
        <v>2</v>
      </c>
      <c r="R116" s="8">
        <v>0</v>
      </c>
      <c r="S116" s="8">
        <v>0</v>
      </c>
      <c r="T116" s="13">
        <f t="shared" si="18"/>
        <v>0</v>
      </c>
      <c r="U116" s="13">
        <f t="shared" si="19"/>
        <v>22.222222222222221</v>
      </c>
      <c r="V116" s="13" t="s">
        <v>21</v>
      </c>
      <c r="W116" s="13" t="s">
        <v>21</v>
      </c>
    </row>
    <row r="117" spans="2:23" x14ac:dyDescent="0.25">
      <c r="C117" s="1">
        <v>33</v>
      </c>
      <c r="D117" s="4">
        <v>0</v>
      </c>
      <c r="E117" s="8">
        <v>0</v>
      </c>
      <c r="F117" s="8">
        <v>0</v>
      </c>
      <c r="G117" s="8">
        <v>0</v>
      </c>
      <c r="H117" s="8">
        <v>0</v>
      </c>
      <c r="I117" s="1">
        <f t="shared" si="10"/>
        <v>0</v>
      </c>
      <c r="J117" s="1">
        <f t="shared" ref="J117" si="43">F117+G117</f>
        <v>0</v>
      </c>
      <c r="K117" s="1">
        <f t="shared" ref="K117" si="44">G117+H117</f>
        <v>0</v>
      </c>
      <c r="L117" s="1">
        <f t="shared" ref="L117" si="45">H117+I117</f>
        <v>0</v>
      </c>
      <c r="M117" s="1">
        <f t="shared" si="14"/>
        <v>0</v>
      </c>
      <c r="P117" s="8">
        <v>0</v>
      </c>
      <c r="Q117" s="8">
        <v>0</v>
      </c>
      <c r="R117" s="8">
        <v>0</v>
      </c>
      <c r="S117" s="8">
        <v>0</v>
      </c>
      <c r="T117" s="16">
        <v>0</v>
      </c>
      <c r="U117" s="16">
        <v>0</v>
      </c>
      <c r="V117" s="16">
        <v>0</v>
      </c>
      <c r="W117" s="16">
        <v>0</v>
      </c>
    </row>
    <row r="118" spans="2:23" x14ac:dyDescent="0.25">
      <c r="C118" s="1">
        <v>34</v>
      </c>
      <c r="D118" s="4">
        <v>96</v>
      </c>
      <c r="E118" s="8">
        <v>26</v>
      </c>
      <c r="F118" s="8">
        <v>25</v>
      </c>
      <c r="G118" s="8">
        <v>1</v>
      </c>
      <c r="H118" s="8">
        <v>0</v>
      </c>
      <c r="I118" s="1">
        <f t="shared" si="10"/>
        <v>51</v>
      </c>
      <c r="J118" s="13">
        <f t="shared" si="15"/>
        <v>98.076923076923066</v>
      </c>
      <c r="K118" s="1">
        <f t="shared" si="16"/>
        <v>26</v>
      </c>
      <c r="L118" s="13">
        <f t="shared" si="17"/>
        <v>50</v>
      </c>
      <c r="M118" s="1">
        <f t="shared" si="14"/>
        <v>52</v>
      </c>
      <c r="P118" s="8">
        <v>1</v>
      </c>
      <c r="Q118" s="8">
        <v>11</v>
      </c>
      <c r="R118" s="8">
        <v>0</v>
      </c>
      <c r="S118" s="8">
        <v>0</v>
      </c>
      <c r="T118" s="13">
        <f t="shared" si="18"/>
        <v>3.8461538461538463</v>
      </c>
      <c r="U118" s="13">
        <f t="shared" si="19"/>
        <v>44</v>
      </c>
      <c r="V118" s="13">
        <f t="shared" si="30"/>
        <v>0</v>
      </c>
      <c r="W118" s="13" t="s">
        <v>21</v>
      </c>
    </row>
    <row r="119" spans="2:23" x14ac:dyDescent="0.25">
      <c r="C119" s="1">
        <v>35</v>
      </c>
      <c r="D119" s="4">
        <v>41</v>
      </c>
      <c r="E119" s="8">
        <v>13</v>
      </c>
      <c r="F119" s="8">
        <v>13</v>
      </c>
      <c r="G119" s="8">
        <v>4</v>
      </c>
      <c r="H119" s="8">
        <v>2</v>
      </c>
      <c r="I119" s="1">
        <f t="shared" si="10"/>
        <v>26</v>
      </c>
      <c r="J119" s="13">
        <f t="shared" si="15"/>
        <v>81.25</v>
      </c>
      <c r="K119" s="1">
        <f t="shared" si="16"/>
        <v>17</v>
      </c>
      <c r="L119" s="13">
        <f t="shared" si="17"/>
        <v>53.125</v>
      </c>
      <c r="M119" s="1">
        <f t="shared" si="14"/>
        <v>32</v>
      </c>
      <c r="P119" s="8">
        <v>0</v>
      </c>
      <c r="Q119" s="8">
        <v>3</v>
      </c>
      <c r="R119" s="8">
        <v>0</v>
      </c>
      <c r="S119" s="8">
        <v>0</v>
      </c>
      <c r="T119" s="13">
        <f t="shared" si="18"/>
        <v>0</v>
      </c>
      <c r="U119" s="13">
        <f t="shared" si="19"/>
        <v>23.076923076923077</v>
      </c>
      <c r="V119" s="13">
        <f t="shared" si="30"/>
        <v>0</v>
      </c>
      <c r="W119" s="13">
        <f t="shared" si="20"/>
        <v>0</v>
      </c>
    </row>
    <row r="120" spans="2:23" x14ac:dyDescent="0.25">
      <c r="C120" s="1">
        <v>36</v>
      </c>
      <c r="D120" s="4">
        <v>0</v>
      </c>
      <c r="E120" s="8">
        <v>0</v>
      </c>
      <c r="F120" s="8">
        <v>0</v>
      </c>
      <c r="G120" s="8">
        <v>0</v>
      </c>
      <c r="H120" s="8">
        <v>0</v>
      </c>
      <c r="I120" s="1">
        <f t="shared" si="10"/>
        <v>0</v>
      </c>
      <c r="J120" s="1">
        <f t="shared" ref="J120" si="46">F120+G120</f>
        <v>0</v>
      </c>
      <c r="K120" s="1">
        <f t="shared" ref="K120" si="47">G120+H120</f>
        <v>0</v>
      </c>
      <c r="L120" s="1">
        <f t="shared" ref="L120" si="48">H120+I120</f>
        <v>0</v>
      </c>
      <c r="M120" s="1">
        <f t="shared" si="14"/>
        <v>0</v>
      </c>
      <c r="P120" s="8">
        <v>0</v>
      </c>
      <c r="Q120" s="8">
        <v>0</v>
      </c>
      <c r="R120" s="8">
        <v>0</v>
      </c>
      <c r="S120" s="8">
        <v>0</v>
      </c>
      <c r="T120" s="16">
        <v>0</v>
      </c>
      <c r="U120" s="16">
        <v>0</v>
      </c>
      <c r="V120" s="16">
        <v>0</v>
      </c>
      <c r="W120" s="16">
        <v>0</v>
      </c>
    </row>
    <row r="121" spans="2:23" x14ac:dyDescent="0.25">
      <c r="C121" s="1">
        <v>37</v>
      </c>
      <c r="D121" s="4">
        <v>89</v>
      </c>
      <c r="E121" s="8">
        <v>14</v>
      </c>
      <c r="F121" s="8">
        <v>16</v>
      </c>
      <c r="G121" s="8">
        <v>3</v>
      </c>
      <c r="H121" s="8">
        <v>1</v>
      </c>
      <c r="I121" s="1">
        <f t="shared" si="10"/>
        <v>30</v>
      </c>
      <c r="J121" s="13">
        <f t="shared" si="15"/>
        <v>88.235294117647058</v>
      </c>
      <c r="K121" s="1">
        <f t="shared" si="16"/>
        <v>19</v>
      </c>
      <c r="L121" s="13">
        <f t="shared" si="17"/>
        <v>55.882352941176471</v>
      </c>
      <c r="M121" s="1">
        <f t="shared" si="14"/>
        <v>34</v>
      </c>
      <c r="P121" s="8">
        <v>0</v>
      </c>
      <c r="Q121" s="8">
        <v>5</v>
      </c>
      <c r="R121" s="8">
        <v>0</v>
      </c>
      <c r="S121" s="8">
        <v>0</v>
      </c>
      <c r="T121" s="13">
        <f t="shared" si="18"/>
        <v>0</v>
      </c>
      <c r="U121" s="13">
        <f t="shared" si="19"/>
        <v>31.25</v>
      </c>
      <c r="V121" s="13">
        <f t="shared" si="30"/>
        <v>0</v>
      </c>
      <c r="W121" s="13">
        <f t="shared" si="20"/>
        <v>0</v>
      </c>
    </row>
    <row r="122" spans="2:23" x14ac:dyDescent="0.25">
      <c r="C122" s="1">
        <v>38</v>
      </c>
      <c r="D122" s="4">
        <v>0</v>
      </c>
      <c r="E122" s="8">
        <v>0</v>
      </c>
      <c r="F122" s="8">
        <v>0</v>
      </c>
      <c r="G122" s="8">
        <v>0</v>
      </c>
      <c r="H122" s="8">
        <v>0</v>
      </c>
      <c r="I122" s="1">
        <f t="shared" si="10"/>
        <v>0</v>
      </c>
      <c r="J122" s="1">
        <f t="shared" ref="J122:J123" si="49">F122+G122</f>
        <v>0</v>
      </c>
      <c r="K122" s="1">
        <f t="shared" ref="K122:K123" si="50">G122+H122</f>
        <v>0</v>
      </c>
      <c r="L122" s="1">
        <f t="shared" ref="L122:L123" si="51">H122+I122</f>
        <v>0</v>
      </c>
      <c r="M122" s="1">
        <f t="shared" si="14"/>
        <v>0</v>
      </c>
      <c r="P122" s="8">
        <v>0</v>
      </c>
      <c r="Q122" s="8">
        <v>0</v>
      </c>
      <c r="R122" s="8">
        <v>0</v>
      </c>
      <c r="S122" s="8">
        <v>0</v>
      </c>
      <c r="T122" s="16">
        <v>0</v>
      </c>
      <c r="U122" s="16">
        <v>0</v>
      </c>
      <c r="V122" s="16">
        <v>0</v>
      </c>
      <c r="W122" s="16">
        <v>0</v>
      </c>
    </row>
    <row r="123" spans="2:23" x14ac:dyDescent="0.25">
      <c r="C123" s="1">
        <v>39</v>
      </c>
      <c r="D123" s="4">
        <v>0</v>
      </c>
      <c r="E123" s="8">
        <v>0</v>
      </c>
      <c r="F123" s="8">
        <v>0</v>
      </c>
      <c r="G123" s="8">
        <v>0</v>
      </c>
      <c r="H123" s="8">
        <v>0</v>
      </c>
      <c r="I123" s="1">
        <f t="shared" si="10"/>
        <v>0</v>
      </c>
      <c r="J123" s="1">
        <f t="shared" si="49"/>
        <v>0</v>
      </c>
      <c r="K123" s="1">
        <f t="shared" si="50"/>
        <v>0</v>
      </c>
      <c r="L123" s="1">
        <f t="shared" si="51"/>
        <v>0</v>
      </c>
      <c r="M123" s="1">
        <f t="shared" si="14"/>
        <v>0</v>
      </c>
      <c r="P123" s="8">
        <v>0</v>
      </c>
      <c r="Q123" s="8">
        <v>0</v>
      </c>
      <c r="R123" s="8">
        <v>0</v>
      </c>
      <c r="S123" s="8">
        <v>0</v>
      </c>
      <c r="T123" s="16">
        <v>0</v>
      </c>
      <c r="U123" s="16">
        <v>0</v>
      </c>
      <c r="V123" s="16">
        <v>0</v>
      </c>
      <c r="W123" s="16">
        <v>0</v>
      </c>
    </row>
    <row r="124" spans="2:23" x14ac:dyDescent="0.25">
      <c r="C124" s="1">
        <v>40</v>
      </c>
      <c r="D124" s="4">
        <v>86</v>
      </c>
      <c r="E124" s="8">
        <v>40</v>
      </c>
      <c r="F124" s="8">
        <v>30</v>
      </c>
      <c r="G124" s="8">
        <v>6</v>
      </c>
      <c r="H124" s="8">
        <v>3</v>
      </c>
      <c r="I124" s="1">
        <f t="shared" si="10"/>
        <v>70</v>
      </c>
      <c r="J124" s="13">
        <f t="shared" si="15"/>
        <v>88.60759493670885</v>
      </c>
      <c r="K124" s="1">
        <f t="shared" si="16"/>
        <v>36</v>
      </c>
      <c r="L124" s="13">
        <f t="shared" si="17"/>
        <v>45.569620253164558</v>
      </c>
      <c r="M124" s="1">
        <f t="shared" si="14"/>
        <v>79</v>
      </c>
      <c r="P124" s="8">
        <v>0</v>
      </c>
      <c r="Q124" s="8">
        <v>10</v>
      </c>
      <c r="R124" s="8">
        <v>0</v>
      </c>
      <c r="S124" s="8">
        <v>0</v>
      </c>
      <c r="T124" s="13">
        <f t="shared" si="18"/>
        <v>0</v>
      </c>
      <c r="U124" s="13">
        <f t="shared" si="19"/>
        <v>33.333333333333329</v>
      </c>
      <c r="V124" s="13">
        <f t="shared" si="30"/>
        <v>0</v>
      </c>
      <c r="W124" s="13">
        <f t="shared" si="20"/>
        <v>0</v>
      </c>
    </row>
    <row r="125" spans="2:23" x14ac:dyDescent="0.25">
      <c r="C125" s="1">
        <v>41</v>
      </c>
      <c r="D125" s="4">
        <v>121</v>
      </c>
      <c r="E125" s="8">
        <v>51</v>
      </c>
      <c r="F125" s="8">
        <v>47</v>
      </c>
      <c r="G125" s="8">
        <v>13</v>
      </c>
      <c r="H125" s="8">
        <v>3</v>
      </c>
      <c r="I125" s="1">
        <f t="shared" si="10"/>
        <v>98</v>
      </c>
      <c r="J125" s="13">
        <f t="shared" si="15"/>
        <v>85.964912280701753</v>
      </c>
      <c r="K125" s="1">
        <f t="shared" si="16"/>
        <v>60</v>
      </c>
      <c r="L125" s="13">
        <f t="shared" si="17"/>
        <v>52.631578947368418</v>
      </c>
      <c r="M125" s="1">
        <f t="shared" si="14"/>
        <v>114</v>
      </c>
      <c r="P125" s="8">
        <v>0</v>
      </c>
      <c r="Q125" s="8">
        <v>8</v>
      </c>
      <c r="R125" s="8">
        <v>0</v>
      </c>
      <c r="S125" s="8">
        <v>0</v>
      </c>
      <c r="T125" s="13">
        <f t="shared" si="18"/>
        <v>0</v>
      </c>
      <c r="U125" s="13">
        <f t="shared" si="19"/>
        <v>17.021276595744681</v>
      </c>
      <c r="V125" s="13">
        <f t="shared" si="30"/>
        <v>0</v>
      </c>
      <c r="W125" s="13">
        <f t="shared" si="20"/>
        <v>0</v>
      </c>
    </row>
    <row r="126" spans="2:23" x14ac:dyDescent="0.25">
      <c r="C126" s="1">
        <v>42</v>
      </c>
      <c r="D126" s="4">
        <v>72</v>
      </c>
      <c r="E126" s="8">
        <v>32</v>
      </c>
      <c r="F126" s="8">
        <v>31</v>
      </c>
      <c r="G126" s="8">
        <v>4</v>
      </c>
      <c r="H126" s="8">
        <v>1</v>
      </c>
      <c r="I126" s="1">
        <f t="shared" si="10"/>
        <v>63</v>
      </c>
      <c r="J126" s="13">
        <f t="shared" si="15"/>
        <v>92.64705882352942</v>
      </c>
      <c r="K126" s="1">
        <f t="shared" si="16"/>
        <v>35</v>
      </c>
      <c r="L126" s="13">
        <f t="shared" si="17"/>
        <v>51.470588235294116</v>
      </c>
      <c r="M126" s="1">
        <f t="shared" si="14"/>
        <v>68</v>
      </c>
      <c r="P126" s="8">
        <v>0</v>
      </c>
      <c r="Q126" s="8">
        <v>8</v>
      </c>
      <c r="R126" s="8">
        <v>0</v>
      </c>
      <c r="S126" s="8">
        <v>0</v>
      </c>
      <c r="T126" s="13">
        <f t="shared" si="18"/>
        <v>0</v>
      </c>
      <c r="U126" s="13">
        <f t="shared" si="19"/>
        <v>25.806451612903224</v>
      </c>
      <c r="V126" s="13">
        <f t="shared" si="30"/>
        <v>0</v>
      </c>
      <c r="W126" s="13">
        <f t="shared" si="20"/>
        <v>0</v>
      </c>
    </row>
    <row r="127" spans="2:23" x14ac:dyDescent="0.25">
      <c r="C127" s="1">
        <v>43</v>
      </c>
      <c r="D127" s="4">
        <v>0</v>
      </c>
      <c r="E127" s="8">
        <v>0</v>
      </c>
      <c r="F127" s="8">
        <v>0</v>
      </c>
      <c r="G127" s="8">
        <v>0</v>
      </c>
      <c r="H127" s="8">
        <v>0</v>
      </c>
      <c r="I127" s="1">
        <f t="shared" si="10"/>
        <v>0</v>
      </c>
      <c r="J127" s="1">
        <f t="shared" ref="J127" si="52">F127+G127</f>
        <v>0</v>
      </c>
      <c r="K127" s="1">
        <f t="shared" ref="K127" si="53">G127+H127</f>
        <v>0</v>
      </c>
      <c r="L127" s="1">
        <f t="shared" ref="L127" si="54">H127+I127</f>
        <v>0</v>
      </c>
      <c r="M127" s="1">
        <f t="shared" si="14"/>
        <v>0</v>
      </c>
      <c r="P127" s="8">
        <v>0</v>
      </c>
      <c r="Q127" s="8">
        <v>0</v>
      </c>
      <c r="R127" s="8">
        <v>0</v>
      </c>
      <c r="S127" s="8">
        <v>0</v>
      </c>
      <c r="T127" s="16">
        <v>0</v>
      </c>
      <c r="U127" s="16">
        <v>0</v>
      </c>
      <c r="V127" s="16">
        <v>0</v>
      </c>
      <c r="W127" s="16">
        <v>0</v>
      </c>
    </row>
    <row r="128" spans="2:23" x14ac:dyDescent="0.25">
      <c r="C128" s="1">
        <v>44</v>
      </c>
      <c r="D128" s="4">
        <v>71</v>
      </c>
      <c r="E128" s="8">
        <v>31</v>
      </c>
      <c r="F128" s="8">
        <v>30</v>
      </c>
      <c r="G128" s="8">
        <v>0</v>
      </c>
      <c r="H128" s="8">
        <v>0</v>
      </c>
      <c r="I128" s="1">
        <f t="shared" si="10"/>
        <v>61</v>
      </c>
      <c r="J128" s="13">
        <f t="shared" si="15"/>
        <v>100</v>
      </c>
      <c r="K128" s="1">
        <f t="shared" si="16"/>
        <v>30</v>
      </c>
      <c r="L128" s="13">
        <f t="shared" si="17"/>
        <v>49.180327868852459</v>
      </c>
      <c r="M128" s="1">
        <f t="shared" si="14"/>
        <v>61</v>
      </c>
      <c r="P128" s="8">
        <v>0</v>
      </c>
      <c r="Q128" s="8">
        <v>4</v>
      </c>
      <c r="R128" s="8">
        <v>0</v>
      </c>
      <c r="S128" s="8">
        <v>0</v>
      </c>
      <c r="T128" s="13">
        <f t="shared" si="18"/>
        <v>0</v>
      </c>
      <c r="U128" s="13">
        <f t="shared" si="19"/>
        <v>13.333333333333334</v>
      </c>
      <c r="V128" s="13" t="s">
        <v>21</v>
      </c>
      <c r="W128" s="13" t="s">
        <v>21</v>
      </c>
    </row>
    <row r="129" spans="2:23" x14ac:dyDescent="0.25">
      <c r="C129" s="1">
        <v>45</v>
      </c>
      <c r="D129" s="4">
        <v>0</v>
      </c>
      <c r="E129" s="8">
        <v>0</v>
      </c>
      <c r="F129" s="8">
        <v>0</v>
      </c>
      <c r="G129" s="8">
        <v>0</v>
      </c>
      <c r="H129" s="8">
        <v>0</v>
      </c>
      <c r="I129" s="1">
        <f t="shared" si="10"/>
        <v>0</v>
      </c>
      <c r="J129" s="1">
        <f t="shared" ref="J129:J130" si="55">F129+G129</f>
        <v>0</v>
      </c>
      <c r="K129" s="1">
        <f t="shared" ref="K129:K130" si="56">G129+H129</f>
        <v>0</v>
      </c>
      <c r="L129" s="1">
        <f t="shared" ref="L129:L130" si="57">H129+I129</f>
        <v>0</v>
      </c>
      <c r="M129" s="1">
        <f t="shared" si="14"/>
        <v>0</v>
      </c>
      <c r="P129" s="8">
        <v>0</v>
      </c>
      <c r="Q129" s="8">
        <v>0</v>
      </c>
      <c r="R129" s="8">
        <v>0</v>
      </c>
      <c r="S129" s="8">
        <v>0</v>
      </c>
      <c r="T129" s="16">
        <v>0</v>
      </c>
      <c r="U129" s="16">
        <v>0</v>
      </c>
      <c r="V129" s="16">
        <v>0</v>
      </c>
      <c r="W129" s="16">
        <v>0</v>
      </c>
    </row>
    <row r="130" spans="2:23" x14ac:dyDescent="0.25">
      <c r="C130" s="1">
        <v>46</v>
      </c>
      <c r="D130" s="4">
        <v>0</v>
      </c>
      <c r="E130" s="8">
        <v>0</v>
      </c>
      <c r="F130" s="8">
        <v>0</v>
      </c>
      <c r="G130" s="8">
        <v>0</v>
      </c>
      <c r="H130" s="8">
        <v>0</v>
      </c>
      <c r="I130" s="1">
        <f t="shared" si="10"/>
        <v>0</v>
      </c>
      <c r="J130" s="1">
        <f t="shared" si="55"/>
        <v>0</v>
      </c>
      <c r="K130" s="1">
        <f t="shared" si="56"/>
        <v>0</v>
      </c>
      <c r="L130" s="1">
        <f t="shared" si="57"/>
        <v>0</v>
      </c>
      <c r="M130" s="1">
        <f t="shared" si="14"/>
        <v>0</v>
      </c>
      <c r="P130" s="8">
        <v>0</v>
      </c>
      <c r="Q130" s="8">
        <v>0</v>
      </c>
      <c r="R130" s="8">
        <v>0</v>
      </c>
      <c r="S130" s="8">
        <v>0</v>
      </c>
      <c r="T130" s="16">
        <v>0</v>
      </c>
      <c r="U130" s="16">
        <v>0</v>
      </c>
      <c r="V130" s="16">
        <v>0</v>
      </c>
      <c r="W130" s="16">
        <v>0</v>
      </c>
    </row>
    <row r="131" spans="2:23" x14ac:dyDescent="0.25">
      <c r="C131" s="1">
        <v>47</v>
      </c>
      <c r="D131" s="4">
        <v>57</v>
      </c>
      <c r="E131" s="8">
        <v>9</v>
      </c>
      <c r="F131" s="8">
        <v>9</v>
      </c>
      <c r="G131" s="8">
        <v>0</v>
      </c>
      <c r="H131" s="8">
        <v>0</v>
      </c>
      <c r="I131" s="1">
        <f t="shared" si="10"/>
        <v>18</v>
      </c>
      <c r="J131" s="13">
        <f t="shared" si="15"/>
        <v>100</v>
      </c>
      <c r="K131" s="1">
        <f t="shared" si="16"/>
        <v>9</v>
      </c>
      <c r="L131" s="13">
        <f t="shared" si="17"/>
        <v>50</v>
      </c>
      <c r="M131" s="1">
        <f t="shared" si="14"/>
        <v>18</v>
      </c>
      <c r="P131" s="8">
        <v>0</v>
      </c>
      <c r="Q131" s="8">
        <v>3</v>
      </c>
      <c r="R131" s="8">
        <v>0</v>
      </c>
      <c r="S131" s="8">
        <v>0</v>
      </c>
      <c r="T131" s="13">
        <f t="shared" si="18"/>
        <v>0</v>
      </c>
      <c r="U131" s="13">
        <f t="shared" si="19"/>
        <v>33.333333333333329</v>
      </c>
      <c r="V131" s="13" t="s">
        <v>21</v>
      </c>
      <c r="W131" s="13" t="s">
        <v>21</v>
      </c>
    </row>
    <row r="132" spans="2:23" x14ac:dyDescent="0.25">
      <c r="C132" s="1">
        <v>48</v>
      </c>
      <c r="D132" s="5">
        <v>109</v>
      </c>
      <c r="E132" s="9">
        <v>28</v>
      </c>
      <c r="F132" s="8">
        <v>32</v>
      </c>
      <c r="G132" s="8">
        <v>0</v>
      </c>
      <c r="H132" s="8">
        <v>0</v>
      </c>
      <c r="I132" s="1">
        <f t="shared" si="10"/>
        <v>60</v>
      </c>
      <c r="J132" s="13">
        <f t="shared" si="15"/>
        <v>100</v>
      </c>
      <c r="K132" s="1">
        <f t="shared" si="16"/>
        <v>32</v>
      </c>
      <c r="L132" s="13">
        <f t="shared" si="17"/>
        <v>53.333333333333336</v>
      </c>
      <c r="M132" s="1">
        <f t="shared" si="14"/>
        <v>60</v>
      </c>
      <c r="P132" s="8">
        <v>0</v>
      </c>
      <c r="Q132" s="8">
        <v>8</v>
      </c>
      <c r="R132" s="8">
        <v>0</v>
      </c>
      <c r="S132" s="8">
        <v>0</v>
      </c>
      <c r="T132" s="13">
        <f t="shared" si="18"/>
        <v>0</v>
      </c>
      <c r="U132" s="13">
        <f t="shared" si="19"/>
        <v>25</v>
      </c>
      <c r="V132" s="13" t="s">
        <v>21</v>
      </c>
      <c r="W132" s="13" t="s">
        <v>21</v>
      </c>
    </row>
    <row r="133" spans="2:23" x14ac:dyDescent="0.25">
      <c r="D133" s="12"/>
      <c r="E133" s="12">
        <f>SUM(E85:E132)</f>
        <v>756</v>
      </c>
      <c r="F133" s="12">
        <f t="shared" ref="F133:M133" si="58">SUM(F85:F132)</f>
        <v>750</v>
      </c>
      <c r="G133" s="12">
        <f t="shared" si="58"/>
        <v>152</v>
      </c>
      <c r="H133" s="12">
        <f t="shared" si="58"/>
        <v>118</v>
      </c>
      <c r="I133" s="12">
        <f t="shared" si="58"/>
        <v>1506</v>
      </c>
      <c r="J133" s="17">
        <f>(I133/M133)*100</f>
        <v>84.797297297297305</v>
      </c>
      <c r="K133" s="12">
        <f t="shared" si="58"/>
        <v>902</v>
      </c>
      <c r="L133" s="17">
        <f>(K133/M133)*100</f>
        <v>50.788288288288285</v>
      </c>
      <c r="M133" s="12">
        <f t="shared" si="58"/>
        <v>1776</v>
      </c>
    </row>
    <row r="134" spans="2:23" x14ac:dyDescent="0.25">
      <c r="D134" s="12"/>
      <c r="E134" s="12"/>
    </row>
    <row r="135" spans="2:23" x14ac:dyDescent="0.25">
      <c r="E135" s="1" t="s">
        <v>1</v>
      </c>
      <c r="F135" s="1" t="s">
        <v>2</v>
      </c>
      <c r="G135" s="1" t="s">
        <v>3</v>
      </c>
      <c r="H135" s="1" t="s">
        <v>4</v>
      </c>
      <c r="I135" s="1" t="s">
        <v>5</v>
      </c>
      <c r="J135" s="1" t="s">
        <v>6</v>
      </c>
      <c r="K135" s="1" t="s">
        <v>7</v>
      </c>
      <c r="L135" s="1" t="s">
        <v>8</v>
      </c>
      <c r="M135" s="1" t="s">
        <v>9</v>
      </c>
      <c r="P135" s="1" t="s">
        <v>1</v>
      </c>
      <c r="Q135" s="1" t="s">
        <v>2</v>
      </c>
      <c r="R135" s="1" t="s">
        <v>3</v>
      </c>
      <c r="S135" s="1" t="s">
        <v>4</v>
      </c>
      <c r="T135" s="1" t="s">
        <v>1</v>
      </c>
      <c r="U135" s="1" t="s">
        <v>2</v>
      </c>
      <c r="V135" s="1" t="s">
        <v>3</v>
      </c>
      <c r="W135" s="1" t="s">
        <v>4</v>
      </c>
    </row>
    <row r="136" spans="2:23" x14ac:dyDescent="0.25">
      <c r="D136" s="6" t="s">
        <v>19</v>
      </c>
    </row>
    <row r="137" spans="2:23" x14ac:dyDescent="0.25">
      <c r="B137" s="1" t="s">
        <v>18</v>
      </c>
      <c r="C137" s="4">
        <v>1</v>
      </c>
      <c r="D137" s="4">
        <v>37</v>
      </c>
      <c r="E137" s="1">
        <v>15</v>
      </c>
      <c r="F137" s="1">
        <v>30</v>
      </c>
      <c r="G137" s="1">
        <v>8</v>
      </c>
      <c r="H137" s="1">
        <v>3</v>
      </c>
      <c r="I137" s="1">
        <f>E137+F137</f>
        <v>45</v>
      </c>
      <c r="J137" s="13">
        <f>(I137/M137)*100</f>
        <v>80.357142857142861</v>
      </c>
      <c r="K137" s="1">
        <f>F137+G137</f>
        <v>38</v>
      </c>
      <c r="L137" s="13">
        <f>(K137/M137)*100</f>
        <v>67.857142857142861</v>
      </c>
      <c r="M137" s="1">
        <f>SUM(E137:H137)</f>
        <v>56</v>
      </c>
      <c r="P137" s="1">
        <v>15</v>
      </c>
      <c r="Q137" s="1">
        <v>30</v>
      </c>
      <c r="R137" s="1">
        <v>6</v>
      </c>
      <c r="S137" s="1">
        <v>0</v>
      </c>
      <c r="T137" s="1">
        <f>(P137/E137)*100</f>
        <v>100</v>
      </c>
      <c r="U137" s="1">
        <f>(Q137/F137)*100</f>
        <v>100</v>
      </c>
      <c r="V137" s="1">
        <f>(R137/G137)*100</f>
        <v>75</v>
      </c>
      <c r="W137" s="1">
        <f>(S137/H137)*100</f>
        <v>0</v>
      </c>
    </row>
    <row r="138" spans="2:23" x14ac:dyDescent="0.25">
      <c r="C138" s="4">
        <v>2</v>
      </c>
      <c r="D138" s="4">
        <v>0</v>
      </c>
      <c r="E138" s="1">
        <v>0</v>
      </c>
      <c r="F138" s="1">
        <v>0</v>
      </c>
      <c r="G138" s="1">
        <v>0</v>
      </c>
      <c r="H138" s="1">
        <v>0</v>
      </c>
      <c r="I138" s="1">
        <f t="shared" ref="I138:I187" si="59">E138+F138</f>
        <v>0</v>
      </c>
      <c r="J138" s="13">
        <f t="shared" ref="J138:J139" si="60">F138+G138</f>
        <v>0</v>
      </c>
      <c r="K138" s="1">
        <f t="shared" ref="K138:K139" si="61">G138+H138</f>
        <v>0</v>
      </c>
      <c r="L138" s="13">
        <f t="shared" ref="L138:L139" si="62">H138+I138</f>
        <v>0</v>
      </c>
      <c r="M138" s="1">
        <f t="shared" ref="M138:M187" si="63">SUM(E138:H138)</f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2:23" x14ac:dyDescent="0.25">
      <c r="C139" s="4">
        <v>3</v>
      </c>
      <c r="D139" s="4">
        <v>0</v>
      </c>
      <c r="E139" s="1">
        <v>0</v>
      </c>
      <c r="F139" s="1">
        <v>0</v>
      </c>
      <c r="G139" s="1">
        <v>0</v>
      </c>
      <c r="H139" s="1">
        <v>0</v>
      </c>
      <c r="I139" s="1">
        <f t="shared" si="59"/>
        <v>0</v>
      </c>
      <c r="J139" s="13">
        <f t="shared" si="60"/>
        <v>0</v>
      </c>
      <c r="K139" s="1">
        <f t="shared" si="61"/>
        <v>0</v>
      </c>
      <c r="L139" s="13">
        <f t="shared" si="62"/>
        <v>0</v>
      </c>
      <c r="M139" s="1">
        <f t="shared" si="63"/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2:23" x14ac:dyDescent="0.25">
      <c r="C140" s="4">
        <v>4</v>
      </c>
      <c r="D140" s="4">
        <v>94</v>
      </c>
      <c r="E140" s="1">
        <v>37</v>
      </c>
      <c r="F140" s="1">
        <v>41</v>
      </c>
      <c r="G140" s="1">
        <v>1</v>
      </c>
      <c r="H140" s="1">
        <v>2</v>
      </c>
      <c r="I140" s="1">
        <f t="shared" si="59"/>
        <v>78</v>
      </c>
      <c r="J140" s="13">
        <f t="shared" ref="J140:J182" si="64">(I140/M140)*100</f>
        <v>96.296296296296291</v>
      </c>
      <c r="K140" s="1">
        <f t="shared" ref="K140:K182" si="65">F140+G140</f>
        <v>42</v>
      </c>
      <c r="L140" s="13">
        <f t="shared" ref="L140:L182" si="66">(K140/M140)*100</f>
        <v>51.851851851851848</v>
      </c>
      <c r="M140" s="1">
        <f t="shared" si="63"/>
        <v>81</v>
      </c>
      <c r="P140" s="1">
        <v>37</v>
      </c>
      <c r="Q140" s="1">
        <v>41</v>
      </c>
      <c r="R140" s="1">
        <v>1</v>
      </c>
      <c r="S140" s="1">
        <v>0</v>
      </c>
      <c r="T140" s="1">
        <f t="shared" ref="T140:T182" si="67">(P140/E140)*100</f>
        <v>100</v>
      </c>
      <c r="U140" s="1">
        <f t="shared" ref="U140:U182" si="68">(Q140/F140)*100</f>
        <v>100</v>
      </c>
      <c r="V140" s="1">
        <f t="shared" ref="V140:V182" si="69">(R140/G140)*100</f>
        <v>100</v>
      </c>
      <c r="W140" s="1">
        <f t="shared" ref="W140:W182" si="70">(S140/H140)*100</f>
        <v>0</v>
      </c>
    </row>
    <row r="141" spans="2:23" x14ac:dyDescent="0.25">
      <c r="C141" s="4">
        <v>5</v>
      </c>
      <c r="D141" s="4">
        <v>0</v>
      </c>
      <c r="E141" s="1">
        <v>0</v>
      </c>
      <c r="F141" s="1">
        <v>0</v>
      </c>
      <c r="G141" s="1">
        <v>0</v>
      </c>
      <c r="H141" s="1">
        <v>0</v>
      </c>
      <c r="I141" s="1">
        <f t="shared" si="59"/>
        <v>0</v>
      </c>
      <c r="J141" s="13">
        <f t="shared" ref="J141" si="71">F141+G141</f>
        <v>0</v>
      </c>
      <c r="K141" s="1">
        <f t="shared" ref="K141" si="72">G141+H141</f>
        <v>0</v>
      </c>
      <c r="L141" s="13">
        <f t="shared" ref="L141" si="73">H141+I141</f>
        <v>0</v>
      </c>
      <c r="M141" s="1">
        <f t="shared" si="63"/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2:23" x14ac:dyDescent="0.25">
      <c r="C142" s="4">
        <v>6</v>
      </c>
      <c r="D142" s="4">
        <v>16</v>
      </c>
      <c r="E142" s="1">
        <v>3</v>
      </c>
      <c r="F142" s="1">
        <v>11</v>
      </c>
      <c r="G142" s="1">
        <v>1</v>
      </c>
      <c r="H142" s="1">
        <v>0</v>
      </c>
      <c r="I142" s="1">
        <f t="shared" si="59"/>
        <v>14</v>
      </c>
      <c r="J142" s="13">
        <f t="shared" si="64"/>
        <v>93.333333333333329</v>
      </c>
      <c r="K142" s="1">
        <f t="shared" si="65"/>
        <v>12</v>
      </c>
      <c r="L142" s="13">
        <f t="shared" si="66"/>
        <v>80</v>
      </c>
      <c r="M142" s="1">
        <f t="shared" si="63"/>
        <v>15</v>
      </c>
      <c r="P142" s="1">
        <v>3</v>
      </c>
      <c r="Q142" s="1">
        <v>11</v>
      </c>
      <c r="R142" s="1">
        <v>0</v>
      </c>
      <c r="S142" s="1">
        <v>0</v>
      </c>
      <c r="T142" s="1">
        <f t="shared" si="67"/>
        <v>100</v>
      </c>
      <c r="U142" s="1">
        <f t="shared" si="68"/>
        <v>100</v>
      </c>
      <c r="V142" s="1">
        <f t="shared" si="69"/>
        <v>0</v>
      </c>
      <c r="W142" s="1">
        <v>0</v>
      </c>
    </row>
    <row r="143" spans="2:23" x14ac:dyDescent="0.25">
      <c r="C143" s="4">
        <v>7</v>
      </c>
      <c r="D143" s="4">
        <v>69</v>
      </c>
      <c r="E143" s="1">
        <v>18</v>
      </c>
      <c r="F143" s="1">
        <v>14</v>
      </c>
      <c r="G143" s="1">
        <v>5</v>
      </c>
      <c r="H143" s="1">
        <v>6</v>
      </c>
      <c r="I143" s="1">
        <f t="shared" si="59"/>
        <v>32</v>
      </c>
      <c r="J143" s="13">
        <f t="shared" si="64"/>
        <v>74.418604651162795</v>
      </c>
      <c r="K143" s="1">
        <f t="shared" si="65"/>
        <v>19</v>
      </c>
      <c r="L143" s="13">
        <f t="shared" si="66"/>
        <v>44.186046511627907</v>
      </c>
      <c r="M143" s="1">
        <f t="shared" si="63"/>
        <v>43</v>
      </c>
      <c r="P143" s="1">
        <v>18</v>
      </c>
      <c r="Q143" s="1">
        <v>14</v>
      </c>
      <c r="R143" s="1">
        <v>4</v>
      </c>
      <c r="S143" s="1">
        <v>0</v>
      </c>
      <c r="T143" s="1">
        <f t="shared" si="67"/>
        <v>100</v>
      </c>
      <c r="U143" s="1">
        <f t="shared" si="68"/>
        <v>100</v>
      </c>
      <c r="V143" s="1">
        <f t="shared" si="69"/>
        <v>80</v>
      </c>
      <c r="W143" s="1">
        <f t="shared" si="70"/>
        <v>0</v>
      </c>
    </row>
    <row r="144" spans="2:23" x14ac:dyDescent="0.25">
      <c r="C144" s="4">
        <v>8</v>
      </c>
      <c r="D144" s="4">
        <v>65</v>
      </c>
      <c r="E144" s="1">
        <v>37</v>
      </c>
      <c r="F144" s="1">
        <v>29</v>
      </c>
      <c r="G144" s="1">
        <v>5</v>
      </c>
      <c r="H144" s="1">
        <v>2</v>
      </c>
      <c r="I144" s="1">
        <f t="shared" si="59"/>
        <v>66</v>
      </c>
      <c r="J144" s="13">
        <f t="shared" si="64"/>
        <v>90.410958904109577</v>
      </c>
      <c r="K144" s="1">
        <f t="shared" si="65"/>
        <v>34</v>
      </c>
      <c r="L144" s="13">
        <f t="shared" si="66"/>
        <v>46.575342465753423</v>
      </c>
      <c r="M144" s="1">
        <f t="shared" si="63"/>
        <v>73</v>
      </c>
      <c r="P144" s="1">
        <v>37</v>
      </c>
      <c r="Q144" s="1">
        <v>29</v>
      </c>
      <c r="R144" s="1">
        <v>5</v>
      </c>
      <c r="S144" s="1">
        <v>0</v>
      </c>
      <c r="T144" s="1">
        <f t="shared" si="67"/>
        <v>100</v>
      </c>
      <c r="U144" s="1">
        <f t="shared" si="68"/>
        <v>100</v>
      </c>
      <c r="V144" s="1">
        <f t="shared" si="69"/>
        <v>100</v>
      </c>
      <c r="W144" s="1">
        <f t="shared" si="70"/>
        <v>0</v>
      </c>
    </row>
    <row r="145" spans="3:23" x14ac:dyDescent="0.25">
      <c r="C145" s="4">
        <v>9</v>
      </c>
      <c r="D145" s="4">
        <v>7</v>
      </c>
      <c r="E145" s="1">
        <v>4</v>
      </c>
      <c r="F145" s="1">
        <v>1</v>
      </c>
      <c r="G145" s="1">
        <v>0</v>
      </c>
      <c r="H145" s="1">
        <v>0</v>
      </c>
      <c r="I145" s="1">
        <f t="shared" si="59"/>
        <v>5</v>
      </c>
      <c r="J145" s="13">
        <f t="shared" si="64"/>
        <v>100</v>
      </c>
      <c r="K145" s="1">
        <f t="shared" si="65"/>
        <v>1</v>
      </c>
      <c r="L145" s="13">
        <f t="shared" si="66"/>
        <v>20</v>
      </c>
      <c r="M145" s="1">
        <f t="shared" si="63"/>
        <v>5</v>
      </c>
      <c r="P145" s="1">
        <v>4</v>
      </c>
      <c r="Q145" s="1">
        <v>1</v>
      </c>
      <c r="R145" s="1">
        <v>0</v>
      </c>
      <c r="S145" s="1">
        <v>0</v>
      </c>
      <c r="T145" s="1">
        <f t="shared" si="67"/>
        <v>100</v>
      </c>
      <c r="U145" s="1">
        <f t="shared" si="68"/>
        <v>100</v>
      </c>
      <c r="V145" s="1">
        <v>0</v>
      </c>
      <c r="W145" s="1">
        <v>0</v>
      </c>
    </row>
    <row r="146" spans="3:23" x14ac:dyDescent="0.25">
      <c r="C146" s="4">
        <v>10</v>
      </c>
      <c r="D146" s="4">
        <v>39</v>
      </c>
      <c r="E146" s="1">
        <v>5</v>
      </c>
      <c r="F146" s="1">
        <v>7</v>
      </c>
      <c r="G146" s="1">
        <v>0</v>
      </c>
      <c r="H146" s="1">
        <v>0</v>
      </c>
      <c r="I146" s="1">
        <f t="shared" si="59"/>
        <v>12</v>
      </c>
      <c r="J146" s="13">
        <f t="shared" si="64"/>
        <v>100</v>
      </c>
      <c r="K146" s="1">
        <f t="shared" si="65"/>
        <v>7</v>
      </c>
      <c r="L146" s="13">
        <f t="shared" si="66"/>
        <v>58.333333333333336</v>
      </c>
      <c r="M146" s="1">
        <f t="shared" si="63"/>
        <v>12</v>
      </c>
      <c r="P146" s="1">
        <v>5</v>
      </c>
      <c r="Q146" s="1">
        <v>7</v>
      </c>
      <c r="R146" s="1">
        <v>0</v>
      </c>
      <c r="S146" s="1">
        <v>0</v>
      </c>
      <c r="T146" s="1">
        <f t="shared" si="67"/>
        <v>100</v>
      </c>
      <c r="U146" s="1">
        <f t="shared" si="68"/>
        <v>100</v>
      </c>
      <c r="V146" s="1">
        <v>0</v>
      </c>
      <c r="W146" s="1">
        <v>0</v>
      </c>
    </row>
    <row r="147" spans="3:23" x14ac:dyDescent="0.25">
      <c r="C147" s="4">
        <v>11</v>
      </c>
      <c r="D147" s="4">
        <v>100</v>
      </c>
      <c r="E147" s="1">
        <v>38</v>
      </c>
      <c r="F147" s="1">
        <v>49</v>
      </c>
      <c r="G147" s="1">
        <v>0</v>
      </c>
      <c r="H147" s="1">
        <v>0</v>
      </c>
      <c r="I147" s="1">
        <f t="shared" si="59"/>
        <v>87</v>
      </c>
      <c r="J147" s="13">
        <f t="shared" si="64"/>
        <v>100</v>
      </c>
      <c r="K147" s="1">
        <f t="shared" si="65"/>
        <v>49</v>
      </c>
      <c r="L147" s="13">
        <f t="shared" si="66"/>
        <v>56.321839080459768</v>
      </c>
      <c r="M147" s="1">
        <f t="shared" si="63"/>
        <v>87</v>
      </c>
      <c r="P147" s="1">
        <v>38</v>
      </c>
      <c r="Q147" s="1">
        <v>49</v>
      </c>
      <c r="R147" s="1">
        <v>0</v>
      </c>
      <c r="S147" s="1">
        <v>0</v>
      </c>
      <c r="T147" s="1">
        <f t="shared" si="67"/>
        <v>100</v>
      </c>
      <c r="U147" s="1">
        <f t="shared" si="68"/>
        <v>100</v>
      </c>
      <c r="V147" s="1">
        <v>0</v>
      </c>
      <c r="W147" s="1">
        <v>0</v>
      </c>
    </row>
    <row r="148" spans="3:23" x14ac:dyDescent="0.25">
      <c r="C148" s="4">
        <v>12</v>
      </c>
      <c r="D148" s="4">
        <v>61</v>
      </c>
      <c r="E148" s="1">
        <v>30</v>
      </c>
      <c r="F148" s="1">
        <v>19</v>
      </c>
      <c r="G148" s="1">
        <v>5</v>
      </c>
      <c r="H148" s="1">
        <v>4</v>
      </c>
      <c r="I148" s="1">
        <f t="shared" si="59"/>
        <v>49</v>
      </c>
      <c r="J148" s="13">
        <f t="shared" si="64"/>
        <v>84.482758620689651</v>
      </c>
      <c r="K148" s="1">
        <f t="shared" si="65"/>
        <v>24</v>
      </c>
      <c r="L148" s="13">
        <f t="shared" si="66"/>
        <v>41.379310344827587</v>
      </c>
      <c r="M148" s="1">
        <f t="shared" si="63"/>
        <v>58</v>
      </c>
      <c r="P148" s="1">
        <v>30</v>
      </c>
      <c r="Q148" s="1">
        <v>19</v>
      </c>
      <c r="R148" s="1">
        <v>2</v>
      </c>
      <c r="S148" s="1">
        <v>0</v>
      </c>
      <c r="T148" s="1">
        <f t="shared" si="67"/>
        <v>100</v>
      </c>
      <c r="U148" s="1">
        <f t="shared" si="68"/>
        <v>100</v>
      </c>
      <c r="V148" s="1">
        <f t="shared" si="69"/>
        <v>40</v>
      </c>
      <c r="W148" s="1">
        <f t="shared" si="70"/>
        <v>0</v>
      </c>
    </row>
    <row r="149" spans="3:23" x14ac:dyDescent="0.25">
      <c r="C149" s="1">
        <v>13</v>
      </c>
      <c r="D149" s="4">
        <v>0</v>
      </c>
      <c r="E149" s="1">
        <v>0</v>
      </c>
      <c r="F149" s="1">
        <v>0</v>
      </c>
      <c r="G149" s="1">
        <v>0</v>
      </c>
      <c r="H149" s="1">
        <v>0</v>
      </c>
      <c r="I149" s="1">
        <f t="shared" si="59"/>
        <v>0</v>
      </c>
      <c r="J149" s="1">
        <f t="shared" ref="J149" si="74">F149+G149</f>
        <v>0</v>
      </c>
      <c r="K149" s="1">
        <f t="shared" ref="K149" si="75">G149+H149</f>
        <v>0</v>
      </c>
      <c r="L149" s="1">
        <f t="shared" ref="L149" si="76">H149+I149</f>
        <v>0</v>
      </c>
      <c r="M149" s="1">
        <f t="shared" ref="M149" si="77">I149+J149</f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3:23" x14ac:dyDescent="0.25">
      <c r="C150" s="1">
        <v>14</v>
      </c>
      <c r="D150" s="4">
        <v>83</v>
      </c>
      <c r="E150" s="1">
        <v>31</v>
      </c>
      <c r="F150" s="1">
        <v>28</v>
      </c>
      <c r="G150" s="1">
        <v>0</v>
      </c>
      <c r="H150" s="1">
        <v>0</v>
      </c>
      <c r="I150" s="1">
        <f t="shared" si="59"/>
        <v>59</v>
      </c>
      <c r="J150" s="13">
        <f t="shared" si="64"/>
        <v>100</v>
      </c>
      <c r="K150" s="1">
        <f t="shared" si="65"/>
        <v>28</v>
      </c>
      <c r="L150" s="13">
        <f t="shared" si="66"/>
        <v>47.457627118644069</v>
      </c>
      <c r="M150" s="1">
        <f t="shared" si="63"/>
        <v>59</v>
      </c>
      <c r="P150" s="1">
        <v>31</v>
      </c>
      <c r="Q150" s="1">
        <v>28</v>
      </c>
      <c r="R150" s="1">
        <v>0</v>
      </c>
      <c r="S150" s="1">
        <v>0</v>
      </c>
      <c r="T150" s="1">
        <f t="shared" si="67"/>
        <v>100</v>
      </c>
      <c r="U150" s="1">
        <f t="shared" si="68"/>
        <v>100</v>
      </c>
      <c r="V150" s="1">
        <v>0</v>
      </c>
      <c r="W150" s="1">
        <v>0</v>
      </c>
    </row>
    <row r="151" spans="3:23" x14ac:dyDescent="0.25">
      <c r="C151" s="1">
        <v>15</v>
      </c>
      <c r="D151" s="4">
        <v>71</v>
      </c>
      <c r="E151" s="1">
        <v>23</v>
      </c>
      <c r="F151" s="1">
        <v>36</v>
      </c>
      <c r="G151" s="1">
        <v>12</v>
      </c>
      <c r="H151" s="1">
        <v>7</v>
      </c>
      <c r="I151" s="1">
        <f t="shared" si="59"/>
        <v>59</v>
      </c>
      <c r="J151" s="13">
        <f t="shared" si="64"/>
        <v>75.641025641025635</v>
      </c>
      <c r="K151" s="1">
        <f t="shared" si="65"/>
        <v>48</v>
      </c>
      <c r="L151" s="13">
        <f t="shared" si="66"/>
        <v>61.53846153846154</v>
      </c>
      <c r="M151" s="1">
        <f t="shared" si="63"/>
        <v>78</v>
      </c>
      <c r="P151" s="1">
        <v>23</v>
      </c>
      <c r="Q151" s="1">
        <v>36</v>
      </c>
      <c r="R151" s="1">
        <v>10</v>
      </c>
      <c r="S151" s="1">
        <v>4</v>
      </c>
      <c r="T151" s="1">
        <f t="shared" si="67"/>
        <v>100</v>
      </c>
      <c r="U151" s="1">
        <f t="shared" si="68"/>
        <v>100</v>
      </c>
      <c r="V151" s="13">
        <f t="shared" si="69"/>
        <v>83.333333333333343</v>
      </c>
      <c r="W151" s="13">
        <f t="shared" si="70"/>
        <v>57.142857142857139</v>
      </c>
    </row>
    <row r="152" spans="3:23" x14ac:dyDescent="0.25">
      <c r="C152" s="1">
        <v>16</v>
      </c>
      <c r="D152" s="4">
        <v>25</v>
      </c>
      <c r="E152" s="1">
        <v>2</v>
      </c>
      <c r="F152" s="1">
        <v>1</v>
      </c>
      <c r="G152" s="1">
        <v>0</v>
      </c>
      <c r="H152" s="1">
        <v>1</v>
      </c>
      <c r="I152" s="1">
        <f t="shared" si="59"/>
        <v>3</v>
      </c>
      <c r="J152" s="13">
        <f t="shared" si="64"/>
        <v>75</v>
      </c>
      <c r="K152" s="1">
        <f t="shared" si="65"/>
        <v>1</v>
      </c>
      <c r="L152" s="13">
        <f t="shared" si="66"/>
        <v>25</v>
      </c>
      <c r="M152" s="1">
        <f t="shared" si="63"/>
        <v>4</v>
      </c>
      <c r="P152" s="1">
        <v>2</v>
      </c>
      <c r="Q152" s="1">
        <v>1</v>
      </c>
      <c r="R152" s="1">
        <v>0</v>
      </c>
      <c r="S152" s="1">
        <v>0</v>
      </c>
      <c r="T152" s="1">
        <f t="shared" si="67"/>
        <v>100</v>
      </c>
      <c r="U152" s="1">
        <f t="shared" si="68"/>
        <v>100</v>
      </c>
      <c r="V152" s="1">
        <v>0</v>
      </c>
      <c r="W152" s="1">
        <f t="shared" si="70"/>
        <v>0</v>
      </c>
    </row>
    <row r="153" spans="3:23" x14ac:dyDescent="0.25">
      <c r="C153" s="1">
        <v>17</v>
      </c>
      <c r="D153" s="4">
        <v>66</v>
      </c>
      <c r="E153" s="1">
        <v>25</v>
      </c>
      <c r="F153" s="1">
        <v>30</v>
      </c>
      <c r="G153" s="1">
        <v>0</v>
      </c>
      <c r="H153" s="1">
        <v>1</v>
      </c>
      <c r="I153" s="1">
        <f t="shared" si="59"/>
        <v>55</v>
      </c>
      <c r="J153" s="13">
        <f t="shared" si="64"/>
        <v>98.214285714285708</v>
      </c>
      <c r="K153" s="1">
        <f t="shared" si="65"/>
        <v>30</v>
      </c>
      <c r="L153" s="13">
        <f t="shared" si="66"/>
        <v>53.571428571428569</v>
      </c>
      <c r="M153" s="1">
        <f t="shared" si="63"/>
        <v>56</v>
      </c>
      <c r="P153" s="1">
        <v>25</v>
      </c>
      <c r="Q153" s="1">
        <v>30</v>
      </c>
      <c r="R153" s="1">
        <v>0</v>
      </c>
      <c r="S153" s="1">
        <v>1</v>
      </c>
      <c r="T153" s="1">
        <f t="shared" si="67"/>
        <v>100</v>
      </c>
      <c r="U153" s="1">
        <f t="shared" si="68"/>
        <v>100</v>
      </c>
      <c r="V153" s="1">
        <v>0</v>
      </c>
      <c r="W153" s="1">
        <f t="shared" si="70"/>
        <v>100</v>
      </c>
    </row>
    <row r="154" spans="3:23" x14ac:dyDescent="0.25">
      <c r="C154" s="1">
        <v>18</v>
      </c>
      <c r="D154" s="4">
        <v>0</v>
      </c>
      <c r="E154" s="1">
        <v>0</v>
      </c>
      <c r="F154" s="1">
        <v>0</v>
      </c>
      <c r="G154" s="1">
        <v>0</v>
      </c>
      <c r="H154" s="1">
        <v>0</v>
      </c>
      <c r="I154" s="1">
        <f t="shared" si="59"/>
        <v>0</v>
      </c>
      <c r="J154" s="1">
        <f t="shared" ref="J154:J156" si="78">F154+G154</f>
        <v>0</v>
      </c>
      <c r="K154" s="1">
        <f t="shared" ref="K154:K156" si="79">G154+H154</f>
        <v>0</v>
      </c>
      <c r="L154" s="1">
        <f t="shared" ref="L154:L156" si="80">H154+I154</f>
        <v>0</v>
      </c>
      <c r="M154" s="1">
        <f t="shared" si="63"/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spans="3:23" x14ac:dyDescent="0.25">
      <c r="C155" s="1">
        <v>19</v>
      </c>
      <c r="D155" s="4">
        <v>0</v>
      </c>
      <c r="E155" s="1">
        <v>0</v>
      </c>
      <c r="F155" s="1">
        <v>0</v>
      </c>
      <c r="G155" s="1">
        <v>0</v>
      </c>
      <c r="H155" s="1">
        <v>0</v>
      </c>
      <c r="I155" s="1">
        <f t="shared" si="59"/>
        <v>0</v>
      </c>
      <c r="J155" s="1">
        <f t="shared" si="78"/>
        <v>0</v>
      </c>
      <c r="K155" s="1">
        <f t="shared" si="79"/>
        <v>0</v>
      </c>
      <c r="L155" s="1">
        <f t="shared" si="80"/>
        <v>0</v>
      </c>
      <c r="M155" s="1">
        <f t="shared" si="63"/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3:23" x14ac:dyDescent="0.25">
      <c r="C156" s="1">
        <v>20</v>
      </c>
      <c r="D156" s="4">
        <v>0</v>
      </c>
      <c r="E156" s="1">
        <v>0</v>
      </c>
      <c r="F156" s="1">
        <v>0</v>
      </c>
      <c r="G156" s="1">
        <v>0</v>
      </c>
      <c r="H156" s="1">
        <v>0</v>
      </c>
      <c r="I156" s="1">
        <f t="shared" si="59"/>
        <v>0</v>
      </c>
      <c r="J156" s="1">
        <f t="shared" si="78"/>
        <v>0</v>
      </c>
      <c r="K156" s="1">
        <f t="shared" si="79"/>
        <v>0</v>
      </c>
      <c r="L156" s="1">
        <f t="shared" si="80"/>
        <v>0</v>
      </c>
      <c r="M156" s="1">
        <f t="shared" si="63"/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3:23" x14ac:dyDescent="0.25">
      <c r="C157" s="1">
        <v>21</v>
      </c>
      <c r="D157" s="4">
        <v>80</v>
      </c>
      <c r="E157" s="1">
        <v>10</v>
      </c>
      <c r="F157" s="1">
        <v>12</v>
      </c>
      <c r="G157" s="1">
        <v>0</v>
      </c>
      <c r="H157" s="1">
        <v>0</v>
      </c>
      <c r="I157" s="1">
        <f t="shared" si="59"/>
        <v>22</v>
      </c>
      <c r="J157" s="13">
        <f t="shared" si="64"/>
        <v>100</v>
      </c>
      <c r="K157" s="1">
        <f t="shared" si="65"/>
        <v>12</v>
      </c>
      <c r="L157" s="13">
        <f t="shared" si="66"/>
        <v>54.54545454545454</v>
      </c>
      <c r="M157" s="1">
        <f t="shared" si="63"/>
        <v>22</v>
      </c>
      <c r="P157" s="1">
        <v>10</v>
      </c>
      <c r="Q157" s="1">
        <v>12</v>
      </c>
      <c r="R157" s="1">
        <v>0</v>
      </c>
      <c r="S157" s="1">
        <v>0</v>
      </c>
      <c r="T157" s="1">
        <f t="shared" si="67"/>
        <v>100</v>
      </c>
      <c r="U157" s="1">
        <f t="shared" si="68"/>
        <v>100</v>
      </c>
      <c r="V157" s="1">
        <v>0</v>
      </c>
      <c r="W157" s="1">
        <v>0</v>
      </c>
    </row>
    <row r="158" spans="3:23" x14ac:dyDescent="0.25">
      <c r="C158" s="1">
        <v>22</v>
      </c>
      <c r="D158" s="4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f t="shared" si="63"/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</row>
    <row r="159" spans="3:23" x14ac:dyDescent="0.25">
      <c r="C159" s="1">
        <v>23</v>
      </c>
      <c r="D159" s="4">
        <v>74</v>
      </c>
      <c r="E159" s="1">
        <v>19</v>
      </c>
      <c r="F159" s="1">
        <v>19</v>
      </c>
      <c r="G159" s="1">
        <v>2</v>
      </c>
      <c r="H159" s="1">
        <v>3</v>
      </c>
      <c r="I159" s="1">
        <f t="shared" si="59"/>
        <v>38</v>
      </c>
      <c r="J159" s="13">
        <f t="shared" si="64"/>
        <v>88.372093023255815</v>
      </c>
      <c r="K159" s="1">
        <f t="shared" si="65"/>
        <v>21</v>
      </c>
      <c r="L159" s="13">
        <f t="shared" si="66"/>
        <v>48.837209302325576</v>
      </c>
      <c r="M159" s="1">
        <f t="shared" si="63"/>
        <v>43</v>
      </c>
      <c r="P159" s="1">
        <v>19</v>
      </c>
      <c r="Q159" s="1">
        <v>19</v>
      </c>
      <c r="R159" s="1">
        <v>2</v>
      </c>
      <c r="S159" s="1">
        <v>0</v>
      </c>
      <c r="T159" s="1">
        <f t="shared" si="67"/>
        <v>100</v>
      </c>
      <c r="U159" s="1">
        <f t="shared" si="68"/>
        <v>100</v>
      </c>
      <c r="V159" s="1">
        <f t="shared" si="69"/>
        <v>100</v>
      </c>
      <c r="W159" s="1">
        <f t="shared" si="70"/>
        <v>0</v>
      </c>
    </row>
    <row r="160" spans="3:23" x14ac:dyDescent="0.25">
      <c r="C160" s="1">
        <v>24</v>
      </c>
      <c r="D160" s="4">
        <v>0</v>
      </c>
      <c r="E160" s="1">
        <v>0</v>
      </c>
      <c r="F160" s="1">
        <v>0</v>
      </c>
      <c r="G160" s="1">
        <v>0</v>
      </c>
      <c r="H160" s="1">
        <v>0</v>
      </c>
      <c r="I160" s="1">
        <f t="shared" si="59"/>
        <v>0</v>
      </c>
      <c r="J160" s="1">
        <f t="shared" ref="J160" si="81">F160+G160</f>
        <v>0</v>
      </c>
      <c r="K160" s="1">
        <f t="shared" ref="K160" si="82">G160+H160</f>
        <v>0</v>
      </c>
      <c r="L160" s="1">
        <f t="shared" ref="L160" si="83">H160+I160</f>
        <v>0</v>
      </c>
      <c r="M160" s="1">
        <f t="shared" si="63"/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2:23" x14ac:dyDescent="0.25">
      <c r="C161" s="1">
        <v>25</v>
      </c>
      <c r="D161" s="4">
        <v>32</v>
      </c>
      <c r="E161" s="1">
        <v>15</v>
      </c>
      <c r="F161" s="1">
        <v>4</v>
      </c>
      <c r="G161" s="1">
        <v>2</v>
      </c>
      <c r="H161" s="1">
        <v>3</v>
      </c>
      <c r="I161" s="1">
        <f t="shared" si="59"/>
        <v>19</v>
      </c>
      <c r="J161" s="13">
        <f t="shared" si="64"/>
        <v>79.166666666666657</v>
      </c>
      <c r="K161" s="1">
        <f t="shared" si="65"/>
        <v>6</v>
      </c>
      <c r="L161" s="13">
        <f t="shared" si="66"/>
        <v>25</v>
      </c>
      <c r="M161" s="1">
        <f t="shared" si="63"/>
        <v>24</v>
      </c>
      <c r="P161" s="1">
        <v>15</v>
      </c>
      <c r="Q161" s="1">
        <v>4</v>
      </c>
      <c r="R161" s="1">
        <v>1</v>
      </c>
      <c r="S161" s="1">
        <v>1</v>
      </c>
      <c r="T161" s="1">
        <f t="shared" si="67"/>
        <v>100</v>
      </c>
      <c r="U161" s="1">
        <f t="shared" si="68"/>
        <v>100</v>
      </c>
      <c r="V161" s="1">
        <f t="shared" si="69"/>
        <v>50</v>
      </c>
      <c r="W161" s="13">
        <f t="shared" si="70"/>
        <v>33.333333333333329</v>
      </c>
    </row>
    <row r="162" spans="2:23" x14ac:dyDescent="0.25">
      <c r="C162" s="1">
        <v>26</v>
      </c>
      <c r="D162" s="4">
        <v>37</v>
      </c>
      <c r="E162" s="1">
        <v>17</v>
      </c>
      <c r="F162" s="1">
        <v>11</v>
      </c>
      <c r="G162" s="1">
        <v>5</v>
      </c>
      <c r="H162" s="1">
        <v>2</v>
      </c>
      <c r="I162" s="1">
        <f t="shared" si="59"/>
        <v>28</v>
      </c>
      <c r="J162" s="13">
        <f t="shared" si="64"/>
        <v>80</v>
      </c>
      <c r="K162" s="1">
        <f t="shared" si="65"/>
        <v>16</v>
      </c>
      <c r="L162" s="13">
        <f t="shared" si="66"/>
        <v>45.714285714285715</v>
      </c>
      <c r="M162" s="1">
        <f t="shared" si="63"/>
        <v>35</v>
      </c>
      <c r="P162" s="1">
        <v>17</v>
      </c>
      <c r="Q162" s="1">
        <v>11</v>
      </c>
      <c r="R162" s="1">
        <v>3</v>
      </c>
      <c r="S162" s="1">
        <v>0</v>
      </c>
      <c r="T162" s="1">
        <f t="shared" si="67"/>
        <v>100</v>
      </c>
      <c r="U162" s="1">
        <f t="shared" si="68"/>
        <v>100</v>
      </c>
      <c r="V162" s="1">
        <f t="shared" si="69"/>
        <v>60</v>
      </c>
      <c r="W162" s="1">
        <f t="shared" si="70"/>
        <v>0</v>
      </c>
    </row>
    <row r="163" spans="2:23" x14ac:dyDescent="0.25">
      <c r="C163" s="1">
        <v>27</v>
      </c>
      <c r="D163" s="4">
        <v>70</v>
      </c>
      <c r="E163" s="1">
        <v>30</v>
      </c>
      <c r="F163" s="1">
        <v>42</v>
      </c>
      <c r="G163" s="1">
        <v>1</v>
      </c>
      <c r="H163" s="1">
        <v>2</v>
      </c>
      <c r="I163" s="1">
        <f t="shared" si="59"/>
        <v>72</v>
      </c>
      <c r="J163" s="13">
        <f t="shared" si="64"/>
        <v>96</v>
      </c>
      <c r="K163" s="1">
        <f t="shared" si="65"/>
        <v>43</v>
      </c>
      <c r="L163" s="13">
        <f t="shared" si="66"/>
        <v>57.333333333333336</v>
      </c>
      <c r="M163" s="1">
        <f t="shared" si="63"/>
        <v>75</v>
      </c>
      <c r="P163" s="1">
        <v>30</v>
      </c>
      <c r="Q163" s="1">
        <v>42</v>
      </c>
      <c r="R163" s="1">
        <v>0</v>
      </c>
      <c r="S163" s="1">
        <v>2</v>
      </c>
      <c r="T163" s="1">
        <f t="shared" si="67"/>
        <v>100</v>
      </c>
      <c r="U163" s="1">
        <f t="shared" si="68"/>
        <v>100</v>
      </c>
      <c r="V163" s="1">
        <f t="shared" si="69"/>
        <v>0</v>
      </c>
      <c r="W163" s="1">
        <f t="shared" si="70"/>
        <v>100</v>
      </c>
    </row>
    <row r="164" spans="2:23" x14ac:dyDescent="0.25">
      <c r="C164" s="1">
        <v>28</v>
      </c>
      <c r="D164" s="4">
        <v>27</v>
      </c>
      <c r="E164" s="1">
        <v>7</v>
      </c>
      <c r="F164" s="1">
        <v>9</v>
      </c>
      <c r="G164" s="1">
        <v>1</v>
      </c>
      <c r="H164" s="1">
        <v>0</v>
      </c>
      <c r="I164" s="1">
        <f t="shared" si="59"/>
        <v>16</v>
      </c>
      <c r="J164" s="13">
        <f t="shared" si="64"/>
        <v>94.117647058823522</v>
      </c>
      <c r="K164" s="1">
        <f t="shared" si="65"/>
        <v>10</v>
      </c>
      <c r="L164" s="13">
        <f t="shared" si="66"/>
        <v>58.82352941176471</v>
      </c>
      <c r="M164" s="1">
        <f t="shared" si="63"/>
        <v>17</v>
      </c>
      <c r="P164" s="1">
        <v>7</v>
      </c>
      <c r="Q164" s="1">
        <v>9</v>
      </c>
      <c r="R164" s="1">
        <v>1</v>
      </c>
      <c r="S164" s="1">
        <v>0</v>
      </c>
      <c r="T164" s="1">
        <f t="shared" si="67"/>
        <v>100</v>
      </c>
      <c r="U164" s="1">
        <f t="shared" si="68"/>
        <v>100</v>
      </c>
      <c r="V164" s="1">
        <f t="shared" si="69"/>
        <v>100</v>
      </c>
      <c r="W164" s="1">
        <v>0</v>
      </c>
    </row>
    <row r="165" spans="2:23" x14ac:dyDescent="0.25">
      <c r="C165" s="1">
        <v>29</v>
      </c>
      <c r="D165" s="4">
        <v>0</v>
      </c>
      <c r="E165" s="1">
        <v>0</v>
      </c>
      <c r="F165" s="1">
        <v>0</v>
      </c>
      <c r="G165" s="1">
        <v>0</v>
      </c>
      <c r="H165" s="1">
        <v>0</v>
      </c>
      <c r="I165" s="1">
        <f t="shared" si="59"/>
        <v>0</v>
      </c>
      <c r="J165" s="1">
        <f t="shared" ref="J165" si="84">F165+G165</f>
        <v>0</v>
      </c>
      <c r="K165" s="1">
        <f t="shared" ref="K165" si="85">G165+H165</f>
        <v>0</v>
      </c>
      <c r="L165" s="1">
        <f t="shared" ref="L165" si="86">H165+I165</f>
        <v>0</v>
      </c>
      <c r="M165" s="1">
        <f t="shared" si="63"/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</row>
    <row r="166" spans="2:23" x14ac:dyDescent="0.25">
      <c r="C166" s="1">
        <v>30</v>
      </c>
      <c r="D166" s="4">
        <v>94</v>
      </c>
      <c r="E166" s="1">
        <v>52</v>
      </c>
      <c r="F166" s="1">
        <v>38</v>
      </c>
      <c r="G166" s="1">
        <v>0</v>
      </c>
      <c r="H166" s="1">
        <v>0</v>
      </c>
      <c r="I166" s="1">
        <f t="shared" si="59"/>
        <v>90</v>
      </c>
      <c r="J166" s="13">
        <f t="shared" si="64"/>
        <v>100</v>
      </c>
      <c r="K166" s="1">
        <f t="shared" si="65"/>
        <v>38</v>
      </c>
      <c r="L166" s="13">
        <f t="shared" si="66"/>
        <v>42.222222222222221</v>
      </c>
      <c r="M166" s="1">
        <f t="shared" si="63"/>
        <v>90</v>
      </c>
      <c r="P166" s="1">
        <v>52</v>
      </c>
      <c r="Q166" s="1">
        <v>38</v>
      </c>
      <c r="R166" s="1">
        <v>0</v>
      </c>
      <c r="S166" s="1">
        <v>0</v>
      </c>
      <c r="T166" s="1">
        <f t="shared" si="67"/>
        <v>100</v>
      </c>
      <c r="U166" s="1">
        <f t="shared" si="68"/>
        <v>100</v>
      </c>
      <c r="V166" s="1">
        <v>0</v>
      </c>
      <c r="W166" s="1">
        <v>0</v>
      </c>
    </row>
    <row r="167" spans="2:23" x14ac:dyDescent="0.25">
      <c r="C167" s="1">
        <v>31</v>
      </c>
      <c r="D167" s="4">
        <v>0</v>
      </c>
      <c r="E167" s="1">
        <v>0</v>
      </c>
      <c r="F167" s="1">
        <v>0</v>
      </c>
      <c r="G167" s="1">
        <v>0</v>
      </c>
      <c r="H167" s="1">
        <v>0</v>
      </c>
      <c r="I167" s="1">
        <f t="shared" si="59"/>
        <v>0</v>
      </c>
      <c r="J167" s="1">
        <f t="shared" ref="J167:J169" si="87">F167+G167</f>
        <v>0</v>
      </c>
      <c r="K167" s="1">
        <f t="shared" ref="K167:K169" si="88">G167+H167</f>
        <v>0</v>
      </c>
      <c r="L167" s="1">
        <f t="shared" ref="L167:L169" si="89">H167+I167</f>
        <v>0</v>
      </c>
      <c r="M167" s="1">
        <f t="shared" si="63"/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2:23" x14ac:dyDescent="0.25">
      <c r="B168" s="1" t="s">
        <v>22</v>
      </c>
      <c r="C168" s="1">
        <v>32</v>
      </c>
      <c r="D168" s="4">
        <v>88</v>
      </c>
      <c r="E168" s="1">
        <v>0</v>
      </c>
      <c r="F168" s="1">
        <v>0</v>
      </c>
      <c r="G168" s="1">
        <v>0</v>
      </c>
      <c r="H168" s="1">
        <v>0</v>
      </c>
      <c r="I168" s="1">
        <f t="shared" si="59"/>
        <v>0</v>
      </c>
      <c r="J168" s="1">
        <f t="shared" si="87"/>
        <v>0</v>
      </c>
      <c r="K168" s="1">
        <f t="shared" si="88"/>
        <v>0</v>
      </c>
      <c r="L168" s="1">
        <f t="shared" si="89"/>
        <v>0</v>
      </c>
      <c r="M168" s="1">
        <f t="shared" si="63"/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2:23" x14ac:dyDescent="0.25">
      <c r="B169" s="1" t="s">
        <v>22</v>
      </c>
      <c r="C169" s="1">
        <v>33</v>
      </c>
      <c r="D169" s="4">
        <v>0</v>
      </c>
      <c r="E169" s="1">
        <v>0</v>
      </c>
      <c r="F169" s="1">
        <v>0</v>
      </c>
      <c r="G169" s="1">
        <v>0</v>
      </c>
      <c r="H169" s="1">
        <v>0</v>
      </c>
      <c r="I169" s="1">
        <f t="shared" si="59"/>
        <v>0</v>
      </c>
      <c r="J169" s="1">
        <f t="shared" si="87"/>
        <v>0</v>
      </c>
      <c r="K169" s="1">
        <f t="shared" si="88"/>
        <v>0</v>
      </c>
      <c r="L169" s="1">
        <f t="shared" si="89"/>
        <v>0</v>
      </c>
      <c r="M169" s="1">
        <f t="shared" si="63"/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2:23" x14ac:dyDescent="0.25">
      <c r="C170" s="4">
        <v>34</v>
      </c>
      <c r="D170" s="4">
        <v>24</v>
      </c>
      <c r="E170" s="1">
        <v>11</v>
      </c>
      <c r="F170" s="1">
        <v>6</v>
      </c>
      <c r="G170" s="1">
        <v>0</v>
      </c>
      <c r="H170" s="1">
        <v>0</v>
      </c>
      <c r="I170" s="1">
        <f t="shared" si="59"/>
        <v>17</v>
      </c>
      <c r="J170" s="13">
        <f t="shared" si="64"/>
        <v>100</v>
      </c>
      <c r="K170" s="1">
        <f t="shared" si="65"/>
        <v>6</v>
      </c>
      <c r="L170" s="13">
        <f t="shared" si="66"/>
        <v>35.294117647058826</v>
      </c>
      <c r="M170" s="1">
        <f t="shared" si="63"/>
        <v>17</v>
      </c>
      <c r="P170" s="1">
        <v>11</v>
      </c>
      <c r="Q170" s="1">
        <v>6</v>
      </c>
      <c r="R170" s="1">
        <v>0</v>
      </c>
      <c r="S170" s="1">
        <v>0</v>
      </c>
      <c r="T170" s="1">
        <f t="shared" si="67"/>
        <v>100</v>
      </c>
      <c r="U170" s="1">
        <f t="shared" si="68"/>
        <v>100</v>
      </c>
      <c r="V170" s="1">
        <v>0</v>
      </c>
      <c r="W170" s="1">
        <v>0</v>
      </c>
    </row>
    <row r="171" spans="2:23" x14ac:dyDescent="0.25">
      <c r="C171" s="4">
        <v>35</v>
      </c>
      <c r="D171" s="4">
        <v>159</v>
      </c>
      <c r="E171" s="1">
        <v>38</v>
      </c>
      <c r="F171" s="1">
        <v>58</v>
      </c>
      <c r="G171" s="1">
        <v>13</v>
      </c>
      <c r="H171" s="1">
        <v>11</v>
      </c>
      <c r="I171" s="1">
        <f t="shared" si="59"/>
        <v>96</v>
      </c>
      <c r="J171" s="13">
        <f t="shared" si="64"/>
        <v>80</v>
      </c>
      <c r="K171" s="1">
        <f t="shared" si="65"/>
        <v>71</v>
      </c>
      <c r="L171" s="13">
        <f t="shared" si="66"/>
        <v>59.166666666666664</v>
      </c>
      <c r="M171" s="1">
        <f t="shared" si="63"/>
        <v>120</v>
      </c>
      <c r="P171" s="1">
        <v>38</v>
      </c>
      <c r="Q171" s="1">
        <v>57</v>
      </c>
      <c r="R171" s="1">
        <v>5</v>
      </c>
      <c r="S171" s="1">
        <v>0</v>
      </c>
      <c r="T171" s="1">
        <f t="shared" si="67"/>
        <v>100</v>
      </c>
      <c r="U171" s="13">
        <f t="shared" si="68"/>
        <v>98.275862068965509</v>
      </c>
      <c r="V171" s="13">
        <f t="shared" si="69"/>
        <v>38.461538461538467</v>
      </c>
      <c r="W171" s="1">
        <f t="shared" si="70"/>
        <v>0</v>
      </c>
    </row>
    <row r="172" spans="2:23" x14ac:dyDescent="0.25">
      <c r="C172" s="1">
        <v>36</v>
      </c>
      <c r="D172" s="4">
        <v>0</v>
      </c>
      <c r="E172" s="1">
        <v>0</v>
      </c>
      <c r="F172" s="1">
        <v>0</v>
      </c>
      <c r="G172" s="1">
        <v>0</v>
      </c>
      <c r="H172" s="1">
        <v>0</v>
      </c>
      <c r="I172" s="1">
        <f t="shared" si="59"/>
        <v>0</v>
      </c>
      <c r="J172" s="1">
        <f t="shared" ref="J172" si="90">F172+G172</f>
        <v>0</v>
      </c>
      <c r="K172" s="1">
        <f t="shared" ref="K172" si="91">G172+H172</f>
        <v>0</v>
      </c>
      <c r="L172" s="1">
        <f t="shared" ref="L172" si="92">H172+I172</f>
        <v>0</v>
      </c>
      <c r="M172" s="1">
        <f t="shared" si="63"/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2:23" x14ac:dyDescent="0.25">
      <c r="C173" s="4">
        <v>37</v>
      </c>
      <c r="D173" s="4">
        <v>66</v>
      </c>
      <c r="E173" s="1">
        <v>25</v>
      </c>
      <c r="F173" s="1">
        <v>19</v>
      </c>
      <c r="G173" s="1">
        <v>2</v>
      </c>
      <c r="H173" s="1">
        <v>6</v>
      </c>
      <c r="I173" s="1">
        <f t="shared" si="59"/>
        <v>44</v>
      </c>
      <c r="J173" s="13">
        <f t="shared" si="64"/>
        <v>84.615384615384613</v>
      </c>
      <c r="K173" s="1">
        <f t="shared" si="65"/>
        <v>21</v>
      </c>
      <c r="L173" s="13">
        <f t="shared" si="66"/>
        <v>40.384615384615387</v>
      </c>
      <c r="M173" s="1">
        <f t="shared" si="63"/>
        <v>52</v>
      </c>
      <c r="P173" s="1">
        <v>25</v>
      </c>
      <c r="Q173" s="1">
        <v>19</v>
      </c>
      <c r="R173" s="1">
        <v>1</v>
      </c>
      <c r="S173" s="1">
        <v>0</v>
      </c>
      <c r="T173" s="1">
        <f t="shared" si="67"/>
        <v>100</v>
      </c>
      <c r="U173" s="1">
        <f t="shared" si="68"/>
        <v>100</v>
      </c>
      <c r="V173" s="1">
        <f t="shared" si="69"/>
        <v>50</v>
      </c>
      <c r="W173" s="1">
        <f t="shared" si="70"/>
        <v>0</v>
      </c>
    </row>
    <row r="174" spans="2:23" x14ac:dyDescent="0.25">
      <c r="C174" s="4">
        <v>38</v>
      </c>
      <c r="D174" s="4">
        <v>87</v>
      </c>
      <c r="E174" s="1">
        <v>35</v>
      </c>
      <c r="F174" s="1">
        <v>42</v>
      </c>
      <c r="G174" s="1">
        <v>0</v>
      </c>
      <c r="H174" s="1">
        <v>0</v>
      </c>
      <c r="I174" s="1">
        <f t="shared" si="59"/>
        <v>77</v>
      </c>
      <c r="J174" s="13">
        <f t="shared" si="64"/>
        <v>100</v>
      </c>
      <c r="K174" s="1">
        <f t="shared" si="65"/>
        <v>42</v>
      </c>
      <c r="L174" s="13">
        <f t="shared" si="66"/>
        <v>54.54545454545454</v>
      </c>
      <c r="M174" s="1">
        <f t="shared" si="63"/>
        <v>77</v>
      </c>
      <c r="P174" s="1">
        <v>35</v>
      </c>
      <c r="Q174" s="1">
        <v>42</v>
      </c>
      <c r="R174" s="1">
        <v>0</v>
      </c>
      <c r="S174" s="1">
        <v>0</v>
      </c>
      <c r="T174" s="1">
        <f t="shared" si="67"/>
        <v>100</v>
      </c>
      <c r="U174" s="1">
        <f t="shared" si="68"/>
        <v>100</v>
      </c>
      <c r="V174" s="1">
        <v>0</v>
      </c>
      <c r="W174" s="1">
        <v>0</v>
      </c>
    </row>
    <row r="175" spans="2:23" x14ac:dyDescent="0.25">
      <c r="C175" s="1">
        <v>39</v>
      </c>
      <c r="D175" s="4">
        <v>0</v>
      </c>
      <c r="E175" s="1">
        <v>0</v>
      </c>
      <c r="F175" s="1">
        <v>0</v>
      </c>
      <c r="G175" s="1">
        <v>0</v>
      </c>
      <c r="H175" s="1">
        <v>0</v>
      </c>
      <c r="I175" s="1">
        <f t="shared" si="59"/>
        <v>0</v>
      </c>
      <c r="J175" s="1">
        <f t="shared" ref="J175" si="93">F175+G175</f>
        <v>0</v>
      </c>
      <c r="K175" s="1">
        <f t="shared" ref="K175" si="94">G175+H175</f>
        <v>0</v>
      </c>
      <c r="L175" s="1">
        <f t="shared" ref="L175" si="95">H175+I175</f>
        <v>0</v>
      </c>
      <c r="M175" s="1">
        <f t="shared" si="63"/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2:23" x14ac:dyDescent="0.25">
      <c r="C176" s="1">
        <v>40</v>
      </c>
      <c r="D176" s="4">
        <v>80</v>
      </c>
      <c r="E176" s="1">
        <v>10</v>
      </c>
      <c r="F176" s="1">
        <v>9</v>
      </c>
      <c r="G176" s="1">
        <v>0</v>
      </c>
      <c r="H176" s="1">
        <v>0</v>
      </c>
      <c r="I176" s="1">
        <f t="shared" si="59"/>
        <v>19</v>
      </c>
      <c r="J176" s="13">
        <f t="shared" si="64"/>
        <v>100</v>
      </c>
      <c r="K176" s="1">
        <f t="shared" si="65"/>
        <v>9</v>
      </c>
      <c r="L176" s="13">
        <f t="shared" si="66"/>
        <v>47.368421052631575</v>
      </c>
      <c r="M176" s="1">
        <f t="shared" si="63"/>
        <v>19</v>
      </c>
      <c r="P176" s="1">
        <v>10</v>
      </c>
      <c r="Q176" s="1">
        <v>9</v>
      </c>
      <c r="R176" s="1">
        <v>0</v>
      </c>
      <c r="S176" s="1">
        <v>0</v>
      </c>
      <c r="T176" s="1">
        <f t="shared" si="67"/>
        <v>100</v>
      </c>
      <c r="U176" s="1">
        <f t="shared" si="68"/>
        <v>100</v>
      </c>
      <c r="V176" s="1">
        <v>0</v>
      </c>
      <c r="W176" s="1">
        <v>0</v>
      </c>
    </row>
    <row r="177" spans="3:23" x14ac:dyDescent="0.25">
      <c r="C177" s="1">
        <v>41</v>
      </c>
      <c r="D177" s="4">
        <v>61</v>
      </c>
      <c r="E177" s="1">
        <v>15</v>
      </c>
      <c r="F177" s="1">
        <v>9</v>
      </c>
      <c r="G177" s="1">
        <v>0</v>
      </c>
      <c r="H177" s="1">
        <v>0</v>
      </c>
      <c r="I177" s="1">
        <f t="shared" si="59"/>
        <v>24</v>
      </c>
      <c r="J177" s="13">
        <f t="shared" si="64"/>
        <v>100</v>
      </c>
      <c r="K177" s="1">
        <f t="shared" si="65"/>
        <v>9</v>
      </c>
      <c r="L177" s="13">
        <f t="shared" si="66"/>
        <v>37.5</v>
      </c>
      <c r="M177" s="1">
        <f t="shared" si="63"/>
        <v>24</v>
      </c>
      <c r="P177" s="1">
        <v>15</v>
      </c>
      <c r="Q177" s="1">
        <v>9</v>
      </c>
      <c r="R177" s="1">
        <v>0</v>
      </c>
      <c r="S177" s="1">
        <v>0</v>
      </c>
      <c r="T177" s="1">
        <f t="shared" si="67"/>
        <v>100</v>
      </c>
      <c r="U177" s="1">
        <f t="shared" si="68"/>
        <v>100</v>
      </c>
      <c r="V177" s="1">
        <v>0</v>
      </c>
      <c r="W177" s="1">
        <v>0</v>
      </c>
    </row>
    <row r="178" spans="3:23" x14ac:dyDescent="0.25">
      <c r="C178" s="1">
        <v>42</v>
      </c>
      <c r="D178" s="4">
        <v>137</v>
      </c>
      <c r="E178" s="1">
        <v>40</v>
      </c>
      <c r="F178" s="1">
        <v>39</v>
      </c>
      <c r="G178" s="1">
        <v>0</v>
      </c>
      <c r="H178" s="1">
        <v>0</v>
      </c>
      <c r="I178" s="1">
        <f t="shared" si="59"/>
        <v>79</v>
      </c>
      <c r="J178" s="13">
        <f t="shared" si="64"/>
        <v>100</v>
      </c>
      <c r="K178" s="1">
        <f t="shared" si="65"/>
        <v>39</v>
      </c>
      <c r="L178" s="13">
        <f t="shared" si="66"/>
        <v>49.367088607594937</v>
      </c>
      <c r="M178" s="1">
        <f t="shared" si="63"/>
        <v>79</v>
      </c>
      <c r="P178" s="1">
        <v>40</v>
      </c>
      <c r="Q178" s="1">
        <v>39</v>
      </c>
      <c r="R178" s="1">
        <v>0</v>
      </c>
      <c r="S178" s="1">
        <v>0</v>
      </c>
      <c r="T178" s="1">
        <f t="shared" si="67"/>
        <v>100</v>
      </c>
      <c r="U178" s="1">
        <f t="shared" si="68"/>
        <v>100</v>
      </c>
      <c r="V178" s="1">
        <v>0</v>
      </c>
      <c r="W178" s="1">
        <v>0</v>
      </c>
    </row>
    <row r="179" spans="3:23" x14ac:dyDescent="0.25">
      <c r="C179" s="1">
        <v>43</v>
      </c>
      <c r="D179" s="4">
        <v>0</v>
      </c>
      <c r="E179" s="1">
        <v>0</v>
      </c>
      <c r="F179" s="1">
        <v>0</v>
      </c>
      <c r="G179" s="1">
        <v>0</v>
      </c>
      <c r="H179" s="1">
        <v>0</v>
      </c>
      <c r="I179" s="1">
        <f t="shared" si="59"/>
        <v>0</v>
      </c>
      <c r="J179" s="1">
        <f t="shared" ref="J179" si="96">F179+G179</f>
        <v>0</v>
      </c>
      <c r="K179" s="1">
        <f t="shared" ref="K179" si="97">G179+H179</f>
        <v>0</v>
      </c>
      <c r="L179" s="1">
        <f t="shared" ref="L179" si="98">H179+I179</f>
        <v>0</v>
      </c>
      <c r="M179" s="1">
        <f t="shared" si="63"/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3:23" x14ac:dyDescent="0.25">
      <c r="C180" s="1">
        <v>44</v>
      </c>
      <c r="D180" s="4">
        <v>58</v>
      </c>
      <c r="E180" s="1">
        <v>22</v>
      </c>
      <c r="F180" s="1">
        <v>30</v>
      </c>
      <c r="G180" s="1">
        <v>4</v>
      </c>
      <c r="H180" s="1">
        <v>2</v>
      </c>
      <c r="I180" s="1">
        <f t="shared" si="59"/>
        <v>52</v>
      </c>
      <c r="J180" s="13">
        <f t="shared" si="64"/>
        <v>89.65517241379311</v>
      </c>
      <c r="K180" s="1">
        <f t="shared" si="65"/>
        <v>34</v>
      </c>
      <c r="L180" s="13">
        <f t="shared" si="66"/>
        <v>58.620689655172406</v>
      </c>
      <c r="M180" s="1">
        <f t="shared" si="63"/>
        <v>58</v>
      </c>
      <c r="P180" s="1">
        <v>22</v>
      </c>
      <c r="Q180" s="1">
        <v>30</v>
      </c>
      <c r="R180" s="1">
        <v>3</v>
      </c>
      <c r="S180" s="1">
        <v>2</v>
      </c>
      <c r="T180" s="1">
        <f t="shared" si="67"/>
        <v>100</v>
      </c>
      <c r="U180" s="1">
        <f t="shared" si="68"/>
        <v>100</v>
      </c>
      <c r="V180" s="1">
        <f t="shared" si="69"/>
        <v>75</v>
      </c>
      <c r="W180" s="1">
        <f t="shared" si="70"/>
        <v>100</v>
      </c>
    </row>
    <row r="181" spans="3:23" x14ac:dyDescent="0.25">
      <c r="C181" s="1">
        <v>45</v>
      </c>
      <c r="D181" s="4">
        <v>0</v>
      </c>
      <c r="E181" s="1">
        <v>0</v>
      </c>
      <c r="F181" s="1">
        <v>0</v>
      </c>
      <c r="G181" s="1">
        <v>0</v>
      </c>
      <c r="H181" s="1">
        <v>0</v>
      </c>
      <c r="I181" s="1">
        <f t="shared" si="59"/>
        <v>0</v>
      </c>
      <c r="J181" s="1">
        <f t="shared" ref="J181" si="99">F181+G181</f>
        <v>0</v>
      </c>
      <c r="K181" s="1">
        <f t="shared" ref="K181" si="100">G181+H181</f>
        <v>0</v>
      </c>
      <c r="L181" s="1">
        <f t="shared" ref="L181" si="101">H181+I181</f>
        <v>0</v>
      </c>
      <c r="M181" s="1">
        <f t="shared" si="63"/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3:23" x14ac:dyDescent="0.25">
      <c r="C182" s="1">
        <v>46</v>
      </c>
      <c r="D182" s="4">
        <v>30</v>
      </c>
      <c r="E182" s="1">
        <v>10</v>
      </c>
      <c r="F182" s="1">
        <v>16</v>
      </c>
      <c r="G182" s="1">
        <v>1</v>
      </c>
      <c r="H182" s="1">
        <v>3</v>
      </c>
      <c r="I182" s="1">
        <f t="shared" si="59"/>
        <v>26</v>
      </c>
      <c r="J182" s="13">
        <f t="shared" si="64"/>
        <v>86.666666666666671</v>
      </c>
      <c r="K182" s="1">
        <f t="shared" si="65"/>
        <v>17</v>
      </c>
      <c r="L182" s="13">
        <f t="shared" si="66"/>
        <v>56.666666666666664</v>
      </c>
      <c r="M182" s="1">
        <f t="shared" si="63"/>
        <v>30</v>
      </c>
      <c r="P182" s="1">
        <v>10</v>
      </c>
      <c r="Q182" s="1">
        <v>16</v>
      </c>
      <c r="R182" s="1">
        <v>1</v>
      </c>
      <c r="S182" s="1">
        <v>0</v>
      </c>
      <c r="T182" s="1">
        <f t="shared" si="67"/>
        <v>100</v>
      </c>
      <c r="U182" s="1">
        <f t="shared" si="68"/>
        <v>100</v>
      </c>
      <c r="V182" s="1">
        <f t="shared" si="69"/>
        <v>100</v>
      </c>
      <c r="W182" s="1">
        <f t="shared" si="70"/>
        <v>0</v>
      </c>
    </row>
    <row r="183" spans="3:23" x14ac:dyDescent="0.25">
      <c r="C183" s="1">
        <v>47</v>
      </c>
      <c r="D183" s="4">
        <v>0</v>
      </c>
      <c r="E183" s="1">
        <v>0</v>
      </c>
      <c r="F183" s="1">
        <v>0</v>
      </c>
      <c r="G183" s="1">
        <v>0</v>
      </c>
      <c r="H183" s="1">
        <v>0</v>
      </c>
      <c r="I183" s="1">
        <f t="shared" si="59"/>
        <v>0</v>
      </c>
      <c r="J183" s="1">
        <f t="shared" ref="J183:J187" si="102">F183+G183</f>
        <v>0</v>
      </c>
      <c r="K183" s="1">
        <f t="shared" ref="K183:K187" si="103">G183+H183</f>
        <v>0</v>
      </c>
      <c r="L183" s="1">
        <f t="shared" ref="L183:L187" si="104">H183+I183</f>
        <v>0</v>
      </c>
      <c r="M183" s="1">
        <f t="shared" si="63"/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</row>
    <row r="184" spans="3:23" x14ac:dyDescent="0.25">
      <c r="C184" s="1">
        <v>48</v>
      </c>
      <c r="D184" s="4">
        <v>0</v>
      </c>
      <c r="E184" s="1">
        <v>0</v>
      </c>
      <c r="F184" s="1">
        <v>0</v>
      </c>
      <c r="G184" s="1">
        <v>0</v>
      </c>
      <c r="H184" s="1">
        <v>0</v>
      </c>
      <c r="I184" s="1">
        <f t="shared" si="59"/>
        <v>0</v>
      </c>
      <c r="J184" s="1">
        <f t="shared" si="102"/>
        <v>0</v>
      </c>
      <c r="K184" s="1">
        <f t="shared" si="103"/>
        <v>0</v>
      </c>
      <c r="L184" s="1">
        <f t="shared" si="104"/>
        <v>0</v>
      </c>
      <c r="M184" s="1">
        <f t="shared" si="63"/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</row>
    <row r="185" spans="3:23" x14ac:dyDescent="0.25">
      <c r="C185" s="1">
        <v>49</v>
      </c>
      <c r="D185" s="4">
        <v>0</v>
      </c>
      <c r="E185" s="1">
        <v>0</v>
      </c>
      <c r="F185" s="1">
        <v>0</v>
      </c>
      <c r="G185" s="1">
        <v>0</v>
      </c>
      <c r="H185" s="1">
        <v>0</v>
      </c>
      <c r="I185" s="1">
        <f t="shared" si="59"/>
        <v>0</v>
      </c>
      <c r="J185" s="1">
        <f t="shared" si="102"/>
        <v>0</v>
      </c>
      <c r="K185" s="1">
        <f t="shared" si="103"/>
        <v>0</v>
      </c>
      <c r="L185" s="1">
        <f t="shared" si="104"/>
        <v>0</v>
      </c>
      <c r="M185" s="1">
        <f t="shared" si="63"/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3:23" x14ac:dyDescent="0.25">
      <c r="C186" s="1">
        <v>50</v>
      </c>
      <c r="D186" s="4">
        <v>0</v>
      </c>
      <c r="E186" s="1">
        <v>0</v>
      </c>
      <c r="F186" s="1">
        <v>0</v>
      </c>
      <c r="G186" s="1">
        <v>0</v>
      </c>
      <c r="H186" s="1">
        <v>0</v>
      </c>
      <c r="I186" s="1">
        <f t="shared" si="59"/>
        <v>0</v>
      </c>
      <c r="J186" s="1">
        <f t="shared" si="102"/>
        <v>0</v>
      </c>
      <c r="K186" s="1">
        <f t="shared" si="103"/>
        <v>0</v>
      </c>
      <c r="L186" s="1">
        <f t="shared" si="104"/>
        <v>0</v>
      </c>
      <c r="M186" s="1">
        <f t="shared" si="63"/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</row>
    <row r="187" spans="3:23" x14ac:dyDescent="0.25">
      <c r="C187" s="1">
        <v>51</v>
      </c>
      <c r="D187" s="4">
        <v>0</v>
      </c>
      <c r="E187" s="1">
        <v>0</v>
      </c>
      <c r="F187" s="1">
        <v>0</v>
      </c>
      <c r="G187" s="1">
        <v>0</v>
      </c>
      <c r="H187" s="1">
        <v>0</v>
      </c>
      <c r="I187" s="1">
        <f t="shared" si="59"/>
        <v>0</v>
      </c>
      <c r="J187" s="1">
        <f t="shared" si="102"/>
        <v>0</v>
      </c>
      <c r="K187" s="1">
        <f t="shared" si="103"/>
        <v>0</v>
      </c>
      <c r="L187" s="1">
        <f t="shared" si="104"/>
        <v>0</v>
      </c>
      <c r="M187" s="1">
        <f t="shared" si="63"/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3:23" x14ac:dyDescent="0.25">
      <c r="E188" s="1">
        <f>SUM(E137:E187)</f>
        <v>624</v>
      </c>
      <c r="F188" s="1">
        <f t="shared" ref="F188:M188" si="105">SUM(F137:F187)</f>
        <v>659</v>
      </c>
      <c r="G188" s="1">
        <f t="shared" si="105"/>
        <v>68</v>
      </c>
      <c r="H188" s="1">
        <f t="shared" si="105"/>
        <v>58</v>
      </c>
      <c r="I188" s="1">
        <f t="shared" si="105"/>
        <v>1283</v>
      </c>
      <c r="J188" s="13">
        <f>(I188/M188)*100</f>
        <v>91.057487579843865</v>
      </c>
      <c r="K188" s="1">
        <f t="shared" si="105"/>
        <v>727</v>
      </c>
      <c r="L188" s="13">
        <f>(K188/M188)*100</f>
        <v>51.59687721788503</v>
      </c>
      <c r="M188" s="1">
        <f t="shared" si="105"/>
        <v>1409</v>
      </c>
    </row>
  </sheetData>
  <mergeCells count="3">
    <mergeCell ref="AC3:AJ3"/>
    <mergeCell ref="E3:R3"/>
    <mergeCell ref="U3:A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C362-4558-4300-AFE3-E0456ABD140F}">
  <dimension ref="A3:X5"/>
  <sheetViews>
    <sheetView workbookViewId="0">
      <selection activeCell="D18" sqref="D18"/>
    </sheetView>
  </sheetViews>
  <sheetFormatPr defaultColWidth="9.28515625" defaultRowHeight="15" x14ac:dyDescent="0.25"/>
  <cols>
    <col min="1" max="1" width="10.7109375" style="1" bestFit="1" customWidth="1"/>
    <col min="2" max="2" width="25" style="1" customWidth="1"/>
    <col min="3" max="4" width="14.42578125" style="1" customWidth="1"/>
    <col min="5" max="16384" width="9.28515625" style="1"/>
  </cols>
  <sheetData>
    <row r="3" spans="1:24" x14ac:dyDescent="0.25">
      <c r="A3" s="1" t="s">
        <v>13</v>
      </c>
      <c r="B3" s="1" t="s">
        <v>33</v>
      </c>
      <c r="C3" s="1" t="s">
        <v>14</v>
      </c>
      <c r="D3" s="1" t="s">
        <v>44</v>
      </c>
      <c r="E3" s="21" t="s">
        <v>35</v>
      </c>
      <c r="F3" s="21"/>
      <c r="G3" s="21"/>
      <c r="H3" s="21"/>
      <c r="I3" s="21"/>
      <c r="J3" s="21"/>
      <c r="K3" s="21"/>
      <c r="L3" s="21"/>
      <c r="M3" s="21"/>
      <c r="Q3" s="21" t="s">
        <v>11</v>
      </c>
      <c r="R3" s="21"/>
      <c r="S3" s="21"/>
      <c r="T3" s="21"/>
      <c r="U3" s="21" t="s">
        <v>12</v>
      </c>
      <c r="V3" s="21"/>
      <c r="W3" s="21"/>
      <c r="X3" s="21"/>
    </row>
    <row r="4" spans="1:24" x14ac:dyDescent="0.25">
      <c r="E4" s="1" t="s">
        <v>1</v>
      </c>
      <c r="F4" s="1" t="s">
        <v>24</v>
      </c>
      <c r="G4" s="1" t="s">
        <v>26</v>
      </c>
      <c r="H4" s="1" t="s">
        <v>4</v>
      </c>
      <c r="I4" s="1" t="s">
        <v>5</v>
      </c>
      <c r="J4" s="1" t="s">
        <v>6</v>
      </c>
      <c r="K4" s="1" t="s">
        <v>28</v>
      </c>
      <c r="L4" s="1" t="s">
        <v>29</v>
      </c>
      <c r="N4" s="1" t="s">
        <v>9</v>
      </c>
      <c r="Q4" s="1" t="s">
        <v>1</v>
      </c>
      <c r="R4" s="1" t="s">
        <v>24</v>
      </c>
      <c r="S4" s="1" t="s">
        <v>26</v>
      </c>
      <c r="T4" s="1" t="s">
        <v>4</v>
      </c>
      <c r="U4" s="1" t="s">
        <v>1</v>
      </c>
      <c r="V4" s="1" t="s">
        <v>24</v>
      </c>
      <c r="W4" s="1" t="s">
        <v>26</v>
      </c>
      <c r="X4" s="1" t="s">
        <v>4</v>
      </c>
    </row>
    <row r="5" spans="1:24" x14ac:dyDescent="0.25">
      <c r="A5" s="1" t="s">
        <v>34</v>
      </c>
      <c r="B5" s="1" t="s">
        <v>56</v>
      </c>
      <c r="E5" s="1">
        <v>164</v>
      </c>
      <c r="F5" s="1">
        <v>64</v>
      </c>
      <c r="G5" s="1">
        <v>108</v>
      </c>
      <c r="H5" s="1">
        <v>0</v>
      </c>
      <c r="I5" s="1">
        <f>E5+F5</f>
        <v>228</v>
      </c>
      <c r="J5" s="13">
        <f>I5/N5*100</f>
        <v>67.857142857142861</v>
      </c>
      <c r="K5" s="1">
        <f>F5+G5</f>
        <v>172</v>
      </c>
      <c r="L5" s="13">
        <f>K5/N5*100</f>
        <v>51.19047619047619</v>
      </c>
      <c r="N5" s="1">
        <f>SUM(E5:H5)</f>
        <v>336</v>
      </c>
      <c r="Q5" s="1">
        <v>164</v>
      </c>
      <c r="R5" s="1">
        <v>64</v>
      </c>
      <c r="S5" s="1">
        <v>17</v>
      </c>
      <c r="U5" s="13">
        <v>100</v>
      </c>
      <c r="V5" s="13">
        <v>100</v>
      </c>
      <c r="W5" s="13">
        <f>S5/G5*100</f>
        <v>15.74074074074074</v>
      </c>
      <c r="X5" s="1" t="s">
        <v>21</v>
      </c>
    </row>
  </sheetData>
  <mergeCells count="3">
    <mergeCell ref="Q3:T3"/>
    <mergeCell ref="U3:X3"/>
    <mergeCell ref="E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8D30-D03C-407E-A557-69237FD6F0B1}">
  <dimension ref="A2:M4"/>
  <sheetViews>
    <sheetView workbookViewId="0">
      <selection activeCell="J24" sqref="J23:K24"/>
    </sheetView>
  </sheetViews>
  <sheetFormatPr defaultRowHeight="15" x14ac:dyDescent="0.25"/>
  <cols>
    <col min="1" max="1" width="12.42578125" bestFit="1" customWidth="1"/>
    <col min="2" max="2" width="16.5703125" customWidth="1"/>
    <col min="3" max="4" width="12.7109375" customWidth="1"/>
  </cols>
  <sheetData>
    <row r="2" spans="1:13" x14ac:dyDescent="0.25">
      <c r="E2" s="22" t="s">
        <v>48</v>
      </c>
      <c r="F2" s="22"/>
      <c r="G2" s="22"/>
      <c r="H2" s="22"/>
      <c r="I2" s="22" t="s">
        <v>49</v>
      </c>
      <c r="J2" s="22"/>
      <c r="K2" s="22"/>
      <c r="L2" s="22"/>
      <c r="M2" s="22"/>
    </row>
    <row r="3" spans="1:13" x14ac:dyDescent="0.25">
      <c r="A3" s="19" t="s">
        <v>38</v>
      </c>
      <c r="B3" s="19" t="s">
        <v>33</v>
      </c>
      <c r="C3" t="s">
        <v>47</v>
      </c>
      <c r="D3" t="s">
        <v>44</v>
      </c>
      <c r="E3" s="19" t="s">
        <v>1</v>
      </c>
      <c r="F3" s="19" t="s">
        <v>41</v>
      </c>
      <c r="G3" s="19" t="s">
        <v>40</v>
      </c>
      <c r="H3" s="19" t="s">
        <v>4</v>
      </c>
      <c r="I3" s="1" t="s">
        <v>6</v>
      </c>
      <c r="J3" s="19" t="s">
        <v>42</v>
      </c>
      <c r="K3" s="1" t="s">
        <v>43</v>
      </c>
      <c r="L3" s="19" t="s">
        <v>37</v>
      </c>
      <c r="M3" s="1" t="s">
        <v>9</v>
      </c>
    </row>
    <row r="4" spans="1:13" x14ac:dyDescent="0.25">
      <c r="A4" t="s">
        <v>39</v>
      </c>
      <c r="B4" t="s">
        <v>57</v>
      </c>
      <c r="E4" s="19">
        <v>103</v>
      </c>
      <c r="F4" s="19">
        <v>0</v>
      </c>
      <c r="G4" s="19">
        <v>111</v>
      </c>
      <c r="H4" s="19">
        <v>0</v>
      </c>
      <c r="I4" s="20">
        <f>E4/M4*100</f>
        <v>48.13084112149533</v>
      </c>
      <c r="J4" s="20">
        <v>0</v>
      </c>
      <c r="K4" s="20">
        <f>G4/M4*100</f>
        <v>51.86915887850467</v>
      </c>
      <c r="L4" s="20">
        <v>0</v>
      </c>
      <c r="M4" s="19">
        <f>E4+G4</f>
        <v>214</v>
      </c>
    </row>
  </sheetData>
  <mergeCells count="2">
    <mergeCell ref="E2:H2"/>
    <mergeCell ref="I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F2</vt:lpstr>
      <vt:lpstr>Homing assay</vt:lpstr>
      <vt:lpstr>Double hets x CdKO</vt:lpstr>
      <vt:lpstr>1928 1759 recombination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2024-05-30T13:46:20Z</dcterms:modified>
</cp:coreProperties>
</file>