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Doku\"/>
    </mc:Choice>
  </mc:AlternateContent>
  <xr:revisionPtr revIDLastSave="0" documentId="13_ncr:1_{3837C682-9E3B-457B-BDF4-DE1B60D598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gleich" sheetId="1" r:id="rId1"/>
    <sheet name="NASA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3" i="1"/>
  <c r="G34" i="1"/>
  <c r="G35" i="1"/>
  <c r="G36" i="1"/>
  <c r="G37" i="1"/>
  <c r="G38" i="1"/>
  <c r="G33" i="1"/>
  <c r="J33" i="1"/>
  <c r="L10" i="1"/>
  <c r="T55" i="2" l="1"/>
  <c r="T57" i="2" s="1"/>
  <c r="R55" i="2"/>
  <c r="R57" i="2" s="1"/>
  <c r="H55" i="2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R56" i="2" l="1"/>
  <c r="T56" i="2"/>
  <c r="F56" i="2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<sst xmlns="http://schemas.openxmlformats.org/spreadsheetml/2006/main" count="160" uniqueCount="36">
  <si>
    <t>Euler:</t>
  </si>
  <si>
    <t>runge Kutta: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</si>
  <si>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</si>
  <si>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</si>
  <si>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</si>
  <si>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</si>
  <si>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</si>
  <si>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</si>
  <si>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</si>
  <si>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</si>
  <si>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</si>
  <si>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</si>
  <si>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</si>
  <si>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</si>
  <si>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</si>
  <si>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</si>
  <si>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</si>
  <si>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</si>
  <si>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</si>
  <si>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</si>
  <si>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</si>
  <si>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</si>
  <si>
    <t>ss</t>
  </si>
  <si>
    <t>Calculations</t>
  </si>
  <si>
    <t>-0,001%</t>
  </si>
  <si>
    <t>-2,26E-5%</t>
  </si>
  <si>
    <t>DKD leapfrog:</t>
  </si>
  <si>
    <t>KDK Leapfrog</t>
  </si>
  <si>
    <t>partikel nach Partikel</t>
  </si>
  <si>
    <t>-2,35E-10%</t>
  </si>
  <si>
    <t>-0,000000000024%</t>
  </si>
  <si>
    <t>-0,0000000019%</t>
  </si>
  <si>
    <t>-1,766E-11%</t>
  </si>
  <si>
    <t>DKD leapfrog</t>
  </si>
  <si>
    <t>KDK leapfrog</t>
  </si>
  <si>
    <t>Runge Kutta 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</si>
</sst>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  <xf numFmtId="10" fontId="0" fillId="0" borderId="0" xfId="0" applyNumberFormat="1"/>
    <xf numFmtId="49" fontId="0" fillId="0" borderId="0" xfId="0" applyNumberFormat="1"/>
    <xf numFmtId="11" fontId="7" fillId="3" borderId="0" xfId="2" applyNumberFormat="1" applyFont="1" applyBorder="1"/>
    <xf numFmtId="11" fontId="7" fillId="4" borderId="0" xfId="3" applyNumberFormat="1" applyFont="1" applyBorder="1"/>
    <xf numFmtId="11" fontId="7" fillId="2" borderId="0" xfId="1" applyNumberFormat="1" applyFont="1" applyBorder="1"/>
    <xf numFmtId="11" fontId="7" fillId="6" borderId="0" xfId="1" applyNumberFormat="1" applyFont="1" applyFill="1" applyBorder="1"/>
    <xf numFmtId="11" fontId="7" fillId="6" borderId="0" xfId="2" applyNumberFormat="1" applyFont="1" applyFill="1" applyBorder="1"/>
    <xf numFmtId="11" fontId="7" fillId="6" borderId="0" xfId="3" applyNumberFormat="1" applyFont="1" applyFill="1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Vergleich!$G$33:$G$38</c:f>
              <c:numCache>
                <c:formatCode>0.00E+00</c:formatCode>
                <c:ptCount val="6"/>
                <c:pt idx="0">
                  <c:v>8.6368983495103798E+30</c:v>
                </c:pt>
                <c:pt idx="1">
                  <c:v>1.05465784151321E+30</c:v>
                </c:pt>
                <c:pt idx="2">
                  <c:v>1.0764205093716899E+29</c:v>
                </c:pt>
                <c:pt idx="3">
                  <c:v>1.1067427619372699E+28</c:v>
                </c:pt>
                <c:pt idx="4">
                  <c:v>1.39125116563088E+27</c:v>
                </c:pt>
                <c:pt idx="5">
                  <c:v>4.2344627093166798E+26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414F-9C4F-D36C62B5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71232"/>
        <c:axId val="999966912"/>
      </c:scatterChart>
      <c:valAx>
        <c:axId val="999971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966912"/>
        <c:crosses val="autoZero"/>
        <c:crossBetween val="midCat"/>
      </c:valAx>
      <c:valAx>
        <c:axId val="99996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9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9895099104728586E-2"/>
          <c:y val="7.8850812380938551E-2"/>
          <c:w val="0.92956045009631227"/>
          <c:h val="0.777655466443011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Vergleich!$G$33:$G$38</c:f>
              <c:numCache>
                <c:formatCode>0.00E+00</c:formatCode>
                <c:ptCount val="6"/>
                <c:pt idx="0">
                  <c:v>8.6368983495103798E+30</c:v>
                </c:pt>
                <c:pt idx="1">
                  <c:v>1.05465784151321E+30</c:v>
                </c:pt>
                <c:pt idx="2">
                  <c:v>1.0764205093716899E+29</c:v>
                </c:pt>
                <c:pt idx="3">
                  <c:v>1.1067427619372699E+28</c:v>
                </c:pt>
                <c:pt idx="4">
                  <c:v>1.39125116563088E+27</c:v>
                </c:pt>
                <c:pt idx="5">
                  <c:v>4.2344627093166798E+26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5-43D8-AF17-966CDC7108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Vergleich!$K$33:$K$38</c:f>
              <c:numCache>
                <c:formatCode>General</c:formatCode>
                <c:ptCount val="6"/>
                <c:pt idx="0">
                  <c:v>2.29E+31</c:v>
                </c:pt>
                <c:pt idx="1">
                  <c:v>2.7900000000000001E+30</c:v>
                </c:pt>
                <c:pt idx="2">
                  <c:v>2.84E+29</c:v>
                </c:pt>
                <c:pt idx="3">
                  <c:v>2.8799999999999999E+28</c:v>
                </c:pt>
                <c:pt idx="4">
                  <c:v>3.17E+27</c:v>
                </c:pt>
                <c:pt idx="5">
                  <c:v>6.0569999999999999E+26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5-43D8-AF17-966CDC71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68160"/>
        <c:axId val="1005671040"/>
      </c:scatterChart>
      <c:valAx>
        <c:axId val="1005668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671040"/>
        <c:crosses val="autoZero"/>
        <c:crossBetween val="midCat"/>
      </c:valAx>
      <c:valAx>
        <c:axId val="1005671040"/>
        <c:scaling>
          <c:logBase val="10"/>
          <c:orientation val="minMax"/>
          <c:min val="9.9999999999999988E+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138872</xdr:colOff>
      <xdr:row>17</xdr:row>
      <xdr:rowOff>185217</xdr:rowOff>
    </xdr:from>
    <xdr:to>
      <xdr:col>24</xdr:col>
      <xdr:colOff>329372</xdr:colOff>
      <xdr:row>33</xdr:row>
      <xdr:rowOff>84524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06FFFA-C6BC-3963-9176-F701BA4F4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16807</xdr:colOff>
      <xdr:row>6</xdr:row>
      <xdr:rowOff>67235</xdr:rowOff>
    </xdr:from>
    <xdr:to>
      <xdr:col>18</xdr:col>
      <xdr:colOff>593910</xdr:colOff>
      <xdr:row>32</xdr:row>
      <xdr:rowOff>54908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40EA89-FA68-C870-AD5D-BAC0B0B63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7"/>
  <sheetViews>
    <sheetView tabSelected="1" topLeftCell="D3" zoomScale="85" zoomScaleNormal="85" workbookViewId="0">
      <selection activeCell="K33" activeCellId="2" sqref="E33:E38 G33:G38 K33:K38"/>
    </sheetView>
  </sheetViews>
  <sheetFormatPr baseColWidth="10" defaultRowHeight="15" x14ac:dyDescent="0.25"/>
  <cols>
    <col min="6" max="6" width="20.28515625" customWidth="1"/>
    <col min="10" max="10" width="22.42578125" customWidth="1"/>
    <col min="11" max="11" width="23.140625" customWidth="1"/>
    <col min="13" max="13" width="12.28515625" bestFit="1" customWidth="1"/>
    <col min="14" max="14" width="23.28515625" customWidth="1"/>
    <col min="17" max="17" width="11.7109375" customWidth="1"/>
    <col min="18" max="18" width="21.5703125" customWidth="1"/>
    <col min="22" max="22" width="14" customWidth="1"/>
    <col min="23" max="23" width="17.28515625" customWidth="1"/>
  </cols>
  <sheetData>
    <row r="2" spans="1:27" ht="46.5" customHeight="1" x14ac:dyDescent="0.25">
      <c r="A2" s="15" t="s">
        <v>7</v>
      </c>
    </row>
    <row r="4" spans="1:27" ht="23.25" x14ac:dyDescent="0.35">
      <c r="C4" s="14" t="s">
        <v>0</v>
      </c>
      <c r="D4" s="13"/>
      <c r="E4" s="13"/>
      <c r="F4" s="13"/>
      <c r="G4" s="13"/>
      <c r="I4" s="13"/>
      <c r="J4" s="14" t="s">
        <v>1</v>
      </c>
      <c r="K4" s="13"/>
      <c r="L4" s="13"/>
      <c r="M4" s="13"/>
      <c r="P4" s="14" t="s">
        <v>26</v>
      </c>
      <c r="T4" s="14" t="s">
        <v>27</v>
      </c>
      <c r="V4" t="s">
        <v>28</v>
      </c>
    </row>
    <row r="5" spans="1:27" ht="15.75" thickBot="1" x14ac:dyDescent="0.3"/>
    <row r="6" spans="1:27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27" x14ac:dyDescent="0.25">
      <c r="C7" s="4" t="s">
        <v>5</v>
      </c>
      <c r="R7" s="5"/>
    </row>
    <row r="8" spans="1:27" x14ac:dyDescent="0.25">
      <c r="C8" s="4"/>
      <c r="R8" s="5"/>
    </row>
    <row r="9" spans="1:27" x14ac:dyDescent="0.25">
      <c r="C9" s="4"/>
      <c r="D9" t="s">
        <v>3</v>
      </c>
      <c r="E9" t="s">
        <v>2</v>
      </c>
      <c r="F9" t="s">
        <v>4</v>
      </c>
      <c r="H9" t="s">
        <v>23</v>
      </c>
      <c r="J9" t="s">
        <v>3</v>
      </c>
      <c r="K9" t="s">
        <v>2</v>
      </c>
      <c r="L9" t="s">
        <v>4</v>
      </c>
      <c r="N9" t="s">
        <v>23</v>
      </c>
      <c r="P9" t="s">
        <v>3</v>
      </c>
      <c r="Q9" t="s">
        <v>2</v>
      </c>
      <c r="R9" t="s">
        <v>4</v>
      </c>
      <c r="T9" t="s">
        <v>3</v>
      </c>
      <c r="U9" t="s">
        <v>2</v>
      </c>
      <c r="V9" t="s">
        <v>4</v>
      </c>
      <c r="X9" t="s">
        <v>23</v>
      </c>
    </row>
    <row r="10" spans="1:27" x14ac:dyDescent="0.25">
      <c r="C10" s="4"/>
      <c r="D10">
        <v>10</v>
      </c>
      <c r="E10">
        <v>100000</v>
      </c>
      <c r="F10" s="6">
        <v>-8.6368983495103798E+30</v>
      </c>
      <c r="J10">
        <v>10</v>
      </c>
      <c r="K10">
        <v>100000</v>
      </c>
      <c r="L10">
        <f>-2.29E+31</f>
        <v>-2.29E+31</v>
      </c>
      <c r="M10" s="40">
        <v>-8.5000000000000006E-3</v>
      </c>
      <c r="P10">
        <v>10</v>
      </c>
      <c r="Q10">
        <v>100000</v>
      </c>
      <c r="R10" s="6">
        <v>3.3018388667247001E+27</v>
      </c>
      <c r="T10">
        <v>10</v>
      </c>
      <c r="U10">
        <v>100000</v>
      </c>
      <c r="V10" s="8">
        <v>1.9E+25</v>
      </c>
      <c r="W10" s="41"/>
      <c r="AA10" s="40"/>
    </row>
    <row r="11" spans="1:27" x14ac:dyDescent="0.25">
      <c r="C11" s="4"/>
      <c r="D11">
        <v>100</v>
      </c>
      <c r="E11">
        <v>10000</v>
      </c>
      <c r="F11" s="6">
        <v>-1.05465784151321E+30</v>
      </c>
      <c r="J11">
        <v>100</v>
      </c>
      <c r="K11">
        <v>10000</v>
      </c>
      <c r="L11" s="8">
        <v>-2.7900000000000001E+30</v>
      </c>
      <c r="M11" s="40">
        <v>-1E-3</v>
      </c>
      <c r="N11">
        <v>792</v>
      </c>
      <c r="P11">
        <v>100</v>
      </c>
      <c r="Q11">
        <v>10000</v>
      </c>
      <c r="R11" s="7">
        <v>-2.5090178695766899E+26</v>
      </c>
      <c r="T11">
        <v>100</v>
      </c>
      <c r="U11">
        <v>10000</v>
      </c>
      <c r="V11" s="8">
        <v>5.2200000000000002E+24</v>
      </c>
      <c r="W11" s="41" t="s">
        <v>31</v>
      </c>
      <c r="X11">
        <v>396</v>
      </c>
      <c r="Z11" s="8"/>
      <c r="AA11" s="8"/>
    </row>
    <row r="12" spans="1:27" x14ac:dyDescent="0.25">
      <c r="C12" s="4"/>
      <c r="D12">
        <v>1000</v>
      </c>
      <c r="E12">
        <v>1000</v>
      </c>
      <c r="F12" s="6">
        <v>-1.0764205093716899E+29</v>
      </c>
      <c r="J12">
        <v>1000</v>
      </c>
      <c r="K12">
        <v>1000</v>
      </c>
      <c r="L12" s="8">
        <v>-2.84E+29</v>
      </c>
      <c r="M12" s="40">
        <v>-1E-4</v>
      </c>
      <c r="N12">
        <v>7992</v>
      </c>
      <c r="P12">
        <v>1000</v>
      </c>
      <c r="Q12">
        <v>1000</v>
      </c>
      <c r="R12" s="9">
        <v>-3.1410744913864503E+26</v>
      </c>
      <c r="T12">
        <v>1000</v>
      </c>
      <c r="U12">
        <v>1000</v>
      </c>
      <c r="V12" s="8">
        <v>7.6599999999999995E+23</v>
      </c>
      <c r="W12" s="41"/>
      <c r="Z12" s="8"/>
      <c r="AA12" s="40"/>
    </row>
    <row r="13" spans="1:27" x14ac:dyDescent="0.25">
      <c r="C13" s="4"/>
      <c r="D13">
        <v>10000</v>
      </c>
      <c r="E13">
        <v>100</v>
      </c>
      <c r="F13" s="9">
        <v>-1.1067427619372699E+28</v>
      </c>
      <c r="J13">
        <v>10000</v>
      </c>
      <c r="K13">
        <v>100</v>
      </c>
      <c r="L13" s="8">
        <v>-2.8799999999999999E+28</v>
      </c>
      <c r="M13" s="41" t="s">
        <v>24</v>
      </c>
      <c r="N13">
        <v>79992</v>
      </c>
      <c r="P13">
        <v>10000</v>
      </c>
      <c r="Q13">
        <v>100</v>
      </c>
      <c r="R13" s="9">
        <v>-3.1577904120513702E+26</v>
      </c>
      <c r="T13">
        <v>10000</v>
      </c>
      <c r="U13">
        <v>100</v>
      </c>
      <c r="V13" s="8">
        <v>6.4199999999999998E+22</v>
      </c>
      <c r="W13" s="41" t="s">
        <v>30</v>
      </c>
      <c r="X13">
        <v>39996</v>
      </c>
      <c r="Z13" s="8"/>
      <c r="AA13" s="41"/>
    </row>
    <row r="14" spans="1:27" x14ac:dyDescent="0.25">
      <c r="C14" s="4"/>
      <c r="D14">
        <v>100000</v>
      </c>
      <c r="E14">
        <v>10</v>
      </c>
      <c r="F14" s="9">
        <v>-1.39125116563088E+27</v>
      </c>
      <c r="G14" s="8">
        <v>-5.1999999999999997E-5</v>
      </c>
      <c r="H14">
        <v>199998</v>
      </c>
      <c r="J14">
        <v>100000</v>
      </c>
      <c r="K14">
        <v>10</v>
      </c>
      <c r="L14" s="8">
        <v>-3.17E+27</v>
      </c>
      <c r="M14" s="41">
        <v>-9.9999999999999995E-7</v>
      </c>
      <c r="N14">
        <v>799992</v>
      </c>
      <c r="P14">
        <v>100000</v>
      </c>
      <c r="Q14">
        <v>10</v>
      </c>
      <c r="R14" s="9">
        <v>-3.1589778693196503E+26</v>
      </c>
      <c r="T14">
        <v>100000</v>
      </c>
      <c r="U14">
        <v>10</v>
      </c>
      <c r="V14" s="8">
        <v>6.2700000000000005E+21</v>
      </c>
      <c r="W14" s="41" t="s">
        <v>29</v>
      </c>
      <c r="X14">
        <v>399996</v>
      </c>
      <c r="Z14" s="8"/>
      <c r="AA14" s="41"/>
    </row>
    <row r="15" spans="1:27" x14ac:dyDescent="0.25">
      <c r="C15" s="4"/>
      <c r="D15">
        <v>1000000</v>
      </c>
      <c r="E15">
        <v>1</v>
      </c>
      <c r="F15" s="7">
        <v>-4.2344627093166798E+26</v>
      </c>
      <c r="J15">
        <v>1000000</v>
      </c>
      <c r="K15">
        <v>1</v>
      </c>
      <c r="L15" s="8">
        <v>-6.0569999999999999E+26</v>
      </c>
      <c r="M15" s="41" t="s">
        <v>25</v>
      </c>
      <c r="N15">
        <v>7999992</v>
      </c>
      <c r="P15">
        <v>1000000</v>
      </c>
      <c r="Q15">
        <v>1</v>
      </c>
      <c r="R15" s="9">
        <v>-3.1589778693196503E+26</v>
      </c>
      <c r="T15">
        <v>1000000</v>
      </c>
      <c r="U15">
        <v>1</v>
      </c>
      <c r="V15" s="8">
        <v>4.715E+20</v>
      </c>
      <c r="W15" s="41" t="s">
        <v>32</v>
      </c>
      <c r="X15">
        <v>3999996</v>
      </c>
    </row>
    <row r="16" spans="1:27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6</v>
      </c>
      <c r="R19" s="5"/>
    </row>
    <row r="20" spans="3:18" x14ac:dyDescent="0.25">
      <c r="C20" s="4"/>
      <c r="R20" s="5"/>
    </row>
    <row r="21" spans="3:18" x14ac:dyDescent="0.25">
      <c r="C21" s="4"/>
      <c r="D21" t="s">
        <v>3</v>
      </c>
      <c r="E21" t="s">
        <v>2</v>
      </c>
      <c r="F21" t="s">
        <v>4</v>
      </c>
      <c r="I21" t="s">
        <v>3</v>
      </c>
      <c r="J21" t="s">
        <v>2</v>
      </c>
      <c r="K21" t="s">
        <v>4</v>
      </c>
      <c r="O21" t="s">
        <v>3</v>
      </c>
      <c r="P21" t="s">
        <v>2</v>
      </c>
      <c r="Q21" t="s">
        <v>4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>
      <c r="D31" t="s">
        <v>0</v>
      </c>
      <c r="H31" t="s">
        <v>35</v>
      </c>
    </row>
    <row r="32" spans="3:18" x14ac:dyDescent="0.25">
      <c r="D32" t="s">
        <v>3</v>
      </c>
      <c r="E32" t="s">
        <v>2</v>
      </c>
      <c r="F32" t="s">
        <v>4</v>
      </c>
      <c r="H32" t="s">
        <v>3</v>
      </c>
      <c r="I32" t="s">
        <v>2</v>
      </c>
      <c r="J32" t="s">
        <v>4</v>
      </c>
      <c r="L32" t="s">
        <v>3</v>
      </c>
      <c r="M32" t="s">
        <v>2</v>
      </c>
      <c r="N32" t="s">
        <v>4</v>
      </c>
      <c r="P32" t="s">
        <v>3</v>
      </c>
      <c r="Q32" t="s">
        <v>2</v>
      </c>
      <c r="R32" t="s">
        <v>4</v>
      </c>
    </row>
    <row r="33" spans="4:18" x14ac:dyDescent="0.25">
      <c r="D33">
        <v>10</v>
      </c>
      <c r="E33">
        <v>100000</v>
      </c>
      <c r="F33" s="46">
        <v>-8.6368983495103798E+30</v>
      </c>
      <c r="G33" s="8">
        <f>F33*-1</f>
        <v>8.6368983495103798E+30</v>
      </c>
      <c r="H33">
        <v>10</v>
      </c>
      <c r="I33">
        <v>100000</v>
      </c>
      <c r="J33">
        <f>-2.29E+31</f>
        <v>-2.29E+31</v>
      </c>
      <c r="K33">
        <f>J33*-1</f>
        <v>2.29E+31</v>
      </c>
      <c r="L33">
        <v>10</v>
      </c>
      <c r="M33">
        <v>100000</v>
      </c>
      <c r="N33" s="42">
        <v>3.3018388667247001E+27</v>
      </c>
      <c r="P33">
        <v>10</v>
      </c>
      <c r="Q33">
        <v>100000</v>
      </c>
      <c r="R33" s="8">
        <v>1.9E+25</v>
      </c>
    </row>
    <row r="34" spans="4:18" x14ac:dyDescent="0.25">
      <c r="D34">
        <v>100</v>
      </c>
      <c r="E34">
        <v>10000</v>
      </c>
      <c r="F34" s="46">
        <v>-1.05465784151321E+30</v>
      </c>
      <c r="G34" s="8">
        <f t="shared" ref="G34:G38" si="0">F34*-1</f>
        <v>1.05465784151321E+30</v>
      </c>
      <c r="H34">
        <v>100</v>
      </c>
      <c r="I34">
        <v>10000</v>
      </c>
      <c r="J34" s="8">
        <v>-2.7900000000000001E+30</v>
      </c>
      <c r="K34">
        <f t="shared" ref="K34:K38" si="1">J34*-1</f>
        <v>2.7900000000000001E+30</v>
      </c>
      <c r="L34">
        <v>100</v>
      </c>
      <c r="M34">
        <v>10000</v>
      </c>
      <c r="N34" s="44">
        <v>-2.5090178695766899E+26</v>
      </c>
      <c r="P34">
        <v>100</v>
      </c>
      <c r="Q34">
        <v>10000</v>
      </c>
      <c r="R34" s="8">
        <v>5.2200000000000002E+24</v>
      </c>
    </row>
    <row r="35" spans="4:18" x14ac:dyDescent="0.25">
      <c r="D35">
        <v>1000</v>
      </c>
      <c r="E35">
        <v>1000</v>
      </c>
      <c r="F35" s="46">
        <v>-1.0764205093716899E+29</v>
      </c>
      <c r="G35" s="8">
        <f t="shared" si="0"/>
        <v>1.0764205093716899E+29</v>
      </c>
      <c r="H35">
        <v>1000</v>
      </c>
      <c r="I35">
        <v>1000</v>
      </c>
      <c r="J35" s="8">
        <v>-2.84E+29</v>
      </c>
      <c r="K35">
        <f t="shared" si="1"/>
        <v>2.84E+29</v>
      </c>
      <c r="L35">
        <v>1000</v>
      </c>
      <c r="M35">
        <v>1000</v>
      </c>
      <c r="N35" s="43">
        <v>-3.1410744913864503E+26</v>
      </c>
      <c r="P35">
        <v>1000</v>
      </c>
      <c r="Q35">
        <v>1000</v>
      </c>
      <c r="R35" s="8">
        <v>7.6599999999999995E+23</v>
      </c>
    </row>
    <row r="36" spans="4:18" x14ac:dyDescent="0.25">
      <c r="D36">
        <v>10000</v>
      </c>
      <c r="E36">
        <v>100</v>
      </c>
      <c r="F36" s="47">
        <v>-1.1067427619372699E+28</v>
      </c>
      <c r="G36" s="8">
        <f t="shared" si="0"/>
        <v>1.1067427619372699E+28</v>
      </c>
      <c r="H36">
        <v>10000</v>
      </c>
      <c r="I36">
        <v>100</v>
      </c>
      <c r="J36" s="8">
        <v>-2.8799999999999999E+28</v>
      </c>
      <c r="K36">
        <f t="shared" si="1"/>
        <v>2.8799999999999999E+28</v>
      </c>
      <c r="L36">
        <v>10000</v>
      </c>
      <c r="M36">
        <v>100</v>
      </c>
      <c r="N36" s="43">
        <v>-3.1577904120513702E+26</v>
      </c>
      <c r="P36">
        <v>10000</v>
      </c>
      <c r="Q36">
        <v>100</v>
      </c>
      <c r="R36" s="8">
        <v>6.4199999999999998E+22</v>
      </c>
    </row>
    <row r="37" spans="4:18" x14ac:dyDescent="0.25">
      <c r="D37">
        <v>100000</v>
      </c>
      <c r="E37">
        <v>10</v>
      </c>
      <c r="F37" s="47">
        <v>-1.39125116563088E+27</v>
      </c>
      <c r="G37" s="8">
        <f t="shared" si="0"/>
        <v>1.39125116563088E+27</v>
      </c>
      <c r="H37">
        <v>100000</v>
      </c>
      <c r="I37">
        <v>10</v>
      </c>
      <c r="J37" s="8">
        <v>-3.17E+27</v>
      </c>
      <c r="K37">
        <f t="shared" si="1"/>
        <v>3.17E+27</v>
      </c>
      <c r="L37">
        <v>100000</v>
      </c>
      <c r="M37">
        <v>10</v>
      </c>
      <c r="N37" s="43">
        <v>-3.1589778693196503E+26</v>
      </c>
      <c r="P37">
        <v>100000</v>
      </c>
      <c r="Q37">
        <v>10</v>
      </c>
      <c r="R37" s="8">
        <v>6.2700000000000005E+21</v>
      </c>
    </row>
    <row r="38" spans="4:18" x14ac:dyDescent="0.25">
      <c r="D38">
        <v>1000000</v>
      </c>
      <c r="E38">
        <v>1</v>
      </c>
      <c r="F38" s="45">
        <v>-4.2344627093166798E+26</v>
      </c>
      <c r="G38" s="8">
        <f t="shared" si="0"/>
        <v>4.2344627093166798E+26</v>
      </c>
      <c r="H38">
        <v>1000000</v>
      </c>
      <c r="I38">
        <v>1</v>
      </c>
      <c r="J38" s="8">
        <v>-6.0569999999999999E+26</v>
      </c>
      <c r="K38">
        <f t="shared" si="1"/>
        <v>6.0569999999999999E+26</v>
      </c>
      <c r="L38">
        <v>1000000</v>
      </c>
      <c r="M38">
        <v>1</v>
      </c>
      <c r="N38" s="43">
        <v>-3.1589778693196503E+26</v>
      </c>
      <c r="P38">
        <v>1000000</v>
      </c>
      <c r="Q38">
        <v>1</v>
      </c>
      <c r="R38" s="8">
        <v>4.715E+20</v>
      </c>
    </row>
    <row r="39" spans="4:18" x14ac:dyDescent="0.25">
      <c r="F39" s="45"/>
      <c r="J39" s="8"/>
      <c r="N39" s="43"/>
      <c r="R39" s="8"/>
    </row>
    <row r="40" spans="4:18" x14ac:dyDescent="0.25">
      <c r="D40" t="s">
        <v>33</v>
      </c>
      <c r="H40" t="s">
        <v>34</v>
      </c>
    </row>
    <row r="41" spans="4:18" x14ac:dyDescent="0.25">
      <c r="D41" t="s">
        <v>3</v>
      </c>
      <c r="E41" t="s">
        <v>2</v>
      </c>
      <c r="F41" t="s">
        <v>4</v>
      </c>
      <c r="H41" t="s">
        <v>3</v>
      </c>
      <c r="I41" t="s">
        <v>2</v>
      </c>
      <c r="J41" t="s">
        <v>4</v>
      </c>
    </row>
    <row r="42" spans="4:18" x14ac:dyDescent="0.25">
      <c r="D42">
        <v>10</v>
      </c>
      <c r="E42">
        <v>100000</v>
      </c>
      <c r="F42" s="42">
        <v>3.3018388667247001E+27</v>
      </c>
      <c r="H42">
        <v>10</v>
      </c>
      <c r="I42">
        <v>100000</v>
      </c>
      <c r="J42" s="8">
        <v>1.9E+25</v>
      </c>
    </row>
    <row r="43" spans="4:18" x14ac:dyDescent="0.25">
      <c r="D43">
        <v>100</v>
      </c>
      <c r="E43">
        <v>10000</v>
      </c>
      <c r="F43" s="44">
        <v>-2.5090178695766899E+26</v>
      </c>
      <c r="H43">
        <v>100</v>
      </c>
      <c r="I43">
        <v>10000</v>
      </c>
      <c r="J43" s="8">
        <v>5.2200000000000002E+24</v>
      </c>
    </row>
    <row r="44" spans="4:18" x14ac:dyDescent="0.25">
      <c r="D44">
        <v>1000</v>
      </c>
      <c r="E44">
        <v>1000</v>
      </c>
      <c r="F44" s="43">
        <v>-3.1410744913864503E+26</v>
      </c>
      <c r="H44">
        <v>1000</v>
      </c>
      <c r="I44">
        <v>1000</v>
      </c>
      <c r="J44" s="8">
        <v>7.6599999999999995E+23</v>
      </c>
    </row>
    <row r="45" spans="4:18" x14ac:dyDescent="0.25">
      <c r="D45">
        <v>10000</v>
      </c>
      <c r="E45">
        <v>100</v>
      </c>
      <c r="F45" s="43">
        <v>-3.1577904120513702E+26</v>
      </c>
      <c r="H45">
        <v>10000</v>
      </c>
      <c r="I45">
        <v>100</v>
      </c>
      <c r="J45" s="8">
        <v>6.4199999999999998E+22</v>
      </c>
    </row>
    <row r="46" spans="4:18" x14ac:dyDescent="0.25">
      <c r="D46">
        <v>100000</v>
      </c>
      <c r="E46">
        <v>10</v>
      </c>
      <c r="F46" s="43">
        <v>-3.1589778693196503E+26</v>
      </c>
      <c r="H46">
        <v>100000</v>
      </c>
      <c r="I46">
        <v>10</v>
      </c>
      <c r="J46" s="8">
        <v>6.2700000000000005E+21</v>
      </c>
    </row>
    <row r="47" spans="4:18" x14ac:dyDescent="0.25">
      <c r="D47">
        <v>1000000</v>
      </c>
      <c r="E47">
        <v>1</v>
      </c>
      <c r="F47" s="43">
        <v>-3.1589778693196503E+26</v>
      </c>
      <c r="H47">
        <v>1000000</v>
      </c>
      <c r="I47">
        <v>1</v>
      </c>
      <c r="J47" s="8">
        <v>4.715E+20</v>
      </c>
    </row>
  </sheetData>
  <conditionalFormatting sqref="F42:F47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22" zoomScaleNormal="100" workbookViewId="0">
      <selection activeCell="J5" sqref="J5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12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9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10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11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21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16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17</v>
      </c>
      <c r="D8" s="24">
        <v>86400</v>
      </c>
      <c r="E8" s="2" t="s">
        <v>19</v>
      </c>
      <c r="F8" s="16">
        <v>1</v>
      </c>
      <c r="G8" s="2" t="s">
        <v>20</v>
      </c>
      <c r="H8" s="16"/>
      <c r="I8" s="2"/>
      <c r="J8" s="2"/>
      <c r="K8" s="2"/>
      <c r="L8" s="36"/>
      <c r="N8" s="36"/>
      <c r="O8" s="2" t="s">
        <v>17</v>
      </c>
      <c r="P8" s="24">
        <v>86400</v>
      </c>
      <c r="Q8" s="2" t="s">
        <v>19</v>
      </c>
      <c r="R8" s="16">
        <v>1</v>
      </c>
      <c r="S8" s="2" t="s">
        <v>20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8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8</v>
      </c>
      <c r="W11" s="5"/>
      <c r="X11" s="5"/>
    </row>
    <row r="12" spans="2:24" x14ac:dyDescent="0.25">
      <c r="B12" s="4"/>
      <c r="C12" s="4" t="s">
        <v>9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9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10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10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11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11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15</v>
      </c>
      <c r="F16">
        <f>SQRT(($F$3-F12)^2+($F$4-F13)^2+($F$5-F14)^2)</f>
        <v>2096914241.9227929</v>
      </c>
      <c r="G16" t="s">
        <v>13</v>
      </c>
      <c r="H16">
        <f>SQRT(($H$3-H12)^2+($H$4-H13)^2+($H$5-H14)^2)</f>
        <v>4202497816.9329267</v>
      </c>
      <c r="I16" t="s">
        <v>13</v>
      </c>
      <c r="L16" s="36"/>
      <c r="N16" s="36"/>
      <c r="O16" t="s">
        <v>15</v>
      </c>
      <c r="R16">
        <f>SQRT(($F$3-R12)^2+($F$4-R13)^2+($F$5-R14)^2)</f>
        <v>1951165876.3430951</v>
      </c>
      <c r="S16" t="s">
        <v>13</v>
      </c>
      <c r="T16">
        <f>SQRT(($H$3-T12)^2+($H$4-T13)^2+($H$5-T14)^2)</f>
        <v>3907441567.4765611</v>
      </c>
      <c r="U16" t="s">
        <v>13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14</v>
      </c>
      <c r="H17" s="18">
        <f>H16/1000</f>
        <v>4202497.8169329269</v>
      </c>
      <c r="I17" t="s">
        <v>14</v>
      </c>
      <c r="L17" s="36"/>
      <c r="N17" s="36"/>
      <c r="R17" s="18">
        <f>R16/1000</f>
        <v>1951165.876343095</v>
      </c>
      <c r="S17" t="s">
        <v>14</v>
      </c>
      <c r="T17" s="18">
        <f>T16/1000</f>
        <v>3907441.5674765613</v>
      </c>
      <c r="U17" t="s">
        <v>14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17</v>
      </c>
      <c r="D21" s="2">
        <v>3600</v>
      </c>
      <c r="E21" s="2" t="s">
        <v>19</v>
      </c>
      <c r="F21" s="16">
        <v>1</v>
      </c>
      <c r="G21" s="2" t="s">
        <v>18</v>
      </c>
      <c r="H21" s="16"/>
      <c r="I21" s="2"/>
      <c r="J21" s="2"/>
      <c r="K21" s="2"/>
      <c r="L21" s="36"/>
      <c r="N21" s="36"/>
      <c r="O21" s="2" t="s">
        <v>17</v>
      </c>
      <c r="P21" s="2">
        <v>3600</v>
      </c>
      <c r="Q21" s="2" t="s">
        <v>19</v>
      </c>
      <c r="R21" s="16">
        <v>1</v>
      </c>
      <c r="S21" s="2" t="s">
        <v>18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8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8</v>
      </c>
      <c r="W24" s="5"/>
      <c r="X24" s="5"/>
    </row>
    <row r="25" spans="2:24" x14ac:dyDescent="0.25">
      <c r="B25" s="4"/>
      <c r="C25" s="4" t="s">
        <v>9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9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10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10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11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11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15</v>
      </c>
      <c r="F29">
        <f>SQRT(($F$3-F25)^2+($F$4-F26)^2+($F$5-F27)^2)</f>
        <v>1858859195.3445516</v>
      </c>
      <c r="G29" t="s">
        <v>13</v>
      </c>
      <c r="H29">
        <f>SQRT(($H$3-H25)^2+($H$4-H26)^2+($H$5-H27)^2)</f>
        <v>3723238248.2321258</v>
      </c>
      <c r="I29" t="s">
        <v>13</v>
      </c>
      <c r="L29" s="36"/>
      <c r="N29" s="36"/>
      <c r="O29" t="s">
        <v>15</v>
      </c>
      <c r="R29">
        <f>SQRT(($F$3-R25)^2+($F$4-R26)^2+($F$5-R27)^2)</f>
        <v>1857386791.6498744</v>
      </c>
      <c r="S29" t="s">
        <v>13</v>
      </c>
      <c r="T29">
        <f>SQRT(($H$3-T25)^2+($H$4-T26)^2+($H$5-T27)^2)</f>
        <v>3720190377.4916215</v>
      </c>
      <c r="U29" t="s">
        <v>13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14</v>
      </c>
      <c r="H30" s="18">
        <f>H29/1000</f>
        <v>3723238.2482321258</v>
      </c>
      <c r="I30" t="s">
        <v>14</v>
      </c>
      <c r="L30" s="36"/>
      <c r="N30" s="36"/>
      <c r="R30" s="18">
        <f>R29/1000</f>
        <v>1857386.7916498745</v>
      </c>
      <c r="S30" t="s">
        <v>14</v>
      </c>
      <c r="T30" s="18">
        <f>T29/1000</f>
        <v>3720190.3774916213</v>
      </c>
      <c r="U30" t="s">
        <v>14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17</v>
      </c>
      <c r="D34" s="2">
        <v>1000</v>
      </c>
      <c r="E34" s="2" t="s">
        <v>19</v>
      </c>
      <c r="F34" s="16"/>
      <c r="G34" s="2"/>
      <c r="H34" s="16"/>
      <c r="I34" s="2"/>
      <c r="J34" s="2"/>
      <c r="K34" s="2"/>
      <c r="L34" s="38"/>
      <c r="N34" s="38"/>
      <c r="O34" s="2" t="s">
        <v>17</v>
      </c>
      <c r="P34" s="2">
        <v>1000</v>
      </c>
      <c r="Q34" s="2" t="s">
        <v>19</v>
      </c>
      <c r="R34" s="16">
        <v>1</v>
      </c>
      <c r="S34" s="2" t="s">
        <v>18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8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8</v>
      </c>
      <c r="W37" s="5"/>
      <c r="X37" s="34"/>
    </row>
    <row r="38" spans="2:24" x14ac:dyDescent="0.25">
      <c r="B38" s="4"/>
      <c r="C38" s="4" t="s">
        <v>9</v>
      </c>
      <c r="D38" s="8">
        <v>-25453343414.131401</v>
      </c>
      <c r="E38" s="8"/>
      <c r="F38" s="8">
        <v>-25986557480</v>
      </c>
      <c r="G38" s="8"/>
      <c r="H38" s="8">
        <v>-23772865980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9</v>
      </c>
      <c r="P38" s="8">
        <v>-25453343414.131401</v>
      </c>
      <c r="Q38" s="8"/>
      <c r="R38" s="8">
        <v>-25986900000</v>
      </c>
      <c r="S38" s="8"/>
      <c r="T38" s="8">
        <v>-23773600000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10</v>
      </c>
      <c r="D39" s="8">
        <v>146091299360.686</v>
      </c>
      <c r="E39" s="8"/>
      <c r="F39" s="8">
        <v>145890642400</v>
      </c>
      <c r="G39" s="8"/>
      <c r="H39" s="8">
        <v>145954141400</v>
      </c>
      <c r="I39" s="8"/>
      <c r="K39" s="5"/>
      <c r="L39" s="5"/>
      <c r="N39" s="4"/>
      <c r="O39" s="4" t="s">
        <v>10</v>
      </c>
      <c r="P39" s="8">
        <v>146091299360.686</v>
      </c>
      <c r="Q39" s="8"/>
      <c r="R39" s="8">
        <v>145891000000</v>
      </c>
      <c r="S39" s="8"/>
      <c r="T39" s="8">
        <v>145954000000</v>
      </c>
      <c r="U39" s="8"/>
      <c r="W39" s="5"/>
      <c r="X39" s="5"/>
    </row>
    <row r="40" spans="2:24" x14ac:dyDescent="0.25">
      <c r="B40" s="4"/>
      <c r="C40" s="4" t="s">
        <v>11</v>
      </c>
      <c r="D40" s="8">
        <v>-2712536.2576693301</v>
      </c>
      <c r="F40" s="8">
        <v>-2715915.5970000001</v>
      </c>
      <c r="H40" s="8">
        <v>-2254540.6889999998</v>
      </c>
      <c r="K40" s="5"/>
      <c r="L40" s="5"/>
      <c r="N40" s="4"/>
      <c r="O40" s="4" t="s">
        <v>11</v>
      </c>
      <c r="P40" s="8">
        <v>-2712536.2576693301</v>
      </c>
      <c r="R40" s="8">
        <v>-2715650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15</v>
      </c>
      <c r="F42">
        <f>SQRT(($F$3-F38)^2+($F$4-F39)^2+($F$5-F40)^2)</f>
        <v>1839415232.0926788</v>
      </c>
      <c r="G42" t="s">
        <v>13</v>
      </c>
      <c r="H42">
        <f>SQRT(($H$3-H38)^2+($H$4-H39)^2+($H$5-H40)^2)</f>
        <v>3702475741.747838</v>
      </c>
      <c r="I42" t="s">
        <v>13</v>
      </c>
      <c r="K42" s="5"/>
      <c r="L42" s="5"/>
      <c r="N42" s="4"/>
      <c r="O42" s="4" t="s">
        <v>15</v>
      </c>
      <c r="R42">
        <f>SQRT(($F$3-R38)^2+($F$4-R39)^2+($F$5-R40)^2)</f>
        <v>1839149228.6461191</v>
      </c>
      <c r="S42" t="s">
        <v>13</v>
      </c>
      <c r="T42">
        <f>SQRT(($H$3-T38)^2+($H$4-T39)^2+($H$5-T40)^2)</f>
        <v>3701728246.7136521</v>
      </c>
      <c r="U42" t="s">
        <v>13</v>
      </c>
      <c r="W42" s="5"/>
      <c r="X42" s="5"/>
    </row>
    <row r="43" spans="2:24" x14ac:dyDescent="0.25">
      <c r="B43" s="4"/>
      <c r="C43" s="4"/>
      <c r="F43" s="18">
        <f>F42/1000</f>
        <v>1839415.2320926788</v>
      </c>
      <c r="G43" t="s">
        <v>14</v>
      </c>
      <c r="H43" s="18">
        <f>H42/1000</f>
        <v>3702475.741747838</v>
      </c>
      <c r="I43" t="s">
        <v>14</v>
      </c>
      <c r="K43" s="5"/>
      <c r="L43" s="5"/>
      <c r="N43" s="4"/>
      <c r="O43" s="4"/>
      <c r="R43" s="18">
        <f>R42/1000</f>
        <v>1839149.2286461191</v>
      </c>
      <c r="S43" t="s">
        <v>14</v>
      </c>
      <c r="T43" s="18">
        <f>T42/1000</f>
        <v>3701728.2467136523</v>
      </c>
      <c r="U43" t="s">
        <v>14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1.2414980666933187E-2</v>
      </c>
      <c r="G44" s="11"/>
      <c r="H44" s="19">
        <f>H42/SQRT($H$3^2+$H$4^2+$H$5^2)</f>
        <v>2.5044934504694187E-2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1.2413185298715747E-2</v>
      </c>
      <c r="S44" s="11"/>
      <c r="T44" s="19">
        <f>T42/SQRT($H$3^2+$H$4^2+$H$5^2)</f>
        <v>2.5039878167940195E-2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  <c r="N46" s="4"/>
      <c r="X46" s="39"/>
    </row>
    <row r="47" spans="2:24" ht="15.75" thickBot="1" x14ac:dyDescent="0.3">
      <c r="B47" s="4"/>
      <c r="C47" s="1" t="s">
        <v>17</v>
      </c>
      <c r="D47" s="2">
        <v>500</v>
      </c>
      <c r="E47" s="2" t="s">
        <v>19</v>
      </c>
      <c r="F47" s="16"/>
      <c r="G47" s="2"/>
      <c r="H47" s="16"/>
      <c r="I47" s="2"/>
      <c r="J47" s="2"/>
      <c r="K47" s="2"/>
      <c r="L47" s="38"/>
      <c r="N47" s="4"/>
      <c r="O47" s="1" t="s">
        <v>17</v>
      </c>
      <c r="P47" s="2">
        <v>500</v>
      </c>
      <c r="Q47" s="2" t="s">
        <v>19</v>
      </c>
      <c r="R47" s="16"/>
      <c r="S47" s="2"/>
      <c r="T47" s="16"/>
      <c r="U47" s="2"/>
      <c r="V47" s="2"/>
      <c r="W47" s="2"/>
      <c r="X47" s="38"/>
    </row>
    <row r="48" spans="2:24" x14ac:dyDescent="0.25">
      <c r="B48" s="4"/>
      <c r="C48" s="4"/>
      <c r="F48" s="17"/>
      <c r="H48" s="17"/>
      <c r="K48" s="5"/>
      <c r="L48" s="5"/>
      <c r="N48" s="4"/>
      <c r="O48" s="4"/>
      <c r="R48" s="17"/>
      <c r="T48" s="17"/>
      <c r="W48" s="5"/>
      <c r="X48" s="5"/>
    </row>
    <row r="49" spans="1:24" x14ac:dyDescent="0.25">
      <c r="B49" s="4"/>
      <c r="C49" s="4"/>
      <c r="K49" s="5"/>
      <c r="L49" s="5"/>
      <c r="N49" s="4"/>
      <c r="O49" s="4"/>
      <c r="W49" s="5"/>
      <c r="X49" s="5"/>
    </row>
    <row r="50" spans="1:24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8</v>
      </c>
      <c r="K50" s="5"/>
      <c r="L50" s="5"/>
      <c r="N50" s="4"/>
      <c r="O50" s="4"/>
      <c r="P50" s="30">
        <v>43831</v>
      </c>
      <c r="Q50" s="31"/>
      <c r="R50" s="30">
        <v>44197</v>
      </c>
      <c r="S50" s="31"/>
      <c r="T50" s="30">
        <v>44562</v>
      </c>
      <c r="U50" s="31"/>
      <c r="V50" s="32" t="s">
        <v>8</v>
      </c>
      <c r="W50" s="5"/>
      <c r="X50" s="5"/>
    </row>
    <row r="51" spans="1:24" x14ac:dyDescent="0.25">
      <c r="B51" s="4"/>
      <c r="C51" s="4" t="s">
        <v>9</v>
      </c>
      <c r="D51" s="8">
        <v>-25453343414.131401</v>
      </c>
      <c r="E51" s="8"/>
      <c r="F51" s="8">
        <v>-25971838080</v>
      </c>
      <c r="G51" s="8"/>
      <c r="H51" s="8">
        <v>-23758308750</v>
      </c>
      <c r="I51" s="8"/>
      <c r="J51" s="8">
        <v>-1.68598178371338E+34</v>
      </c>
      <c r="K51" s="25">
        <v>-8.7210002980000007E-2</v>
      </c>
      <c r="L51" s="25"/>
      <c r="N51" s="4"/>
      <c r="O51" s="4" t="s">
        <v>9</v>
      </c>
      <c r="P51" s="8">
        <v>-25453343414.131401</v>
      </c>
      <c r="Q51" s="8"/>
      <c r="R51" s="8">
        <v>-27134984480</v>
      </c>
      <c r="S51" s="8"/>
      <c r="T51" s="8">
        <v>-26132772810</v>
      </c>
      <c r="U51" s="8"/>
      <c r="V51" s="8">
        <v>-1.68598178371338E+34</v>
      </c>
      <c r="W51" s="25">
        <v>-8.7210002980000007E-2</v>
      </c>
      <c r="X51" s="25"/>
    </row>
    <row r="52" spans="1:24" x14ac:dyDescent="0.25">
      <c r="B52" s="4"/>
      <c r="C52" s="4" t="s">
        <v>10</v>
      </c>
      <c r="D52" s="8">
        <v>146091299360.686</v>
      </c>
      <c r="E52" s="8"/>
      <c r="F52" s="8">
        <v>145893285400</v>
      </c>
      <c r="G52" s="8"/>
      <c r="H52" s="8">
        <v>145956451500</v>
      </c>
      <c r="I52" s="8"/>
      <c r="K52" s="5"/>
      <c r="L52" s="5"/>
      <c r="N52" s="4"/>
      <c r="O52" s="4" t="s">
        <v>10</v>
      </c>
      <c r="P52" s="8">
        <v>146091299360.686</v>
      </c>
      <c r="Q52" s="8"/>
      <c r="R52" s="8">
        <v>145682645200</v>
      </c>
      <c r="S52" s="8"/>
      <c r="T52" s="8">
        <v>145549697300</v>
      </c>
      <c r="U52" s="8"/>
      <c r="W52" s="5"/>
      <c r="X52" s="5"/>
    </row>
    <row r="53" spans="1:24" x14ac:dyDescent="0.25">
      <c r="B53" s="4"/>
      <c r="C53" s="4" t="s">
        <v>11</v>
      </c>
      <c r="D53" s="8">
        <v>-2712536.2576693301</v>
      </c>
      <c r="F53" s="8">
        <v>-2715743.7969999998</v>
      </c>
      <c r="H53" s="8">
        <v>-2254497.6009999998</v>
      </c>
      <c r="K53" s="5"/>
      <c r="L53" s="5"/>
      <c r="N53" s="4"/>
      <c r="O53" s="4" t="s">
        <v>11</v>
      </c>
      <c r="P53" s="8">
        <v>-2712536.2576693301</v>
      </c>
      <c r="R53" s="8">
        <v>-2715589.5060000001</v>
      </c>
      <c r="T53" s="8">
        <v>-2256137.773</v>
      </c>
      <c r="W53" s="5"/>
      <c r="X53" s="5"/>
    </row>
    <row r="54" spans="1:24" x14ac:dyDescent="0.25">
      <c r="B54" s="4"/>
      <c r="C54" s="4"/>
      <c r="K54" s="5"/>
      <c r="L54" s="5"/>
      <c r="N54" s="4"/>
      <c r="O54" s="4"/>
      <c r="W54" s="5"/>
      <c r="X54" s="5"/>
    </row>
    <row r="55" spans="1:24" x14ac:dyDescent="0.25">
      <c r="B55" s="4"/>
      <c r="C55" s="4" t="s">
        <v>15</v>
      </c>
      <c r="F55">
        <f>SQRT(($F$3-F51)^2+($F$4-F52)^2+($F$5-F53)^2)</f>
        <v>1854367075.111536</v>
      </c>
      <c r="G55" t="s">
        <v>13</v>
      </c>
      <c r="H55">
        <f>SQRT(($H$3-H51)^2+($H$4-H52)^2+($H$5-H53)^2)</f>
        <v>3717208905.3091784</v>
      </c>
      <c r="I55" t="s">
        <v>13</v>
      </c>
      <c r="K55" s="5"/>
      <c r="L55" s="5"/>
      <c r="N55" s="4"/>
      <c r="O55" s="4" t="s">
        <v>15</v>
      </c>
      <c r="R55">
        <f>SQRT(($F$3-R51)^2+($F$4-R52)^2+($F$5-R53)^2)</f>
        <v>672853950.2313627</v>
      </c>
      <c r="S55" t="s">
        <v>13</v>
      </c>
      <c r="T55">
        <f>SQRT(($H$3-T51)^2+($H$4-T52)^2+($H$5-T53)^2)</f>
        <v>1309162471.1822069</v>
      </c>
      <c r="U55" t="s">
        <v>13</v>
      </c>
      <c r="W55" s="5"/>
      <c r="X55" s="5"/>
    </row>
    <row r="56" spans="1:24" x14ac:dyDescent="0.25">
      <c r="B56" s="4"/>
      <c r="C56" s="4"/>
      <c r="F56" s="18">
        <f>F55/1000</f>
        <v>1854367.0751115361</v>
      </c>
      <c r="G56" t="s">
        <v>14</v>
      </c>
      <c r="H56" s="18">
        <f>H55/1000</f>
        <v>3717208.9053091784</v>
      </c>
      <c r="I56" t="s">
        <v>14</v>
      </c>
      <c r="K56" s="5"/>
      <c r="L56" s="5"/>
      <c r="N56" s="4"/>
      <c r="O56" s="4"/>
      <c r="R56" s="18">
        <f>R55/1000</f>
        <v>672853.95023136272</v>
      </c>
      <c r="S56" t="s">
        <v>14</v>
      </c>
      <c r="T56" s="18">
        <f>T55/1000</f>
        <v>1309162.4711822069</v>
      </c>
      <c r="U56" t="s">
        <v>14</v>
      </c>
      <c r="W56" s="5"/>
      <c r="X56" s="5"/>
    </row>
    <row r="57" spans="1:24" ht="15.75" thickBot="1" x14ac:dyDescent="0.3">
      <c r="B57" s="4"/>
      <c r="C57" s="10"/>
      <c r="D57" s="11"/>
      <c r="E57" s="11"/>
      <c r="F57" s="19">
        <f>F55/SQRT($F$3^2+$F$4^2+$F$5^2)</f>
        <v>1.2515896892250593E-2</v>
      </c>
      <c r="G57" s="11"/>
      <c r="H57" s="19">
        <f>H55/SQRT($H$3^2+$H$4^2+$H$5^2)</f>
        <v>2.5144595148592568E-2</v>
      </c>
      <c r="I57" s="11"/>
      <c r="J57" s="11"/>
      <c r="K57" s="12"/>
      <c r="L57" s="5"/>
      <c r="N57" s="4"/>
      <c r="O57" s="10"/>
      <c r="P57" s="11"/>
      <c r="Q57" s="11"/>
      <c r="R57" s="19">
        <f>R55/SQRT($F$3^2+$F$4^2+$F$5^2)</f>
        <v>4.5413719741182962E-3</v>
      </c>
      <c r="S57" s="11"/>
      <c r="T57" s="19">
        <f>T55/SQRT($H$3^2+$H$4^2+$H$5^2)</f>
        <v>8.8556659472625449E-3</v>
      </c>
      <c r="U57" s="11"/>
      <c r="V57" s="11"/>
      <c r="W57" s="12"/>
      <c r="X57" s="5"/>
    </row>
    <row r="58" spans="1:24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61" spans="1:24" x14ac:dyDescent="0.25">
      <c r="A61" t="s">
        <v>22</v>
      </c>
    </row>
  </sheetData>
  <conditionalFormatting sqref="F57 H57 R57 T57 R44 T44 F44 H44 F18 H18 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9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3">
      <colorScale>
        <cfvo type="min"/>
        <cfvo type="max"/>
        <color rgb="FF63BE7B"/>
        <color rgb="FFFFEF9C"/>
      </colorScale>
    </cfRule>
  </conditionalFormatting>
  <conditionalFormatting sqref="R18:T18">
    <cfRule type="colorScale" priority="6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8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4">
      <colorScale>
        <cfvo type="min"/>
        <cfvo type="max"/>
        <color rgb="FF63BE7B"/>
        <color rgb="FFFFEF9C"/>
      </colorScale>
    </cfRule>
  </conditionalFormatting>
  <conditionalFormatting sqref="R57:T57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NASA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2023-12-11T17:36:40Z</dcterms:modified>
</cp:coreProperties>
</file>