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Auswertungen\"/>
    </mc:Choice>
  </mc:AlternateContent>
  <xr:revisionPtr revIDLastSave="0" documentId="13_ncr:1_{38A14737-AE40-41AA-A380-F5FB4DDF0CA1}" xr6:coauthVersionLast="47" xr6:coauthVersionMax="47" xr10:uidLastSave="{00000000-0000-0000-0000-000000000000}"/>
  <bookViews>
    <workbookView xWindow="-120" yWindow="-120" windowWidth="29040" windowHeight="15840" activeTab="1" xr2:uid="{DB3ED3B1-9FAF-4FC8-B164-7AFB9A45769F}"/>
  </bookViews>
  <sheets>
    <sheet name="Vergleich" sheetId="1" r:id="rId1"/>
    <sheet name="NASA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2" l="1"/>
  <c r="T57" i="2" s="1"/>
  <c r="R55" i="2"/>
  <c r="R57" i="2" s="1"/>
  <c r="H55" i="2"/>
  <c r="H57" i="2" s="1"/>
  <c r="F55" i="2"/>
  <c r="F57" i="2" s="1"/>
  <c r="T42" i="2"/>
  <c r="T44" i="2" s="1"/>
  <c r="R42" i="2"/>
  <c r="R44" i="2" s="1"/>
  <c r="H42" i="2"/>
  <c r="H44" i="2" s="1"/>
  <c r="F42" i="2"/>
  <c r="F44" i="2" s="1"/>
  <c r="T29" i="2"/>
  <c r="T30" i="2" s="1"/>
  <c r="R29" i="2"/>
  <c r="R31" i="2" s="1"/>
  <c r="T16" i="2"/>
  <c r="T18" i="2" s="1"/>
  <c r="R16" i="2"/>
  <c r="R17" i="2" s="1"/>
  <c r="H16" i="2"/>
  <c r="H18" i="2" s="1"/>
  <c r="F16" i="2"/>
  <c r="F17" i="2" s="1"/>
  <c r="F29" i="2"/>
  <c r="H29" i="2"/>
  <c r="H31" i="2" s="1"/>
  <c r="R56" i="2" l="1"/>
  <c r="T56" i="2"/>
  <c r="F56" i="2"/>
  <c r="H56" i="2"/>
  <c r="R43" i="2"/>
  <c r="T43" i="2"/>
  <c r="F43" i="2"/>
  <c r="H43" i="2"/>
  <c r="R30" i="2"/>
  <c r="T17" i="2"/>
  <c r="T31" i="2"/>
  <c r="R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<sst xmlns="http://schemas.openxmlformats.org/spreadsheetml/2006/main" count="124" uniqueCount="24">
  <si>
    <t>Euler:</t>
  </si>
  <si>
    <t>runge Kutta:</t>
  </si>
  <si>
    <t>leapfrog: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</si>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</sst>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10" fontId="0" fillId="0" borderId="0" xfId="5" applyNumberFormat="1" applyFont="1" applyBorder="1"/>
    <xf numFmtId="0" fontId="9" fillId="0" borderId="0" xfId="0" applyFont="1"/>
    <xf numFmtId="14" fontId="8" fillId="5" borderId="10" xfId="6" applyNumberFormat="1" applyBorder="1"/>
    <xf numFmtId="14" fontId="8" fillId="5" borderId="11" xfId="6" applyNumberFormat="1" applyBorder="1"/>
    <xf numFmtId="14" fontId="8" fillId="5" borderId="9" xfId="6" applyNumberFormat="1"/>
    <xf numFmtId="14" fontId="0" fillId="0" borderId="0" xfId="0" applyNumberFormat="1"/>
    <xf numFmtId="0" fontId="8" fillId="5" borderId="9" xfId="6" applyAlignment="1">
      <alignment horizontal="left" indent="1"/>
    </xf>
    <xf numFmtId="0" fontId="9" fillId="0" borderId="4" xfId="0" applyFont="1" applyBorder="1"/>
    <xf numFmtId="0" fontId="9" fillId="0" borderId="5" xfId="0" applyFont="1" applyBorder="1"/>
    <xf numFmtId="0" fontId="0" fillId="0" borderId="12" xfId="0" applyBorder="1"/>
    <xf numFmtId="0" fontId="0" fillId="0" borderId="13" xfId="0" applyBorder="1"/>
    <xf numFmtId="10" fontId="0" fillId="0" borderId="13" xfId="5" applyNumberFormat="1" applyFont="1" applyBorder="1"/>
    <xf numFmtId="0" fontId="0" fillId="0" borderId="14" xfId="0" applyBorder="1"/>
    <xf numFmtId="0" fontId="0" fillId="0" borderId="15" xfId="0" applyBorder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DBF9-AE77-4BFB-BF9C-ABE22F67535F}">
  <dimension ref="A2:R31"/>
  <sheetViews>
    <sheetView workbookViewId="0">
      <selection activeCell="B15" sqref="B15"/>
    </sheetView>
  </sheetViews>
  <sheetFormatPr baseColWidth="10" defaultRowHeight="15" x14ac:dyDescent="0.25"/>
  <cols>
    <col min="6" max="6" width="22.7109375" customWidth="1"/>
    <col min="11" max="11" width="23.140625" customWidth="1"/>
    <col min="17" max="17" width="23" customWidth="1"/>
  </cols>
  <sheetData>
    <row r="2" spans="1:18" ht="46.5" customHeight="1" x14ac:dyDescent="0.25">
      <c r="A2" s="15" t="s">
        <v>8</v>
      </c>
    </row>
    <row r="4" spans="1:18" ht="23.25" x14ac:dyDescent="0.35">
      <c r="C4" s="14" t="s">
        <v>0</v>
      </c>
      <c r="D4" s="13"/>
      <c r="E4" s="13"/>
      <c r="F4" s="13"/>
      <c r="G4" s="13"/>
      <c r="H4" s="14" t="s">
        <v>1</v>
      </c>
      <c r="I4" s="13"/>
      <c r="J4" s="13"/>
      <c r="K4" s="13"/>
      <c r="L4" s="13"/>
      <c r="M4" s="13"/>
      <c r="N4" s="14" t="s">
        <v>2</v>
      </c>
      <c r="O4" s="13"/>
      <c r="P4" s="13"/>
    </row>
    <row r="5" spans="1:18" ht="15.75" thickBot="1" x14ac:dyDescent="0.3"/>
    <row r="6" spans="1:18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C7" s="4" t="s">
        <v>6</v>
      </c>
      <c r="R7" s="5"/>
    </row>
    <row r="8" spans="1:18" x14ac:dyDescent="0.25">
      <c r="C8" s="4"/>
      <c r="R8" s="5"/>
    </row>
    <row r="9" spans="1:18" x14ac:dyDescent="0.25">
      <c r="C9" s="4"/>
      <c r="D9" t="s">
        <v>4</v>
      </c>
      <c r="E9" t="s">
        <v>3</v>
      </c>
      <c r="F9" t="s">
        <v>5</v>
      </c>
      <c r="I9" t="s">
        <v>4</v>
      </c>
      <c r="J9" t="s">
        <v>3</v>
      </c>
      <c r="K9" t="s">
        <v>5</v>
      </c>
      <c r="O9" t="s">
        <v>4</v>
      </c>
      <c r="P9" t="s">
        <v>3</v>
      </c>
      <c r="Q9" t="s">
        <v>5</v>
      </c>
      <c r="R9" s="5"/>
    </row>
    <row r="10" spans="1:18" x14ac:dyDescent="0.25">
      <c r="C10" s="4"/>
      <c r="D10">
        <v>10</v>
      </c>
      <c r="E10">
        <v>100000</v>
      </c>
      <c r="F10" s="6">
        <v>-8.6368983495103798E+30</v>
      </c>
      <c r="I10">
        <v>10</v>
      </c>
      <c r="J10">
        <v>100000</v>
      </c>
      <c r="O10">
        <v>10</v>
      </c>
      <c r="P10">
        <v>100000</v>
      </c>
      <c r="Q10" s="6">
        <v>3.3018388667247001E+27</v>
      </c>
      <c r="R10" s="5"/>
    </row>
    <row r="11" spans="1:18" x14ac:dyDescent="0.25">
      <c r="C11" s="4"/>
      <c r="D11">
        <v>100</v>
      </c>
      <c r="E11">
        <v>10000</v>
      </c>
      <c r="F11" s="6">
        <v>-1.05465784151321E+30</v>
      </c>
      <c r="I11">
        <v>100</v>
      </c>
      <c r="J11">
        <v>10000</v>
      </c>
      <c r="O11">
        <v>100</v>
      </c>
      <c r="P11">
        <v>10000</v>
      </c>
      <c r="Q11" s="7">
        <v>-2.5090178695766899E+26</v>
      </c>
      <c r="R11" s="5"/>
    </row>
    <row r="12" spans="1:18" x14ac:dyDescent="0.25">
      <c r="C12" s="4"/>
      <c r="D12">
        <v>1000</v>
      </c>
      <c r="E12">
        <v>1000</v>
      </c>
      <c r="F12" s="6">
        <v>-1.0764205093716899E+29</v>
      </c>
      <c r="I12">
        <v>1000</v>
      </c>
      <c r="J12">
        <v>1000</v>
      </c>
      <c r="K12" s="8"/>
      <c r="O12">
        <v>1000</v>
      </c>
      <c r="P12">
        <v>1000</v>
      </c>
      <c r="Q12" s="9">
        <v>-3.1410744913864503E+26</v>
      </c>
      <c r="R12" s="5"/>
    </row>
    <row r="13" spans="1:18" x14ac:dyDescent="0.25">
      <c r="C13" s="4"/>
      <c r="D13">
        <v>10000</v>
      </c>
      <c r="E13">
        <v>100</v>
      </c>
      <c r="F13" s="9">
        <v>-1.1067427619372699E+28</v>
      </c>
      <c r="I13">
        <v>10000</v>
      </c>
      <c r="J13">
        <v>100</v>
      </c>
      <c r="O13">
        <v>10000</v>
      </c>
      <c r="P13">
        <v>100</v>
      </c>
      <c r="Q13" s="9">
        <v>-3.1577904120513702E+26</v>
      </c>
      <c r="R13" s="5"/>
    </row>
    <row r="14" spans="1:18" x14ac:dyDescent="0.25">
      <c r="C14" s="4"/>
      <c r="D14">
        <v>100000</v>
      </c>
      <c r="E14">
        <v>10</v>
      </c>
      <c r="F14" s="9">
        <v>-1.39125116563088E+27</v>
      </c>
      <c r="I14">
        <v>100000</v>
      </c>
      <c r="J14">
        <v>10</v>
      </c>
      <c r="O14">
        <v>100000</v>
      </c>
      <c r="P14">
        <v>10</v>
      </c>
      <c r="Q14" s="9">
        <v>-3.1589778693196503E+26</v>
      </c>
      <c r="R14" s="5"/>
    </row>
    <row r="15" spans="1:18" x14ac:dyDescent="0.25">
      <c r="C15" s="4"/>
      <c r="D15">
        <v>1000000</v>
      </c>
      <c r="E15">
        <v>1</v>
      </c>
      <c r="F15" s="7">
        <v>-4.2344627093166798E+26</v>
      </c>
      <c r="I15">
        <v>1000000</v>
      </c>
      <c r="J15">
        <v>1</v>
      </c>
      <c r="O15">
        <v>1000000</v>
      </c>
      <c r="P15">
        <v>1</v>
      </c>
      <c r="Q15" s="9">
        <v>-3.1589778693196503E+26</v>
      </c>
      <c r="R15" s="5"/>
    </row>
    <row r="16" spans="1:18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7</v>
      </c>
      <c r="R19" s="5"/>
    </row>
    <row r="20" spans="3:18" x14ac:dyDescent="0.25">
      <c r="C20" s="4"/>
      <c r="R20" s="5"/>
    </row>
    <row r="21" spans="3:18" x14ac:dyDescent="0.25">
      <c r="C21" s="4"/>
      <c r="D21" t="s">
        <v>4</v>
      </c>
      <c r="E21" t="s">
        <v>3</v>
      </c>
      <c r="F21" t="s">
        <v>5</v>
      </c>
      <c r="I21" t="s">
        <v>4</v>
      </c>
      <c r="J21" t="s">
        <v>3</v>
      </c>
      <c r="K21" t="s">
        <v>5</v>
      </c>
      <c r="O21" t="s">
        <v>4</v>
      </c>
      <c r="P21" t="s">
        <v>3</v>
      </c>
      <c r="Q21" t="s">
        <v>5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/>
  </sheetData>
  <conditionalFormatting sqref="F22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Q22:Q25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DFD2-04D7-4074-A8E6-86A76DA00322}">
  <dimension ref="A1:X61"/>
  <sheetViews>
    <sheetView tabSelected="1" topLeftCell="A25" zoomScaleNormal="100" workbookViewId="0">
      <selection activeCell="A61" sqref="A61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2" max="22" width="16.7109375" customWidth="1"/>
  </cols>
  <sheetData>
    <row r="1" spans="2:24" ht="15.75" thickBot="1" x14ac:dyDescent="0.3"/>
    <row r="2" spans="2:24" x14ac:dyDescent="0.25">
      <c r="C2" s="1" t="s">
        <v>13</v>
      </c>
      <c r="D2" s="28">
        <v>43831</v>
      </c>
      <c r="E2" s="20"/>
      <c r="F2" s="28">
        <v>44197</v>
      </c>
      <c r="G2" s="20"/>
      <c r="H2" s="29">
        <v>44562</v>
      </c>
    </row>
    <row r="3" spans="2:24" x14ac:dyDescent="0.25">
      <c r="C3" s="4" t="s">
        <v>10</v>
      </c>
      <c r="D3" s="8">
        <v>-25453343414.131401</v>
      </c>
      <c r="E3" s="8"/>
      <c r="F3" s="8">
        <v>-27790490356.9589</v>
      </c>
      <c r="G3" s="8"/>
      <c r="H3" s="21">
        <v>-27411475609.0196</v>
      </c>
    </row>
    <row r="4" spans="2:24" x14ac:dyDescent="0.25">
      <c r="C4" s="4" t="s">
        <v>11</v>
      </c>
      <c r="D4" s="8">
        <v>146091299360.686</v>
      </c>
      <c r="E4" s="8"/>
      <c r="F4" s="8">
        <v>145531279592.33899</v>
      </c>
      <c r="G4" s="8"/>
      <c r="H4" s="21">
        <v>145269749964.616</v>
      </c>
    </row>
    <row r="5" spans="2:24" ht="15.75" thickBot="1" x14ac:dyDescent="0.3">
      <c r="C5" s="10" t="s">
        <v>12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4" ht="15.75" thickBot="1" x14ac:dyDescent="0.3">
      <c r="D6" s="8"/>
      <c r="F6" s="8"/>
      <c r="H6" s="8"/>
    </row>
    <row r="7" spans="2:24" ht="15.75" thickBot="1" x14ac:dyDescent="0.3">
      <c r="B7" s="1" t="s">
        <v>22</v>
      </c>
      <c r="C7" s="2"/>
      <c r="D7" s="2"/>
      <c r="E7" s="2"/>
      <c r="F7" s="2"/>
      <c r="G7" s="2"/>
      <c r="H7" s="2"/>
      <c r="I7" s="2"/>
      <c r="J7" s="2"/>
      <c r="K7" s="2"/>
      <c r="L7" s="35"/>
      <c r="N7" s="35" t="s">
        <v>17</v>
      </c>
      <c r="O7" s="2"/>
      <c r="P7" s="2"/>
      <c r="Q7" s="2"/>
      <c r="R7" s="2"/>
      <c r="S7" s="2"/>
      <c r="T7" s="2"/>
      <c r="U7" s="2"/>
      <c r="V7" s="2"/>
      <c r="W7" s="2"/>
      <c r="X7" s="3"/>
    </row>
    <row r="8" spans="2:24" x14ac:dyDescent="0.25">
      <c r="B8" s="4"/>
      <c r="C8" s="1" t="s">
        <v>18</v>
      </c>
      <c r="D8" s="24">
        <v>86400</v>
      </c>
      <c r="E8" s="2" t="s">
        <v>20</v>
      </c>
      <c r="F8" s="16">
        <v>1</v>
      </c>
      <c r="G8" s="2" t="s">
        <v>21</v>
      </c>
      <c r="H8" s="16"/>
      <c r="I8" s="2"/>
      <c r="J8" s="2"/>
      <c r="K8" s="2"/>
      <c r="L8" s="36"/>
      <c r="N8" s="36"/>
      <c r="O8" s="2" t="s">
        <v>18</v>
      </c>
      <c r="P8" s="24">
        <v>86400</v>
      </c>
      <c r="Q8" s="2" t="s">
        <v>20</v>
      </c>
      <c r="R8" s="16">
        <v>1</v>
      </c>
      <c r="S8" s="2" t="s">
        <v>21</v>
      </c>
      <c r="T8" s="16"/>
      <c r="U8" s="2"/>
      <c r="V8" s="2"/>
      <c r="W8" s="3"/>
      <c r="X8" s="5"/>
    </row>
    <row r="9" spans="2:24" x14ac:dyDescent="0.25">
      <c r="B9" s="4"/>
      <c r="C9" s="4"/>
      <c r="F9" s="17"/>
      <c r="H9" s="17"/>
      <c r="L9" s="36"/>
      <c r="N9" s="36"/>
      <c r="R9" s="17"/>
      <c r="T9" s="17"/>
      <c r="W9" s="5"/>
      <c r="X9" s="5"/>
    </row>
    <row r="10" spans="2:24" x14ac:dyDescent="0.25">
      <c r="B10" s="4"/>
      <c r="C10" s="4"/>
      <c r="L10" s="36"/>
      <c r="N10" s="36"/>
      <c r="W10" s="5"/>
      <c r="X10" s="5"/>
    </row>
    <row r="11" spans="2:24" x14ac:dyDescent="0.25">
      <c r="B11" s="4"/>
      <c r="C11" s="4"/>
      <c r="D11" s="30">
        <v>43831</v>
      </c>
      <c r="E11" s="31"/>
      <c r="F11" s="30">
        <v>44197</v>
      </c>
      <c r="G11" s="31"/>
      <c r="H11" s="30">
        <v>44562</v>
      </c>
      <c r="I11" s="31"/>
      <c r="J11" s="32" t="s">
        <v>9</v>
      </c>
      <c r="L11" s="36"/>
      <c r="N11" s="36"/>
      <c r="P11" s="30">
        <v>43831</v>
      </c>
      <c r="Q11" s="31"/>
      <c r="R11" s="30">
        <v>44197</v>
      </c>
      <c r="S11" s="31"/>
      <c r="T11" s="30">
        <v>44562</v>
      </c>
      <c r="U11" s="31"/>
      <c r="V11" s="32" t="s">
        <v>9</v>
      </c>
      <c r="W11" s="5"/>
      <c r="X11" s="5"/>
    </row>
    <row r="12" spans="2:24" x14ac:dyDescent="0.25">
      <c r="B12" s="4"/>
      <c r="C12" s="4" t="s">
        <v>10</v>
      </c>
      <c r="D12" s="8">
        <v>-25453343414.131401</v>
      </c>
      <c r="E12" s="8"/>
      <c r="F12" s="8">
        <v>-25732063780</v>
      </c>
      <c r="G12" s="8"/>
      <c r="H12" s="8">
        <v>-23281587400</v>
      </c>
      <c r="I12" s="8"/>
      <c r="J12" s="8">
        <v>-1.7382640739096099E+34</v>
      </c>
      <c r="K12" s="26">
        <v>-8.9914384920000007E-2</v>
      </c>
      <c r="L12" s="37"/>
      <c r="N12" s="36"/>
      <c r="O12" t="s">
        <v>10</v>
      </c>
      <c r="P12" s="8">
        <v>-25453343414.131401</v>
      </c>
      <c r="Q12" s="8"/>
      <c r="R12" s="8">
        <v>-25876440010</v>
      </c>
      <c r="S12" s="8"/>
      <c r="T12" s="8">
        <v>-23570300000</v>
      </c>
      <c r="U12" s="8"/>
      <c r="V12" s="8">
        <v>-1.6842533050924399E+34</v>
      </c>
      <c r="W12" s="25">
        <v>-8.7120594760000003E-2</v>
      </c>
      <c r="X12" s="5"/>
    </row>
    <row r="13" spans="2:24" x14ac:dyDescent="0.25">
      <c r="B13" s="4"/>
      <c r="C13" s="4" t="s">
        <v>11</v>
      </c>
      <c r="D13" s="8">
        <v>146091299360.686</v>
      </c>
      <c r="E13" s="8"/>
      <c r="F13" s="8">
        <v>145931024100</v>
      </c>
      <c r="G13" s="8"/>
      <c r="H13" s="8">
        <v>146047281300</v>
      </c>
      <c r="I13" s="8"/>
      <c r="L13" s="36"/>
      <c r="N13" s="36"/>
      <c r="O13" t="s">
        <v>11</v>
      </c>
      <c r="P13" s="8">
        <v>146091299360.686</v>
      </c>
      <c r="Q13" s="8"/>
      <c r="R13" s="8">
        <v>145909864400</v>
      </c>
      <c r="S13" s="8"/>
      <c r="T13" s="8">
        <v>145986000000</v>
      </c>
      <c r="U13" s="8"/>
      <c r="W13" s="5"/>
      <c r="X13" s="5"/>
    </row>
    <row r="14" spans="2:24" x14ac:dyDescent="0.25">
      <c r="B14" s="4"/>
      <c r="C14" s="4" t="s">
        <v>12</v>
      </c>
      <c r="D14" s="8">
        <v>-2712536.2576693301</v>
      </c>
      <c r="F14" s="8">
        <v>-2748388.6379999998</v>
      </c>
      <c r="H14">
        <v>-2286299.568</v>
      </c>
      <c r="L14" s="36"/>
      <c r="N14" s="36"/>
      <c r="O14" t="s">
        <v>12</v>
      </c>
      <c r="P14" s="8">
        <v>-2712536.2576693301</v>
      </c>
      <c r="R14" s="8">
        <v>-2722235.0920000002</v>
      </c>
      <c r="T14" s="8">
        <v>-2265830</v>
      </c>
      <c r="W14" s="5"/>
      <c r="X14" s="5"/>
    </row>
    <row r="15" spans="2:24" x14ac:dyDescent="0.25">
      <c r="B15" s="4"/>
      <c r="C15" s="4"/>
      <c r="L15" s="36"/>
      <c r="N15" s="36"/>
      <c r="W15" s="5"/>
      <c r="X15" s="5"/>
    </row>
    <row r="16" spans="2:24" x14ac:dyDescent="0.25">
      <c r="B16" s="4"/>
      <c r="C16" s="4" t="s">
        <v>16</v>
      </c>
      <c r="F16">
        <f>SQRT(($F$3-F12)^2+($F$4-F13)^2+($F$5-F14)^2)</f>
        <v>2096914241.9227929</v>
      </c>
      <c r="G16" t="s">
        <v>14</v>
      </c>
      <c r="H16">
        <f>SQRT(($H$3-H12)^2+($H$4-H13)^2+($H$5-H14)^2)</f>
        <v>4202497816.9329267</v>
      </c>
      <c r="I16" t="s">
        <v>14</v>
      </c>
      <c r="L16" s="36"/>
      <c r="N16" s="36"/>
      <c r="O16" t="s">
        <v>16</v>
      </c>
      <c r="R16">
        <f>SQRT(($F$3-R12)^2+($F$4-R13)^2+($F$5-R14)^2)</f>
        <v>1951165876.3430951</v>
      </c>
      <c r="S16" t="s">
        <v>14</v>
      </c>
      <c r="T16">
        <f>SQRT(($H$3-T12)^2+($H$4-T13)^2+($H$5-T14)^2)</f>
        <v>3907441567.4765611</v>
      </c>
      <c r="U16" t="s">
        <v>14</v>
      </c>
      <c r="W16" s="5"/>
      <c r="X16" s="5"/>
    </row>
    <row r="17" spans="2:24" x14ac:dyDescent="0.25">
      <c r="B17" s="4"/>
      <c r="C17" s="4"/>
      <c r="F17" s="18">
        <f>F16/1000</f>
        <v>2096914.241922793</v>
      </c>
      <c r="G17" t="s">
        <v>15</v>
      </c>
      <c r="H17" s="18">
        <f>H16/1000</f>
        <v>4202497.8169329269</v>
      </c>
      <c r="I17" t="s">
        <v>15</v>
      </c>
      <c r="L17" s="36"/>
      <c r="N17" s="36"/>
      <c r="R17" s="18">
        <f>R16/1000</f>
        <v>1951165.876343095</v>
      </c>
      <c r="S17" t="s">
        <v>15</v>
      </c>
      <c r="T17" s="18">
        <f>T16/1000</f>
        <v>3907441.5674765613</v>
      </c>
      <c r="U17" t="s">
        <v>15</v>
      </c>
      <c r="W17" s="5"/>
      <c r="X17" s="5"/>
    </row>
    <row r="18" spans="2:24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1"/>
      <c r="L18" s="36"/>
      <c r="N18" s="36"/>
      <c r="O18" s="11"/>
      <c r="P18" s="11"/>
      <c r="Q18" s="11"/>
      <c r="R18" s="19">
        <f>R16/SQRT($F$3^2+$F$4^2+$F$5^2)</f>
        <v>1.3169232378933984E-2</v>
      </c>
      <c r="S18" s="11"/>
      <c r="T18" s="19">
        <f>T16/SQRT($H$3^2+$H$4^2+$H$5^2)</f>
        <v>2.6431400220916036E-2</v>
      </c>
      <c r="U18" s="11"/>
      <c r="V18" s="11"/>
      <c r="W18" s="12"/>
      <c r="X18" s="5"/>
    </row>
    <row r="19" spans="2:24" x14ac:dyDescent="0.25">
      <c r="B19" s="4"/>
      <c r="L19" s="36"/>
      <c r="N19" s="36"/>
      <c r="X19" s="5"/>
    </row>
    <row r="20" spans="2:24" ht="15.75" thickBot="1" x14ac:dyDescent="0.3">
      <c r="B20" s="4"/>
      <c r="L20" s="36"/>
      <c r="N20" s="36"/>
      <c r="X20" s="5"/>
    </row>
    <row r="21" spans="2:24" x14ac:dyDescent="0.25">
      <c r="B21" s="4"/>
      <c r="C21" s="1" t="s">
        <v>18</v>
      </c>
      <c r="D21" s="2">
        <v>3600</v>
      </c>
      <c r="E21" s="2" t="s">
        <v>20</v>
      </c>
      <c r="F21" s="16">
        <v>1</v>
      </c>
      <c r="G21" s="2" t="s">
        <v>19</v>
      </c>
      <c r="H21" s="16"/>
      <c r="I21" s="2"/>
      <c r="J21" s="2"/>
      <c r="K21" s="2"/>
      <c r="L21" s="36"/>
      <c r="N21" s="36"/>
      <c r="O21" s="2" t="s">
        <v>18</v>
      </c>
      <c r="P21" s="2">
        <v>3600</v>
      </c>
      <c r="Q21" s="2" t="s">
        <v>20</v>
      </c>
      <c r="R21" s="16">
        <v>1</v>
      </c>
      <c r="S21" s="2" t="s">
        <v>19</v>
      </c>
      <c r="T21" s="16"/>
      <c r="U21" s="2"/>
      <c r="V21" s="2"/>
      <c r="W21" s="3"/>
      <c r="X21" s="5"/>
    </row>
    <row r="22" spans="2:24" x14ac:dyDescent="0.25">
      <c r="B22" s="4"/>
      <c r="C22" s="4"/>
      <c r="F22" s="17"/>
      <c r="H22" s="17"/>
      <c r="L22" s="36"/>
      <c r="N22" s="36"/>
      <c r="R22" s="17"/>
      <c r="T22" s="17"/>
      <c r="W22" s="5"/>
      <c r="X22" s="5"/>
    </row>
    <row r="23" spans="2:24" x14ac:dyDescent="0.25">
      <c r="B23" s="4"/>
      <c r="C23" s="4"/>
      <c r="L23" s="36"/>
      <c r="N23" s="36"/>
      <c r="W23" s="5"/>
      <c r="X23" s="5"/>
    </row>
    <row r="24" spans="2:24" x14ac:dyDescent="0.25">
      <c r="B24" s="4"/>
      <c r="C24" s="4"/>
      <c r="D24" s="30">
        <v>43831</v>
      </c>
      <c r="E24" s="31"/>
      <c r="F24" s="30">
        <v>44197</v>
      </c>
      <c r="G24" s="31"/>
      <c r="H24" s="30">
        <v>44562</v>
      </c>
      <c r="I24" s="31"/>
      <c r="J24" s="32" t="s">
        <v>9</v>
      </c>
      <c r="L24" s="36"/>
      <c r="N24" s="36"/>
      <c r="P24" s="30">
        <v>43831</v>
      </c>
      <c r="Q24" s="31"/>
      <c r="R24" s="30">
        <v>44197</v>
      </c>
      <c r="S24" s="31"/>
      <c r="T24" s="30">
        <v>44562</v>
      </c>
      <c r="U24" s="31"/>
      <c r="V24" s="32" t="s">
        <v>9</v>
      </c>
      <c r="W24" s="5"/>
      <c r="X24" s="5"/>
    </row>
    <row r="25" spans="2:24" x14ac:dyDescent="0.25">
      <c r="B25" s="4"/>
      <c r="C25" s="4" t="s">
        <v>10</v>
      </c>
      <c r="D25" s="8">
        <v>-25453343414.131401</v>
      </c>
      <c r="E25" s="8"/>
      <c r="F25" s="8">
        <v>-25967400000</v>
      </c>
      <c r="G25" s="8"/>
      <c r="H25" s="8">
        <v>-23752429820</v>
      </c>
      <c r="I25" s="8"/>
      <c r="J25" s="8">
        <v>-1.68598178371338E+34</v>
      </c>
      <c r="K25" s="26">
        <v>-8.7210002980000007E-2</v>
      </c>
      <c r="L25" s="37"/>
      <c r="N25" s="36"/>
      <c r="O25" t="s">
        <v>10</v>
      </c>
      <c r="P25" s="8">
        <v>-25453343414.131401</v>
      </c>
      <c r="Q25" s="8"/>
      <c r="R25" s="8">
        <v>-25968868900</v>
      </c>
      <c r="S25" s="8"/>
      <c r="T25" s="8">
        <v>-23755348570</v>
      </c>
      <c r="U25" s="8"/>
      <c r="V25" s="8">
        <v>-1.68406108071533E+34</v>
      </c>
      <c r="W25" s="25">
        <v>-8.7110651659999996E-2</v>
      </c>
      <c r="X25" s="5"/>
    </row>
    <row r="26" spans="2:24" x14ac:dyDescent="0.25">
      <c r="B26" s="4"/>
      <c r="C26" s="4" t="s">
        <v>11</v>
      </c>
      <c r="D26" s="8">
        <v>146091299360.686</v>
      </c>
      <c r="E26" s="8"/>
      <c r="F26" s="8">
        <v>145894000000</v>
      </c>
      <c r="G26" s="8"/>
      <c r="H26" s="8">
        <v>145957813900</v>
      </c>
      <c r="I26" s="8"/>
      <c r="L26" s="36"/>
      <c r="N26" s="36"/>
      <c r="O26" t="s">
        <v>11</v>
      </c>
      <c r="P26" s="8">
        <v>146091299360.686</v>
      </c>
      <c r="Q26" s="8"/>
      <c r="R26" s="8">
        <v>145893837200</v>
      </c>
      <c r="S26" s="8"/>
      <c r="T26" s="8">
        <v>145956842800</v>
      </c>
      <c r="U26" s="8"/>
      <c r="W26" s="5"/>
      <c r="X26" s="5"/>
    </row>
    <row r="27" spans="2:24" x14ac:dyDescent="0.25">
      <c r="B27" s="4"/>
      <c r="C27" s="4" t="s">
        <v>12</v>
      </c>
      <c r="D27" s="8">
        <v>-2712536.2576693301</v>
      </c>
      <c r="F27" s="8">
        <v>-2716800</v>
      </c>
      <c r="H27" s="8">
        <v>-2255449.5120000001</v>
      </c>
      <c r="L27" s="36"/>
      <c r="N27" s="36"/>
      <c r="O27" t="s">
        <v>12</v>
      </c>
      <c r="P27" s="8">
        <v>-2712536.2576693301</v>
      </c>
      <c r="R27" s="8">
        <v>-2715851.3360000001</v>
      </c>
      <c r="T27">
        <v>-2254678.6409999998</v>
      </c>
      <c r="W27" s="5"/>
      <c r="X27" s="5"/>
    </row>
    <row r="28" spans="2:24" x14ac:dyDescent="0.25">
      <c r="B28" s="4"/>
      <c r="C28" s="4"/>
      <c r="L28" s="36"/>
      <c r="N28" s="36"/>
      <c r="W28" s="5"/>
      <c r="X28" s="5"/>
    </row>
    <row r="29" spans="2:24" x14ac:dyDescent="0.25">
      <c r="B29" s="4"/>
      <c r="C29" s="4" t="s">
        <v>16</v>
      </c>
      <c r="F29">
        <f>SQRT(($F$3-F25)^2+($F$4-F26)^2+($F$5-F27)^2)</f>
        <v>1858859195.3445516</v>
      </c>
      <c r="G29" t="s">
        <v>14</v>
      </c>
      <c r="H29">
        <f>SQRT(($H$3-H25)^2+($H$4-H26)^2+($H$5-H27)^2)</f>
        <v>3723238248.2321258</v>
      </c>
      <c r="I29" t="s">
        <v>14</v>
      </c>
      <c r="L29" s="36"/>
      <c r="N29" s="36"/>
      <c r="O29" t="s">
        <v>16</v>
      </c>
      <c r="R29">
        <f>SQRT(($F$3-R25)^2+($F$4-R26)^2+($F$5-R27)^2)</f>
        <v>1857386791.6498744</v>
      </c>
      <c r="S29" t="s">
        <v>14</v>
      </c>
      <c r="T29">
        <f>SQRT(($H$3-T25)^2+($H$4-T26)^2+($H$5-T27)^2)</f>
        <v>3720190377.4916215</v>
      </c>
      <c r="U29" t="s">
        <v>14</v>
      </c>
      <c r="W29" s="5"/>
      <c r="X29" s="5"/>
    </row>
    <row r="30" spans="2:24" x14ac:dyDescent="0.25">
      <c r="B30" s="4"/>
      <c r="C30" s="4"/>
      <c r="F30" s="18">
        <f>F29/1000</f>
        <v>1858859.1953445515</v>
      </c>
      <c r="G30" t="s">
        <v>15</v>
      </c>
      <c r="H30" s="18">
        <f>H29/1000</f>
        <v>3723238.2482321258</v>
      </c>
      <c r="I30" t="s">
        <v>15</v>
      </c>
      <c r="L30" s="36"/>
      <c r="N30" s="36"/>
      <c r="R30" s="18">
        <f>R29/1000</f>
        <v>1857386.7916498745</v>
      </c>
      <c r="S30" t="s">
        <v>15</v>
      </c>
      <c r="T30" s="18">
        <f>T29/1000</f>
        <v>3720190.3774916213</v>
      </c>
      <c r="U30" t="s">
        <v>15</v>
      </c>
      <c r="W30" s="5"/>
      <c r="X30" s="5"/>
    </row>
    <row r="31" spans="2:24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1"/>
      <c r="L31" s="36"/>
      <c r="N31" s="36"/>
      <c r="O31" s="11"/>
      <c r="P31" s="11"/>
      <c r="Q31" s="11"/>
      <c r="R31" s="19">
        <f>R29/SQRT($F$3^2+$F$4^2+$F$5^2)</f>
        <v>1.2536278218766215E-2</v>
      </c>
      <c r="S31" s="11"/>
      <c r="T31" s="19">
        <f>T29/SQRT($H$3^2+$H$4^2+$H$5^2)</f>
        <v>2.5164762944614807E-2</v>
      </c>
      <c r="U31" s="11"/>
      <c r="V31" s="11"/>
      <c r="W31" s="12"/>
      <c r="X31" s="5"/>
    </row>
    <row r="32" spans="2:24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38"/>
      <c r="N32" s="38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2:24" ht="15.75" thickBot="1" x14ac:dyDescent="0.3">
      <c r="B33" s="4"/>
      <c r="L33" s="39"/>
      <c r="N33" s="36"/>
      <c r="X33" s="5"/>
    </row>
    <row r="34" spans="2:24" ht="15.75" thickBot="1" x14ac:dyDescent="0.3">
      <c r="B34" s="4"/>
      <c r="C34" s="1" t="s">
        <v>18</v>
      </c>
      <c r="D34" s="2">
        <v>1000</v>
      </c>
      <c r="E34" s="2" t="s">
        <v>20</v>
      </c>
      <c r="F34" s="16"/>
      <c r="G34" s="2"/>
      <c r="H34" s="16"/>
      <c r="I34" s="2"/>
      <c r="J34" s="2"/>
      <c r="K34" s="2"/>
      <c r="L34" s="38"/>
      <c r="N34" s="38"/>
      <c r="O34" s="2" t="s">
        <v>18</v>
      </c>
      <c r="P34" s="2">
        <v>1000</v>
      </c>
      <c r="Q34" s="2" t="s">
        <v>20</v>
      </c>
      <c r="R34" s="16">
        <v>1</v>
      </c>
      <c r="S34" s="2" t="s">
        <v>19</v>
      </c>
      <c r="T34" s="16"/>
      <c r="U34" s="2"/>
      <c r="V34" s="2"/>
      <c r="W34" s="3"/>
      <c r="X34" s="5"/>
    </row>
    <row r="35" spans="2:24" x14ac:dyDescent="0.25">
      <c r="B35" s="4"/>
      <c r="C35" s="4"/>
      <c r="F35" s="17"/>
      <c r="H35" s="17"/>
      <c r="K35" s="5"/>
      <c r="L35" s="5"/>
      <c r="N35" s="4"/>
      <c r="O35" s="4"/>
      <c r="R35" s="17"/>
      <c r="T35" s="17"/>
      <c r="W35" s="5"/>
      <c r="X35" s="5"/>
    </row>
    <row r="36" spans="2:24" x14ac:dyDescent="0.25">
      <c r="B36" s="4"/>
      <c r="C36" s="4"/>
      <c r="K36" s="5"/>
      <c r="L36" s="5"/>
      <c r="N36" s="4"/>
      <c r="O36" s="4"/>
      <c r="W36" s="5"/>
      <c r="X36" s="5"/>
    </row>
    <row r="37" spans="2:24" x14ac:dyDescent="0.25">
      <c r="B37" s="4"/>
      <c r="C37" s="4"/>
      <c r="D37" s="30">
        <v>43831</v>
      </c>
      <c r="E37" s="31"/>
      <c r="F37" s="30">
        <v>44197</v>
      </c>
      <c r="G37" s="31"/>
      <c r="H37" s="30">
        <v>44562</v>
      </c>
      <c r="I37" s="31"/>
      <c r="J37" s="32" t="s">
        <v>9</v>
      </c>
      <c r="K37" s="5"/>
      <c r="L37" s="5"/>
      <c r="M37" s="27"/>
      <c r="N37" s="33"/>
      <c r="O37" s="4"/>
      <c r="P37" s="30">
        <v>43831</v>
      </c>
      <c r="Q37" s="31"/>
      <c r="R37" s="30">
        <v>44197</v>
      </c>
      <c r="S37" s="31"/>
      <c r="T37" s="30">
        <v>44562</v>
      </c>
      <c r="U37" s="31"/>
      <c r="V37" s="32" t="s">
        <v>9</v>
      </c>
      <c r="W37" s="5"/>
      <c r="X37" s="34"/>
    </row>
    <row r="38" spans="2:24" x14ac:dyDescent="0.25">
      <c r="B38" s="4"/>
      <c r="C38" s="4" t="s">
        <v>10</v>
      </c>
      <c r="D38" s="8">
        <v>-25453343414.131401</v>
      </c>
      <c r="E38" s="8"/>
      <c r="F38" s="8">
        <v>-25986557480</v>
      </c>
      <c r="G38" s="8"/>
      <c r="H38" s="8">
        <v>-23772865980</v>
      </c>
      <c r="I38" s="8"/>
      <c r="J38" s="8">
        <v>-1.68598178371338E+34</v>
      </c>
      <c r="K38" s="25">
        <v>-8.7210002980000007E-2</v>
      </c>
      <c r="L38" s="25"/>
      <c r="N38" s="4"/>
      <c r="O38" s="4" t="s">
        <v>10</v>
      </c>
      <c r="P38" s="8">
        <v>-25453343414.131401</v>
      </c>
      <c r="Q38" s="8"/>
      <c r="R38" s="8">
        <v>-25986900000</v>
      </c>
      <c r="S38" s="8"/>
      <c r="T38" s="8">
        <v>-23773600000</v>
      </c>
      <c r="U38" s="8"/>
      <c r="V38" s="8">
        <v>-1.68406108071533E+34</v>
      </c>
      <c r="W38" s="25">
        <v>-8.7110651659999996E-2</v>
      </c>
      <c r="X38" s="5"/>
    </row>
    <row r="39" spans="2:24" x14ac:dyDescent="0.25">
      <c r="B39" s="4"/>
      <c r="C39" s="4" t="s">
        <v>11</v>
      </c>
      <c r="D39" s="8">
        <v>146091299360.686</v>
      </c>
      <c r="E39" s="8"/>
      <c r="F39" s="8">
        <v>145890642400</v>
      </c>
      <c r="G39" s="8"/>
      <c r="H39" s="8">
        <v>145954141400</v>
      </c>
      <c r="I39" s="8"/>
      <c r="K39" s="5"/>
      <c r="L39" s="5"/>
      <c r="N39" s="4"/>
      <c r="O39" s="4" t="s">
        <v>11</v>
      </c>
      <c r="P39" s="8">
        <v>146091299360.686</v>
      </c>
      <c r="Q39" s="8"/>
      <c r="R39" s="8">
        <v>145891000000</v>
      </c>
      <c r="S39" s="8"/>
      <c r="T39" s="8">
        <v>145954000000</v>
      </c>
      <c r="U39" s="8"/>
      <c r="W39" s="5"/>
      <c r="X39" s="5"/>
    </row>
    <row r="40" spans="2:24" x14ac:dyDescent="0.25">
      <c r="B40" s="4"/>
      <c r="C40" s="4" t="s">
        <v>12</v>
      </c>
      <c r="D40" s="8">
        <v>-2712536.2576693301</v>
      </c>
      <c r="F40" s="8">
        <v>-2715915.5970000001</v>
      </c>
      <c r="H40" s="8">
        <v>-2254540.6889999998</v>
      </c>
      <c r="K40" s="5"/>
      <c r="L40" s="5"/>
      <c r="N40" s="4"/>
      <c r="O40" s="4" t="s">
        <v>12</v>
      </c>
      <c r="P40" s="8">
        <v>-2712536.2576693301</v>
      </c>
      <c r="R40" s="8">
        <v>-2715650</v>
      </c>
      <c r="T40">
        <v>-2254678.6409999998</v>
      </c>
      <c r="W40" s="5"/>
      <c r="X40" s="5"/>
    </row>
    <row r="41" spans="2:24" x14ac:dyDescent="0.25">
      <c r="B41" s="4"/>
      <c r="C41" s="4"/>
      <c r="K41" s="5"/>
      <c r="L41" s="5"/>
      <c r="N41" s="4"/>
      <c r="O41" s="4"/>
      <c r="W41" s="5"/>
      <c r="X41" s="5"/>
    </row>
    <row r="42" spans="2:24" x14ac:dyDescent="0.25">
      <c r="B42" s="4"/>
      <c r="C42" s="4" t="s">
        <v>16</v>
      </c>
      <c r="F42">
        <f>SQRT(($F$3-F38)^2+($F$4-F39)^2+($F$5-F40)^2)</f>
        <v>1839415232.0926788</v>
      </c>
      <c r="G42" t="s">
        <v>14</v>
      </c>
      <c r="H42">
        <f>SQRT(($H$3-H38)^2+($H$4-H39)^2+($H$5-H40)^2)</f>
        <v>3702475741.747838</v>
      </c>
      <c r="I42" t="s">
        <v>14</v>
      </c>
      <c r="K42" s="5"/>
      <c r="L42" s="5"/>
      <c r="N42" s="4"/>
      <c r="O42" s="4" t="s">
        <v>16</v>
      </c>
      <c r="R42">
        <f>SQRT(($F$3-R38)^2+($F$4-R39)^2+($F$5-R40)^2)</f>
        <v>1839149228.6461191</v>
      </c>
      <c r="S42" t="s">
        <v>14</v>
      </c>
      <c r="T42">
        <f>SQRT(($H$3-T38)^2+($H$4-T39)^2+($H$5-T40)^2)</f>
        <v>3701728246.7136521</v>
      </c>
      <c r="U42" t="s">
        <v>14</v>
      </c>
      <c r="W42" s="5"/>
      <c r="X42" s="5"/>
    </row>
    <row r="43" spans="2:24" x14ac:dyDescent="0.25">
      <c r="B43" s="4"/>
      <c r="C43" s="4"/>
      <c r="F43" s="18">
        <f>F42/1000</f>
        <v>1839415.2320926788</v>
      </c>
      <c r="G43" t="s">
        <v>15</v>
      </c>
      <c r="H43" s="18">
        <f>H42/1000</f>
        <v>3702475.741747838</v>
      </c>
      <c r="I43" t="s">
        <v>15</v>
      </c>
      <c r="K43" s="5"/>
      <c r="L43" s="5"/>
      <c r="N43" s="4"/>
      <c r="O43" s="4"/>
      <c r="R43" s="18">
        <f>R42/1000</f>
        <v>1839149.2286461191</v>
      </c>
      <c r="S43" t="s">
        <v>15</v>
      </c>
      <c r="T43" s="18">
        <f>T42/1000</f>
        <v>3701728.2467136523</v>
      </c>
      <c r="U43" t="s">
        <v>15</v>
      </c>
      <c r="W43" s="5"/>
      <c r="X43" s="5"/>
    </row>
    <row r="44" spans="2:24" ht="15.75" thickBot="1" x14ac:dyDescent="0.3">
      <c r="B44" s="4"/>
      <c r="C44" s="10"/>
      <c r="D44" s="11"/>
      <c r="E44" s="11"/>
      <c r="F44" s="19">
        <f>F42/SQRT($F$3^2+$F$4^2+$F$5^2)</f>
        <v>1.2414980666933187E-2</v>
      </c>
      <c r="G44" s="11"/>
      <c r="H44" s="19">
        <f>H42/SQRT($H$3^2+$H$4^2+$H$5^2)</f>
        <v>2.5044934504694187E-2</v>
      </c>
      <c r="I44" s="11"/>
      <c r="J44" s="11"/>
      <c r="K44" s="12"/>
      <c r="L44" s="5"/>
      <c r="N44" s="4"/>
      <c r="O44" s="10"/>
      <c r="P44" s="11"/>
      <c r="Q44" s="11"/>
      <c r="R44" s="19">
        <f>R42/SQRT($F$3^2+$F$4^2+$F$5^2)</f>
        <v>1.2413185298715747E-2</v>
      </c>
      <c r="S44" s="11"/>
      <c r="T44" s="19">
        <f>T42/SQRT($H$3^2+$H$4^2+$H$5^2)</f>
        <v>2.5039878167940195E-2</v>
      </c>
      <c r="U44" s="11"/>
      <c r="V44" s="11"/>
      <c r="W44" s="12"/>
      <c r="X44" s="5"/>
    </row>
    <row r="45" spans="2:24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2:24" ht="15.75" thickBot="1" x14ac:dyDescent="0.3">
      <c r="B46" s="4"/>
      <c r="L46" s="39"/>
      <c r="N46" s="4"/>
      <c r="X46" s="39"/>
    </row>
    <row r="47" spans="2:24" ht="15.75" thickBot="1" x14ac:dyDescent="0.3">
      <c r="B47" s="4"/>
      <c r="C47" s="1" t="s">
        <v>18</v>
      </c>
      <c r="D47" s="2">
        <v>500</v>
      </c>
      <c r="E47" s="2" t="s">
        <v>20</v>
      </c>
      <c r="F47" s="16"/>
      <c r="G47" s="2"/>
      <c r="H47" s="16"/>
      <c r="I47" s="2"/>
      <c r="J47" s="2"/>
      <c r="K47" s="2"/>
      <c r="L47" s="38"/>
      <c r="N47" s="4"/>
      <c r="O47" s="1" t="s">
        <v>18</v>
      </c>
      <c r="P47" s="2">
        <v>500</v>
      </c>
      <c r="Q47" s="2" t="s">
        <v>20</v>
      </c>
      <c r="R47" s="16"/>
      <c r="S47" s="2"/>
      <c r="T47" s="16"/>
      <c r="U47" s="2"/>
      <c r="V47" s="2"/>
      <c r="W47" s="2"/>
      <c r="X47" s="38"/>
    </row>
    <row r="48" spans="2:24" x14ac:dyDescent="0.25">
      <c r="B48" s="4"/>
      <c r="C48" s="4"/>
      <c r="F48" s="17"/>
      <c r="H48" s="17"/>
      <c r="K48" s="5"/>
      <c r="L48" s="5"/>
      <c r="N48" s="4"/>
      <c r="O48" s="4"/>
      <c r="R48" s="17"/>
      <c r="T48" s="17"/>
      <c r="W48" s="5"/>
      <c r="X48" s="5"/>
    </row>
    <row r="49" spans="1:24" x14ac:dyDescent="0.25">
      <c r="B49" s="4"/>
      <c r="C49" s="4"/>
      <c r="K49" s="5"/>
      <c r="L49" s="5"/>
      <c r="N49" s="4"/>
      <c r="O49" s="4"/>
      <c r="W49" s="5"/>
      <c r="X49" s="5"/>
    </row>
    <row r="50" spans="1:24" x14ac:dyDescent="0.25">
      <c r="B50" s="4"/>
      <c r="C50" s="4"/>
      <c r="D50" s="30">
        <v>43831</v>
      </c>
      <c r="E50" s="31"/>
      <c r="F50" s="30">
        <v>44197</v>
      </c>
      <c r="G50" s="31"/>
      <c r="H50" s="30">
        <v>44562</v>
      </c>
      <c r="I50" s="31"/>
      <c r="J50" s="32" t="s">
        <v>9</v>
      </c>
      <c r="K50" s="5"/>
      <c r="L50" s="5"/>
      <c r="N50" s="4"/>
      <c r="O50" s="4"/>
      <c r="P50" s="30">
        <v>43831</v>
      </c>
      <c r="Q50" s="31"/>
      <c r="R50" s="30">
        <v>44197</v>
      </c>
      <c r="S50" s="31"/>
      <c r="T50" s="30">
        <v>44562</v>
      </c>
      <c r="U50" s="31"/>
      <c r="V50" s="32" t="s">
        <v>9</v>
      </c>
      <c r="W50" s="5"/>
      <c r="X50" s="5"/>
    </row>
    <row r="51" spans="1:24" x14ac:dyDescent="0.25">
      <c r="B51" s="4"/>
      <c r="C51" s="4" t="s">
        <v>10</v>
      </c>
      <c r="D51" s="8">
        <v>-25453343414.131401</v>
      </c>
      <c r="E51" s="8"/>
      <c r="F51" s="8">
        <v>-25971838080</v>
      </c>
      <c r="G51" s="8"/>
      <c r="H51" s="8">
        <v>-23758308750</v>
      </c>
      <c r="I51" s="8"/>
      <c r="J51" s="8">
        <v>-1.68598178371338E+34</v>
      </c>
      <c r="K51" s="25">
        <v>-8.7210002980000007E-2</v>
      </c>
      <c r="L51" s="25"/>
      <c r="N51" s="4"/>
      <c r="O51" s="4" t="s">
        <v>10</v>
      </c>
      <c r="P51" s="8">
        <v>-25453343414.131401</v>
      </c>
      <c r="Q51" s="8"/>
      <c r="R51" s="8">
        <v>-27134984480</v>
      </c>
      <c r="S51" s="8"/>
      <c r="T51" s="8">
        <v>-26132772810</v>
      </c>
      <c r="U51" s="8"/>
      <c r="V51" s="8">
        <v>-1.68598178371338E+34</v>
      </c>
      <c r="W51" s="25">
        <v>-8.7210002980000007E-2</v>
      </c>
      <c r="X51" s="25"/>
    </row>
    <row r="52" spans="1:24" x14ac:dyDescent="0.25">
      <c r="B52" s="4"/>
      <c r="C52" s="4" t="s">
        <v>11</v>
      </c>
      <c r="D52" s="8">
        <v>146091299360.686</v>
      </c>
      <c r="E52" s="8"/>
      <c r="F52" s="8">
        <v>145893285400</v>
      </c>
      <c r="G52" s="8"/>
      <c r="H52" s="8">
        <v>145956451500</v>
      </c>
      <c r="I52" s="8"/>
      <c r="K52" s="5"/>
      <c r="L52" s="5"/>
      <c r="N52" s="4"/>
      <c r="O52" s="4" t="s">
        <v>11</v>
      </c>
      <c r="P52" s="8">
        <v>146091299360.686</v>
      </c>
      <c r="Q52" s="8"/>
      <c r="R52" s="8">
        <v>145682645200</v>
      </c>
      <c r="S52" s="8"/>
      <c r="T52" s="8">
        <v>145549697300</v>
      </c>
      <c r="U52" s="8"/>
      <c r="W52" s="5"/>
      <c r="X52" s="5"/>
    </row>
    <row r="53" spans="1:24" x14ac:dyDescent="0.25">
      <c r="B53" s="4"/>
      <c r="C53" s="4" t="s">
        <v>12</v>
      </c>
      <c r="D53" s="8">
        <v>-2712536.2576693301</v>
      </c>
      <c r="F53" s="8">
        <v>-2715743.7969999998</v>
      </c>
      <c r="H53" s="8">
        <v>-2254497.6009999998</v>
      </c>
      <c r="K53" s="5"/>
      <c r="L53" s="5"/>
      <c r="N53" s="4"/>
      <c r="O53" s="4" t="s">
        <v>12</v>
      </c>
      <c r="P53" s="8">
        <v>-2712536.2576693301</v>
      </c>
      <c r="R53" s="8">
        <v>-2715589.5060000001</v>
      </c>
      <c r="T53" s="8">
        <v>-2256137.773</v>
      </c>
      <c r="W53" s="5"/>
      <c r="X53" s="5"/>
    </row>
    <row r="54" spans="1:24" x14ac:dyDescent="0.25">
      <c r="B54" s="4"/>
      <c r="C54" s="4"/>
      <c r="K54" s="5"/>
      <c r="L54" s="5"/>
      <c r="N54" s="4"/>
      <c r="O54" s="4"/>
      <c r="W54" s="5"/>
      <c r="X54" s="5"/>
    </row>
    <row r="55" spans="1:24" x14ac:dyDescent="0.25">
      <c r="B55" s="4"/>
      <c r="C55" s="4" t="s">
        <v>16</v>
      </c>
      <c r="F55">
        <f>SQRT(($F$3-F51)^2+($F$4-F52)^2+($F$5-F53)^2)</f>
        <v>1854367075.111536</v>
      </c>
      <c r="G55" t="s">
        <v>14</v>
      </c>
      <c r="H55">
        <f>SQRT(($H$3-H51)^2+($H$4-H52)^2+($H$5-H53)^2)</f>
        <v>3717208905.3091784</v>
      </c>
      <c r="I55" t="s">
        <v>14</v>
      </c>
      <c r="K55" s="5"/>
      <c r="L55" s="5"/>
      <c r="N55" s="4"/>
      <c r="O55" s="4" t="s">
        <v>16</v>
      </c>
      <c r="R55">
        <f>SQRT(($F$3-R51)^2+($F$4-R52)^2+($F$5-R53)^2)</f>
        <v>672853950.2313627</v>
      </c>
      <c r="S55" t="s">
        <v>14</v>
      </c>
      <c r="T55">
        <f>SQRT(($H$3-T51)^2+($H$4-T52)^2+($H$5-T53)^2)</f>
        <v>1309162471.1822069</v>
      </c>
      <c r="U55" t="s">
        <v>14</v>
      </c>
      <c r="W55" s="5"/>
      <c r="X55" s="5"/>
    </row>
    <row r="56" spans="1:24" x14ac:dyDescent="0.25">
      <c r="B56" s="4"/>
      <c r="C56" s="4"/>
      <c r="F56" s="18">
        <f>F55/1000</f>
        <v>1854367.0751115361</v>
      </c>
      <c r="G56" t="s">
        <v>15</v>
      </c>
      <c r="H56" s="18">
        <f>H55/1000</f>
        <v>3717208.9053091784</v>
      </c>
      <c r="I56" t="s">
        <v>15</v>
      </c>
      <c r="K56" s="5"/>
      <c r="L56" s="5"/>
      <c r="N56" s="4"/>
      <c r="O56" s="4"/>
      <c r="R56" s="18">
        <f>R55/1000</f>
        <v>672853.95023136272</v>
      </c>
      <c r="S56" t="s">
        <v>15</v>
      </c>
      <c r="T56" s="18">
        <f>T55/1000</f>
        <v>1309162.4711822069</v>
      </c>
      <c r="U56" t="s">
        <v>15</v>
      </c>
      <c r="W56" s="5"/>
      <c r="X56" s="5"/>
    </row>
    <row r="57" spans="1:24" ht="15.75" thickBot="1" x14ac:dyDescent="0.3">
      <c r="B57" s="4"/>
      <c r="C57" s="10"/>
      <c r="D57" s="11"/>
      <c r="E57" s="11"/>
      <c r="F57" s="19">
        <f>F55/SQRT($F$3^2+$F$4^2+$F$5^2)</f>
        <v>1.2515896892250593E-2</v>
      </c>
      <c r="G57" s="11"/>
      <c r="H57" s="19">
        <f>H55/SQRT($H$3^2+$H$4^2+$H$5^2)</f>
        <v>2.5144595148592568E-2</v>
      </c>
      <c r="I57" s="11"/>
      <c r="J57" s="11"/>
      <c r="K57" s="12"/>
      <c r="L57" s="5"/>
      <c r="N57" s="4"/>
      <c r="O57" s="10"/>
      <c r="P57" s="11"/>
      <c r="Q57" s="11"/>
      <c r="R57" s="19">
        <f>R55/SQRT($F$3^2+$F$4^2+$F$5^2)</f>
        <v>4.5413719741182962E-3</v>
      </c>
      <c r="S57" s="11"/>
      <c r="T57" s="19">
        <f>T55/SQRT($H$3^2+$H$4^2+$H$5^2)</f>
        <v>8.8556659472625449E-3</v>
      </c>
      <c r="U57" s="11"/>
      <c r="V57" s="11"/>
      <c r="W57" s="12"/>
      <c r="X57" s="5"/>
    </row>
    <row r="58" spans="1:24" ht="15.75" thickBot="1" x14ac:dyDescent="0.3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2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2"/>
    </row>
    <row r="61" spans="1:24" x14ac:dyDescent="0.25">
      <c r="A61" t="s">
        <v>23</v>
      </c>
    </row>
  </sheetData>
  <conditionalFormatting sqref="F18:H18">
    <cfRule type="colorScale" priority="9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11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5">
      <colorScale>
        <cfvo type="min"/>
        <cfvo type="max"/>
        <color rgb="FF63BE7B"/>
        <color rgb="FFFFEF9C"/>
      </colorScale>
    </cfRule>
  </conditionalFormatting>
  <conditionalFormatting sqref="F57:H57">
    <cfRule type="colorScale" priority="3">
      <colorScale>
        <cfvo type="min"/>
        <cfvo type="max"/>
        <color rgb="FF63BE7B"/>
        <color rgb="FFFFEF9C"/>
      </colorScale>
    </cfRule>
  </conditionalFormatting>
  <conditionalFormatting sqref="R18:T18">
    <cfRule type="colorScale" priority="6">
      <colorScale>
        <cfvo type="min"/>
        <cfvo type="max"/>
        <color rgb="FF63BE7B"/>
        <color rgb="FFFFEF9C"/>
      </colorScale>
    </cfRule>
  </conditionalFormatting>
  <conditionalFormatting sqref="R31:T31">
    <cfRule type="colorScale" priority="8">
      <colorScale>
        <cfvo type="min"/>
        <cfvo type="max"/>
        <color rgb="FF63BE7B"/>
        <color rgb="FFFFEF9C"/>
      </colorScale>
    </cfRule>
  </conditionalFormatting>
  <conditionalFormatting sqref="R44:T44">
    <cfRule type="colorScale" priority="4">
      <colorScale>
        <cfvo type="min"/>
        <cfvo type="max"/>
        <color rgb="FF63BE7B"/>
        <color rgb="FFFFEF9C"/>
      </colorScale>
    </cfRule>
  </conditionalFormatting>
  <conditionalFormatting sqref="R57:T57">
    <cfRule type="colorScale" priority="2">
      <colorScale>
        <cfvo type="min"/>
        <cfvo type="max"/>
        <color rgb="FF63BE7B"/>
        <color rgb="FFFFEF9C"/>
      </colorScale>
    </cfRule>
  </conditionalFormatting>
  <conditionalFormatting sqref="H57 F57 R57 T57 R44 T44 F44 H44 F18 H18 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Vergleich</vt:lpstr>
      <vt:lpstr>NASA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2023-11-20T15:34:09Z</dcterms:modified>
</cp:coreProperties>
</file>