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-Repos\simulation\Doku\"/>
    </mc:Choice>
  </mc:AlternateContent>
  <bookViews>
    <workbookView xWindow="28680" yWindow="-120" windowWidth="29040" windowHeight="15840" activeTab="1"/>
  </bookViews>
  <sheets>
    <sheet name="Diagramm1" sheetId="3" r:id="rId1"/>
    <sheet name="Vergleich" sheetId="1" r:id="rId2"/>
    <sheet name="NASA Vergleich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39" i="1"/>
  <c r="G40" i="1"/>
  <c r="G41" i="1"/>
  <c r="G43" i="1"/>
  <c r="G44" i="1"/>
  <c r="G45" i="1"/>
  <c r="G46" i="1"/>
  <c r="G47" i="1"/>
  <c r="K34" i="1"/>
  <c r="K35" i="1"/>
  <c r="K36" i="1"/>
  <c r="K37" i="1"/>
  <c r="K38" i="1"/>
  <c r="K33" i="1"/>
  <c r="G34" i="1"/>
  <c r="G35" i="1"/>
  <c r="G36" i="1"/>
  <c r="G37" i="1"/>
  <c r="G38" i="1"/>
  <c r="G33" i="1"/>
  <c r="J33" i="1"/>
  <c r="L10" i="1"/>
  <c r="T55" i="2" l="1"/>
  <c r="T57" i="2" s="1"/>
  <c r="R55" i="2"/>
  <c r="R57" i="2" s="1"/>
  <c r="H55" i="2"/>
  <c r="H57" i="2" s="1"/>
  <c r="F55" i="2"/>
  <c r="F57" i="2" s="1"/>
  <c r="T42" i="2"/>
  <c r="T44" i="2" s="1"/>
  <c r="R42" i="2"/>
  <c r="R44" i="2" s="1"/>
  <c r="H42" i="2"/>
  <c r="H44" i="2" s="1"/>
  <c r="F42" i="2"/>
  <c r="F44" i="2" s="1"/>
  <c r="T29" i="2"/>
  <c r="T30" i="2" s="1"/>
  <c r="R29" i="2"/>
  <c r="R31" i="2" s="1"/>
  <c r="T16" i="2"/>
  <c r="T18" i="2" s="1"/>
  <c r="R16" i="2"/>
  <c r="R17" i="2" s="1"/>
  <c r="H16" i="2"/>
  <c r="H18" i="2" s="1"/>
  <c r="F16" i="2"/>
  <c r="F17" i="2" s="1"/>
  <c r="F29" i="2"/>
  <c r="H29" i="2"/>
  <c r="H31" i="2" s="1"/>
  <c r="R56" i="2" l="1"/>
  <c r="T56" i="2"/>
  <c r="F56" i="2"/>
  <c r="H56" i="2"/>
  <c r="R43" i="2"/>
  <c r="T43" i="2"/>
  <c r="F43" i="2"/>
  <c r="H43" i="2"/>
  <c r="R30" i="2"/>
  <c r="T17" i="2"/>
  <c r="T31" i="2"/>
  <c r="R18" i="2"/>
  <c r="F18" i="2"/>
  <c r="H17" i="2"/>
  <c r="F31" i="2"/>
  <c r="H30" i="2"/>
  <c r="F30" i="2" l="1"/>
</calcChain>
</file>

<file path=xl/sharedStrings.xml><?xml version="1.0" encoding="utf-8"?>
<sst xmlns="http://schemas.openxmlformats.org/spreadsheetml/2006/main" count="160" uniqueCount="36">
  <si>
    <t>Euler:</t>
  </si>
  <si>
    <t>runge Kutta:</t>
  </si>
  <si>
    <t>deltaTime</t>
  </si>
  <si>
    <t>timeSteps</t>
  </si>
  <si>
    <t>Energie Verlust</t>
  </si>
  <si>
    <t>Energie verlust bei unterschielichen deltaTime:</t>
  </si>
  <si>
    <t>Energie verlust nach zeit:</t>
  </si>
  <si>
    <t>Solar System with 2 objects:</t>
  </si>
  <si>
    <t>EnergieVerlust</t>
  </si>
  <si>
    <t>x</t>
  </si>
  <si>
    <t>y</t>
  </si>
  <si>
    <t>z</t>
  </si>
  <si>
    <t>NASA:</t>
  </si>
  <si>
    <t>m</t>
  </si>
  <si>
    <t>km</t>
  </si>
  <si>
    <t>diff</t>
  </si>
  <si>
    <t>Leapfrog:</t>
  </si>
  <si>
    <t>DeltaTime:</t>
  </si>
  <si>
    <t>hour</t>
  </si>
  <si>
    <t>s</t>
  </si>
  <si>
    <t>Day</t>
  </si>
  <si>
    <t>Euler</t>
  </si>
  <si>
    <t>ss</t>
  </si>
  <si>
    <t>Calculations</t>
  </si>
  <si>
    <t>-0,001%</t>
  </si>
  <si>
    <t>-2,26E-5%</t>
  </si>
  <si>
    <t>DKD leapfrog:</t>
  </si>
  <si>
    <t>KDK Leapfrog</t>
  </si>
  <si>
    <t>partikel nach Partikel</t>
  </si>
  <si>
    <t>-2,35E-10%</t>
  </si>
  <si>
    <t>-0,000000000024%</t>
  </si>
  <si>
    <t>-0,0000000019%</t>
  </si>
  <si>
    <t>-1,766E-11%</t>
  </si>
  <si>
    <t>DKD leapfrog</t>
  </si>
  <si>
    <t>KDK leapfrog</t>
  </si>
  <si>
    <t>Runge Kutta (RK4)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</si>
</sst>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0.0000%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41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5" borderId="9" applyNumberFormat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2" fillId="3" borderId="0" xfId="2" applyNumberFormat="1" applyBorder="1"/>
    <xf numFmtId="11" fontId="1" fillId="2" borderId="0" xfId="1" applyNumberFormat="1" applyBorder="1"/>
    <xf numFmtId="11" fontId="0" fillId="0" borderId="0" xfId="0" applyNumberFormat="1"/>
    <xf numFmtId="11" fontId="3" fillId="4" borderId="0" xfId="3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41" fontId="0" fillId="0" borderId="2" xfId="4" applyFont="1" applyBorder="1"/>
    <xf numFmtId="9" fontId="0" fillId="0" borderId="0" xfId="5" applyFont="1" applyBorder="1"/>
    <xf numFmtId="41" fontId="0" fillId="0" borderId="0" xfId="4" applyFont="1" applyBorder="1"/>
    <xf numFmtId="164" fontId="0" fillId="0" borderId="7" xfId="5" applyNumberFormat="1" applyFont="1" applyBorder="1"/>
    <xf numFmtId="14" fontId="0" fillId="0" borderId="2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3" fontId="0" fillId="0" borderId="2" xfId="0" applyNumberFormat="1" applyBorder="1"/>
    <xf numFmtId="10" fontId="0" fillId="0" borderId="5" xfId="5" applyNumberFormat="1" applyFont="1" applyBorder="1"/>
    <xf numFmtId="10" fontId="0" fillId="0" borderId="0" xfId="5" applyNumberFormat="1" applyFont="1" applyBorder="1"/>
    <xf numFmtId="0" fontId="9" fillId="0" borderId="0" xfId="0" applyFont="1"/>
    <xf numFmtId="14" fontId="8" fillId="5" borderId="10" xfId="6" applyNumberFormat="1" applyBorder="1"/>
    <xf numFmtId="14" fontId="8" fillId="5" borderId="11" xfId="6" applyNumberFormat="1" applyBorder="1"/>
    <xf numFmtId="14" fontId="8" fillId="5" borderId="9" xfId="6" applyNumberFormat="1"/>
    <xf numFmtId="14" fontId="0" fillId="0" borderId="0" xfId="0" applyNumberFormat="1"/>
    <xf numFmtId="0" fontId="8" fillId="5" borderId="9" xfId="6" applyAlignment="1">
      <alignment horizontal="left" indent="1"/>
    </xf>
    <xf numFmtId="0" fontId="9" fillId="0" borderId="4" xfId="0" applyFont="1" applyBorder="1"/>
    <xf numFmtId="0" fontId="9" fillId="0" borderId="5" xfId="0" applyFont="1" applyBorder="1"/>
    <xf numFmtId="0" fontId="0" fillId="0" borderId="12" xfId="0" applyBorder="1"/>
    <xf numFmtId="0" fontId="0" fillId="0" borderId="13" xfId="0" applyBorder="1"/>
    <xf numFmtId="10" fontId="0" fillId="0" borderId="13" xfId="5" applyNumberFormat="1" applyFont="1" applyBorder="1"/>
    <xf numFmtId="0" fontId="0" fillId="0" borderId="14" xfId="0" applyBorder="1"/>
    <xf numFmtId="0" fontId="0" fillId="0" borderId="15" xfId="0" applyBorder="1"/>
    <xf numFmtId="10" fontId="0" fillId="0" borderId="0" xfId="0" applyNumberFormat="1"/>
    <xf numFmtId="49" fontId="0" fillId="0" borderId="0" xfId="0" applyNumberFormat="1"/>
    <xf numFmtId="11" fontId="7" fillId="3" borderId="0" xfId="2" applyNumberFormat="1" applyFont="1" applyBorder="1"/>
    <xf numFmtId="11" fontId="7" fillId="4" borderId="0" xfId="3" applyNumberFormat="1" applyFont="1" applyBorder="1"/>
    <xf numFmtId="11" fontId="7" fillId="2" borderId="0" xfId="1" applyNumberFormat="1" applyFont="1" applyBorder="1"/>
    <xf numFmtId="11" fontId="7" fillId="6" borderId="0" xfId="1" applyNumberFormat="1" applyFont="1" applyFill="1" applyBorder="1"/>
    <xf numFmtId="11" fontId="7" fillId="6" borderId="0" xfId="2" applyNumberFormat="1" applyFont="1" applyFill="1" applyBorder="1"/>
    <xf numFmtId="11" fontId="7" fillId="6" borderId="0" xfId="3" applyNumberFormat="1" applyFont="1" applyFill="1" applyBorder="1"/>
    <xf numFmtId="0" fontId="10" fillId="0" borderId="0" xfId="0" applyFont="1"/>
  </cellXfs>
  <cellStyles count="7">
    <cellStyle name="Ausgabe" xfId="6" builtinId="21"/>
    <cellStyle name="Dezimal [0]" xfId="4" builtinId="6"/>
    <cellStyle name="Gut" xfId="1" builtinId="26"/>
    <cellStyle name="Neutral" xfId="3" builtinId="28"/>
    <cellStyle name="Prozent" xfId="5" builtinId="5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658984"/>
        <c:axId val="557655744"/>
      </c:barChart>
      <c:catAx>
        <c:axId val="557658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655744"/>
        <c:crosses val="autoZero"/>
        <c:auto val="1"/>
        <c:lblAlgn val="ctr"/>
        <c:lblOffset val="100"/>
        <c:noMultiLvlLbl val="0"/>
      </c:catAx>
      <c:valAx>
        <c:axId val="5576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65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Numerische Methoden Energieverlust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Euler</c:v>
          </c:tx>
          <c:spPr>
            <a:ln w="25400" cap="rnd">
              <a:solidFill>
                <a:schemeClr val="accent1"/>
              </a:solidFill>
              <a:prstDash val="sysDash"/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Vergleich!$E$33:$E$38</c:f>
              <c:numCache>
                <c:formatCode>General</c:formatCode>
                <c:ptCount val="6"/>
                <c:pt idx="0">
                  <c:v>100000</c:v>
                </c:pt>
                <c:pt idx="1">
                  <c:v>10000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xVal>
          <c:yVal>
            <c:numRef>
              <c:f>Vergleich!$G$33:$G$38</c:f>
              <c:numCache>
                <c:formatCode>0.00E+00</c:formatCode>
                <c:ptCount val="6"/>
                <c:pt idx="0">
                  <c:v>8.6368983495103798E+30</c:v>
                </c:pt>
                <c:pt idx="1">
                  <c:v>1.05465784151321E+30</c:v>
                </c:pt>
                <c:pt idx="2">
                  <c:v>1.0764205093716899E+29</c:v>
                </c:pt>
                <c:pt idx="3">
                  <c:v>1.1067427619372699E+28</c:v>
                </c:pt>
                <c:pt idx="4">
                  <c:v>1.39125116563088E+27</c:v>
                </c:pt>
                <c:pt idx="5">
                  <c:v>4.2344627093166798E+26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A-4047-AEA6-01ACE09715D9}"/>
            </c:ext>
          </c:extLst>
        </c:ser>
        <c:ser>
          <c:idx val="1"/>
          <c:order val="1"/>
          <c:tx>
            <c:v>DKD leapfrog</c:v>
          </c:tx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Vergleich!$E$33:$E$38</c:f>
              <c:numCache>
                <c:formatCode>General</c:formatCode>
                <c:ptCount val="6"/>
                <c:pt idx="0">
                  <c:v>100000</c:v>
                </c:pt>
                <c:pt idx="1">
                  <c:v>10000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xVal>
          <c:yVal>
            <c:numRef>
              <c:f>Vergleich!$G$42:$G$47</c:f>
              <c:numCache>
                <c:formatCode>0.00E+00</c:formatCode>
                <c:ptCount val="6"/>
                <c:pt idx="0">
                  <c:v>3.3018388667247001E+27</c:v>
                </c:pt>
                <c:pt idx="1">
                  <c:v>2.5090178695766899E+26</c:v>
                </c:pt>
                <c:pt idx="2">
                  <c:v>3.1410744913864503E+26</c:v>
                </c:pt>
                <c:pt idx="3">
                  <c:v>3.1577904120513702E+26</c:v>
                </c:pt>
                <c:pt idx="4">
                  <c:v>3.1589778693196503E+26</c:v>
                </c:pt>
                <c:pt idx="5">
                  <c:v>3.1589778693196503E+26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A-4047-AEA6-01ACE09715D9}"/>
            </c:ext>
          </c:extLst>
        </c:ser>
        <c:ser>
          <c:idx val="2"/>
          <c:order val="2"/>
          <c:tx>
            <c:v>Runge Kutta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Vergleich!$E$33:$E$38</c:f>
              <c:numCache>
                <c:formatCode>General</c:formatCode>
                <c:ptCount val="6"/>
                <c:pt idx="0">
                  <c:v>100000</c:v>
                </c:pt>
                <c:pt idx="1">
                  <c:v>10000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xVal>
          <c:yVal>
            <c:numRef>
              <c:f>Vergleich!$K$33:$K$38</c:f>
              <c:numCache>
                <c:formatCode>General</c:formatCode>
                <c:ptCount val="6"/>
                <c:pt idx="0">
                  <c:v>2.29E+31</c:v>
                </c:pt>
                <c:pt idx="1">
                  <c:v>2.7900000000000001E+30</c:v>
                </c:pt>
                <c:pt idx="2">
                  <c:v>2.84E+29</c:v>
                </c:pt>
                <c:pt idx="3">
                  <c:v>2.8799999999999999E+28</c:v>
                </c:pt>
                <c:pt idx="4">
                  <c:v>3.17E+27</c:v>
                </c:pt>
                <c:pt idx="5">
                  <c:v>6.0569999999999999E+26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8A-4047-AEA6-01ACE09715D9}"/>
            </c:ext>
          </c:extLst>
        </c:ser>
        <c:ser>
          <c:idx val="3"/>
          <c:order val="3"/>
          <c:tx>
            <c:v>KDK leapfrog</c:v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Vergleich!$E$33:$E$38</c:f>
              <c:numCache>
                <c:formatCode>General</c:formatCode>
                <c:ptCount val="6"/>
                <c:pt idx="0">
                  <c:v>100000</c:v>
                </c:pt>
                <c:pt idx="1">
                  <c:v>10000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xVal>
          <c:yVal>
            <c:numRef>
              <c:f>Vergleich!$J$42:$J$47</c:f>
              <c:numCache>
                <c:formatCode>0.00E+00</c:formatCode>
                <c:ptCount val="6"/>
                <c:pt idx="0">
                  <c:v>1.9E+25</c:v>
                </c:pt>
                <c:pt idx="1">
                  <c:v>5.2200000000000002E+24</c:v>
                </c:pt>
                <c:pt idx="2">
                  <c:v>7.6599999999999995E+23</c:v>
                </c:pt>
                <c:pt idx="3">
                  <c:v>6.4199999999999998E+22</c:v>
                </c:pt>
                <c:pt idx="4">
                  <c:v>6.2700000000000005E+21</c:v>
                </c:pt>
                <c:pt idx="5">
                  <c:v>4.715E+20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8A-4047-AEA6-01ACE0971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10896"/>
        <c:axId val="647415216"/>
      </c:scatterChart>
      <c:valAx>
        <c:axId val="6474108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deltaTime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415216"/>
        <c:crosses val="autoZero"/>
        <c:crossBetween val="midCat"/>
      </c:valAx>
      <c:valAx>
        <c:axId val="647415216"/>
        <c:scaling>
          <c:logBase val="2"/>
          <c:orientation val="minMax"/>
          <c:min val="1E+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Energieverlust in J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4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99360684891567"/>
          <c:y val="9.2008861669910014E-2"/>
          <c:w val="0.12722710470085205"/>
          <c:h val="0.71471869490021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1701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5F61C99-A465-24D5-E320-A7B68F5E22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415637</xdr:colOff>
      <xdr:row>37</xdr:row>
      <xdr:rowOff>85725</xdr:rowOff>
    </xdr:from>
    <xdr:to>
      <xdr:col>27</xdr:col>
      <xdr:colOff>200025</xdr:colOff>
      <xdr:row>59</xdr:row>
      <xdr:rowOff>51955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02B23B0-1605-CC3D-C6BB-19A6209E9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7"/>
  <sheetViews>
    <sheetView tabSelected="1" topLeftCell="M1" zoomScale="85" zoomScaleNormal="85" workbookViewId="0">
      <selection activeCell="AD51" sqref="AD51"/>
    </sheetView>
  </sheetViews>
  <sheetFormatPr baseColWidth="10" defaultRowHeight="15" x14ac:dyDescent="0.25"/>
  <cols>
    <col min="6" max="6" width="20.28515625" customWidth="1"/>
    <col min="10" max="10" width="22.42578125" customWidth="1"/>
    <col min="11" max="11" width="23.140625" customWidth="1"/>
    <col min="13" max="13" width="12.28515625" bestFit="1" customWidth="1"/>
    <col min="14" max="14" width="23.28515625" customWidth="1"/>
    <col min="17" max="17" width="11.7109375" customWidth="1"/>
    <col min="18" max="18" width="21.5703125" customWidth="1"/>
    <col min="22" max="22" width="14" customWidth="1"/>
    <col min="23" max="23" width="17.28515625" customWidth="1"/>
  </cols>
  <sheetData>
    <row r="2" spans="1:27" ht="46.5" customHeight="1" x14ac:dyDescent="0.25">
      <c r="A2" s="15" t="s">
        <v>7</v>
      </c>
    </row>
    <row r="4" spans="1:27" ht="23.25" x14ac:dyDescent="0.35">
      <c r="C4" s="14" t="s">
        <v>0</v>
      </c>
      <c r="D4" s="13"/>
      <c r="E4" s="13"/>
      <c r="F4" s="13"/>
      <c r="G4" s="13"/>
      <c r="I4" s="13"/>
      <c r="J4" s="14" t="s">
        <v>1</v>
      </c>
      <c r="K4" s="13"/>
      <c r="L4" s="13"/>
      <c r="M4" s="13"/>
      <c r="P4" s="14" t="s">
        <v>26</v>
      </c>
      <c r="T4" s="14" t="s">
        <v>27</v>
      </c>
      <c r="V4" t="s">
        <v>28</v>
      </c>
    </row>
    <row r="5" spans="1:27" ht="15.75" thickBot="1" x14ac:dyDescent="0.3"/>
    <row r="6" spans="1:27" x14ac:dyDescent="0.25"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27" x14ac:dyDescent="0.25">
      <c r="C7" s="4" t="s">
        <v>5</v>
      </c>
      <c r="R7" s="5"/>
    </row>
    <row r="8" spans="1:27" x14ac:dyDescent="0.25">
      <c r="C8" s="4"/>
      <c r="R8" s="5"/>
    </row>
    <row r="9" spans="1:27" x14ac:dyDescent="0.25">
      <c r="C9" s="4"/>
      <c r="D9" t="s">
        <v>3</v>
      </c>
      <c r="E9" t="s">
        <v>2</v>
      </c>
      <c r="F9" t="s">
        <v>4</v>
      </c>
      <c r="H9" t="s">
        <v>23</v>
      </c>
      <c r="J9" t="s">
        <v>3</v>
      </c>
      <c r="K9" t="s">
        <v>2</v>
      </c>
      <c r="L9" t="s">
        <v>4</v>
      </c>
      <c r="N9" t="s">
        <v>23</v>
      </c>
      <c r="P9" t="s">
        <v>3</v>
      </c>
      <c r="Q9" t="s">
        <v>2</v>
      </c>
      <c r="R9" t="s">
        <v>4</v>
      </c>
      <c r="T9" t="s">
        <v>3</v>
      </c>
      <c r="U9" t="s">
        <v>2</v>
      </c>
      <c r="V9" t="s">
        <v>4</v>
      </c>
      <c r="X9" t="s">
        <v>23</v>
      </c>
    </row>
    <row r="10" spans="1:27" x14ac:dyDescent="0.25">
      <c r="C10" s="4"/>
      <c r="D10">
        <v>10</v>
      </c>
      <c r="E10">
        <v>100000</v>
      </c>
      <c r="F10" s="6">
        <v>-8.6368983495103798E+30</v>
      </c>
      <c r="J10">
        <v>10</v>
      </c>
      <c r="K10">
        <v>100000</v>
      </c>
      <c r="L10">
        <f>-2.29E+31</f>
        <v>-2.29E+31</v>
      </c>
      <c r="M10" s="40">
        <v>-8.5000000000000006E-3</v>
      </c>
      <c r="P10">
        <v>10</v>
      </c>
      <c r="Q10">
        <v>100000</v>
      </c>
      <c r="R10" s="6">
        <v>3.3018388667247001E+27</v>
      </c>
      <c r="T10">
        <v>10</v>
      </c>
      <c r="U10">
        <v>100000</v>
      </c>
      <c r="V10" s="8">
        <v>1.9E+25</v>
      </c>
      <c r="W10" s="41"/>
      <c r="AA10" s="40"/>
    </row>
    <row r="11" spans="1:27" x14ac:dyDescent="0.25">
      <c r="C11" s="4"/>
      <c r="D11">
        <v>100</v>
      </c>
      <c r="E11">
        <v>10000</v>
      </c>
      <c r="F11" s="6">
        <v>-1.05465784151321E+30</v>
      </c>
      <c r="J11">
        <v>100</v>
      </c>
      <c r="K11">
        <v>10000</v>
      </c>
      <c r="L11" s="8">
        <v>-2.7900000000000001E+30</v>
      </c>
      <c r="M11" s="40">
        <v>-1E-3</v>
      </c>
      <c r="N11">
        <v>792</v>
      </c>
      <c r="P11">
        <v>100</v>
      </c>
      <c r="Q11">
        <v>10000</v>
      </c>
      <c r="R11" s="7">
        <v>-2.5090178695766899E+26</v>
      </c>
      <c r="T11">
        <v>100</v>
      </c>
      <c r="U11">
        <v>10000</v>
      </c>
      <c r="V11" s="8">
        <v>5.2200000000000002E+24</v>
      </c>
      <c r="W11" s="41" t="s">
        <v>31</v>
      </c>
      <c r="X11">
        <v>396</v>
      </c>
      <c r="Z11" s="8"/>
      <c r="AA11" s="8"/>
    </row>
    <row r="12" spans="1:27" x14ac:dyDescent="0.25">
      <c r="C12" s="4"/>
      <c r="D12">
        <v>1000</v>
      </c>
      <c r="E12">
        <v>1000</v>
      </c>
      <c r="F12" s="6">
        <v>-1.0764205093716899E+29</v>
      </c>
      <c r="J12">
        <v>1000</v>
      </c>
      <c r="K12">
        <v>1000</v>
      </c>
      <c r="L12" s="8">
        <v>-2.84E+29</v>
      </c>
      <c r="M12" s="40">
        <v>-1E-4</v>
      </c>
      <c r="N12">
        <v>7992</v>
      </c>
      <c r="P12">
        <v>1000</v>
      </c>
      <c r="Q12">
        <v>1000</v>
      </c>
      <c r="R12" s="9">
        <v>-3.1410744913864503E+26</v>
      </c>
      <c r="T12">
        <v>1000</v>
      </c>
      <c r="U12">
        <v>1000</v>
      </c>
      <c r="V12" s="8">
        <v>7.6599999999999995E+23</v>
      </c>
      <c r="W12" s="41"/>
      <c r="Z12" s="8"/>
      <c r="AA12" s="40"/>
    </row>
    <row r="13" spans="1:27" x14ac:dyDescent="0.25">
      <c r="C13" s="4"/>
      <c r="D13">
        <v>10000</v>
      </c>
      <c r="E13">
        <v>100</v>
      </c>
      <c r="F13" s="9">
        <v>-1.1067427619372699E+28</v>
      </c>
      <c r="J13">
        <v>10000</v>
      </c>
      <c r="K13">
        <v>100</v>
      </c>
      <c r="L13" s="8">
        <v>-2.8799999999999999E+28</v>
      </c>
      <c r="M13" s="41" t="s">
        <v>24</v>
      </c>
      <c r="N13">
        <v>79992</v>
      </c>
      <c r="P13">
        <v>10000</v>
      </c>
      <c r="Q13">
        <v>100</v>
      </c>
      <c r="R13" s="9">
        <v>-3.1577904120513702E+26</v>
      </c>
      <c r="T13">
        <v>10000</v>
      </c>
      <c r="U13">
        <v>100</v>
      </c>
      <c r="V13" s="8">
        <v>6.4199999999999998E+22</v>
      </c>
      <c r="W13" s="41" t="s">
        <v>30</v>
      </c>
      <c r="X13">
        <v>39996</v>
      </c>
      <c r="Z13" s="8"/>
      <c r="AA13" s="41"/>
    </row>
    <row r="14" spans="1:27" x14ac:dyDescent="0.25">
      <c r="C14" s="4"/>
      <c r="D14">
        <v>100000</v>
      </c>
      <c r="E14">
        <v>10</v>
      </c>
      <c r="F14" s="9">
        <v>-1.39125116563088E+27</v>
      </c>
      <c r="G14" s="8">
        <v>-5.1999999999999997E-5</v>
      </c>
      <c r="H14">
        <v>199998</v>
      </c>
      <c r="J14">
        <v>100000</v>
      </c>
      <c r="K14">
        <v>10</v>
      </c>
      <c r="L14" s="8">
        <v>-3.17E+27</v>
      </c>
      <c r="M14" s="41">
        <v>-9.9999999999999995E-7</v>
      </c>
      <c r="N14">
        <v>799992</v>
      </c>
      <c r="P14">
        <v>100000</v>
      </c>
      <c r="Q14">
        <v>10</v>
      </c>
      <c r="R14" s="9">
        <v>-3.1589778693196503E+26</v>
      </c>
      <c r="T14">
        <v>100000</v>
      </c>
      <c r="U14">
        <v>10</v>
      </c>
      <c r="V14" s="8">
        <v>6.2700000000000005E+21</v>
      </c>
      <c r="W14" s="41" t="s">
        <v>29</v>
      </c>
      <c r="X14">
        <v>399996</v>
      </c>
      <c r="Z14" s="8"/>
      <c r="AA14" s="41"/>
    </row>
    <row r="15" spans="1:27" x14ac:dyDescent="0.25">
      <c r="C15" s="4"/>
      <c r="D15">
        <v>1000000</v>
      </c>
      <c r="E15">
        <v>1</v>
      </c>
      <c r="F15" s="7">
        <v>-4.2344627093166798E+26</v>
      </c>
      <c r="J15">
        <v>1000000</v>
      </c>
      <c r="K15">
        <v>1</v>
      </c>
      <c r="L15" s="8">
        <v>-6.0569999999999999E+26</v>
      </c>
      <c r="M15" s="41" t="s">
        <v>25</v>
      </c>
      <c r="N15">
        <v>7999992</v>
      </c>
      <c r="P15">
        <v>1000000</v>
      </c>
      <c r="Q15">
        <v>1</v>
      </c>
      <c r="R15" s="9">
        <v>-3.1589778693196503E+26</v>
      </c>
      <c r="T15">
        <v>1000000</v>
      </c>
      <c r="U15">
        <v>1</v>
      </c>
      <c r="V15" s="8">
        <v>4.715E+20</v>
      </c>
      <c r="W15" s="41" t="s">
        <v>32</v>
      </c>
      <c r="X15">
        <v>3999996</v>
      </c>
    </row>
    <row r="16" spans="1:27" ht="15.75" thickBot="1" x14ac:dyDescent="0.3"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2"/>
    </row>
    <row r="17" spans="3:18" ht="15.75" thickBot="1" x14ac:dyDescent="0.3"/>
    <row r="18" spans="3:18" x14ac:dyDescent="0.25"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"/>
    </row>
    <row r="19" spans="3:18" x14ac:dyDescent="0.25">
      <c r="C19" s="4" t="s">
        <v>6</v>
      </c>
      <c r="R19" s="5"/>
    </row>
    <row r="20" spans="3:18" x14ac:dyDescent="0.25">
      <c r="C20" s="4"/>
      <c r="R20" s="5"/>
    </row>
    <row r="21" spans="3:18" x14ac:dyDescent="0.25">
      <c r="C21" s="4"/>
      <c r="D21" t="s">
        <v>3</v>
      </c>
      <c r="E21" t="s">
        <v>2</v>
      </c>
      <c r="F21" t="s">
        <v>4</v>
      </c>
      <c r="I21" t="s">
        <v>3</v>
      </c>
      <c r="J21" t="s">
        <v>2</v>
      </c>
      <c r="K21" t="s">
        <v>4</v>
      </c>
      <c r="O21" t="s">
        <v>3</v>
      </c>
      <c r="P21" t="s">
        <v>2</v>
      </c>
      <c r="Q21" t="s">
        <v>4</v>
      </c>
      <c r="R21" s="5"/>
    </row>
    <row r="22" spans="3:18" x14ac:dyDescent="0.25">
      <c r="C22" s="4"/>
      <c r="D22">
        <v>100</v>
      </c>
      <c r="E22">
        <v>1000</v>
      </c>
      <c r="F22" s="8">
        <v>-1.0612612550616101E+28</v>
      </c>
      <c r="I22">
        <v>100</v>
      </c>
      <c r="J22">
        <v>1000</v>
      </c>
      <c r="O22">
        <v>100</v>
      </c>
      <c r="P22">
        <v>1000</v>
      </c>
      <c r="Q22" s="8">
        <v>-3.0389073953308698E+24</v>
      </c>
      <c r="R22" s="5"/>
    </row>
    <row r="23" spans="3:18" x14ac:dyDescent="0.25">
      <c r="C23" s="4"/>
      <c r="D23">
        <v>1000</v>
      </c>
      <c r="E23">
        <v>1000</v>
      </c>
      <c r="F23" s="8">
        <v>-1.0764205093716899E+29</v>
      </c>
      <c r="I23">
        <v>1000</v>
      </c>
      <c r="J23">
        <v>1000</v>
      </c>
      <c r="O23">
        <v>1000</v>
      </c>
      <c r="P23">
        <v>1000</v>
      </c>
      <c r="Q23" s="8">
        <v>-3.1410744913864503E+26</v>
      </c>
      <c r="R23" s="5"/>
    </row>
    <row r="24" spans="3:18" x14ac:dyDescent="0.25">
      <c r="C24" s="4"/>
      <c r="D24">
        <v>10000</v>
      </c>
      <c r="E24">
        <v>1000</v>
      </c>
      <c r="F24" s="8">
        <v>-5.0808676712390502E+29</v>
      </c>
      <c r="I24">
        <v>10000</v>
      </c>
      <c r="J24">
        <v>1000</v>
      </c>
      <c r="O24">
        <v>10000</v>
      </c>
      <c r="P24">
        <v>1000</v>
      </c>
      <c r="Q24" s="8">
        <v>-2.2289168546143998E+28</v>
      </c>
      <c r="R24" s="5"/>
    </row>
    <row r="25" spans="3:18" x14ac:dyDescent="0.25">
      <c r="C25" s="4"/>
      <c r="D25">
        <v>100000</v>
      </c>
      <c r="E25">
        <v>1000</v>
      </c>
      <c r="F25" s="8">
        <v>-5.2766817725895399E+29</v>
      </c>
      <c r="I25">
        <v>100000</v>
      </c>
      <c r="J25">
        <v>1000</v>
      </c>
      <c r="O25">
        <v>100000</v>
      </c>
      <c r="P25">
        <v>1000</v>
      </c>
      <c r="Q25" s="8">
        <v>-1.1254476863528001E+28</v>
      </c>
      <c r="R25" s="5"/>
    </row>
    <row r="26" spans="3:18" ht="15.75" thickBot="1" x14ac:dyDescent="0.3"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2"/>
    </row>
    <row r="30" spans="3:18" ht="1.5" hidden="1" customHeight="1" x14ac:dyDescent="0.25"/>
    <row r="31" spans="3:18" ht="12.75" customHeight="1" x14ac:dyDescent="0.25">
      <c r="D31" t="s">
        <v>0</v>
      </c>
      <c r="H31" t="s">
        <v>35</v>
      </c>
    </row>
    <row r="32" spans="3:18" x14ac:dyDescent="0.25">
      <c r="D32" t="s">
        <v>3</v>
      </c>
      <c r="E32" t="s">
        <v>2</v>
      </c>
      <c r="F32" t="s">
        <v>4</v>
      </c>
      <c r="H32" t="s">
        <v>3</v>
      </c>
      <c r="I32" t="s">
        <v>2</v>
      </c>
      <c r="J32" t="s">
        <v>4</v>
      </c>
      <c r="L32" t="s">
        <v>3</v>
      </c>
      <c r="M32" t="s">
        <v>2</v>
      </c>
      <c r="N32" t="s">
        <v>4</v>
      </c>
      <c r="P32" t="s">
        <v>3</v>
      </c>
      <c r="Q32" t="s">
        <v>2</v>
      </c>
      <c r="R32" t="s">
        <v>4</v>
      </c>
    </row>
    <row r="33" spans="4:18" x14ac:dyDescent="0.25">
      <c r="D33">
        <v>10</v>
      </c>
      <c r="E33">
        <v>100000</v>
      </c>
      <c r="F33" s="46">
        <v>-8.6368983495103798E+30</v>
      </c>
      <c r="G33" s="8">
        <f>F33*-1</f>
        <v>8.6368983495103798E+30</v>
      </c>
      <c r="H33">
        <v>10</v>
      </c>
      <c r="I33">
        <v>100000</v>
      </c>
      <c r="J33">
        <f>-2.29E+31</f>
        <v>-2.29E+31</v>
      </c>
      <c r="K33">
        <f>J33*-1</f>
        <v>2.29E+31</v>
      </c>
      <c r="L33">
        <v>10</v>
      </c>
      <c r="M33">
        <v>100000</v>
      </c>
      <c r="N33" s="42">
        <v>3.3018388667247001E+27</v>
      </c>
      <c r="P33">
        <v>10</v>
      </c>
      <c r="Q33">
        <v>100000</v>
      </c>
      <c r="R33" s="8">
        <v>1.9E+25</v>
      </c>
    </row>
    <row r="34" spans="4:18" x14ac:dyDescent="0.25">
      <c r="D34">
        <v>100</v>
      </c>
      <c r="E34">
        <v>10000</v>
      </c>
      <c r="F34" s="46">
        <v>-1.05465784151321E+30</v>
      </c>
      <c r="G34" s="8">
        <f t="shared" ref="G34:G47" si="0">F34*-1</f>
        <v>1.05465784151321E+30</v>
      </c>
      <c r="H34">
        <v>100</v>
      </c>
      <c r="I34">
        <v>10000</v>
      </c>
      <c r="J34" s="8">
        <v>-2.7900000000000001E+30</v>
      </c>
      <c r="K34">
        <f t="shared" ref="K34:K38" si="1">J34*-1</f>
        <v>2.7900000000000001E+30</v>
      </c>
      <c r="L34">
        <v>100</v>
      </c>
      <c r="M34">
        <v>10000</v>
      </c>
      <c r="N34" s="44">
        <v>-2.5090178695766899E+26</v>
      </c>
      <c r="P34">
        <v>100</v>
      </c>
      <c r="Q34">
        <v>10000</v>
      </c>
      <c r="R34" s="8">
        <v>5.2200000000000002E+24</v>
      </c>
    </row>
    <row r="35" spans="4:18" x14ac:dyDescent="0.25">
      <c r="D35">
        <v>1000</v>
      </c>
      <c r="E35">
        <v>1000</v>
      </c>
      <c r="F35" s="46">
        <v>-1.0764205093716899E+29</v>
      </c>
      <c r="G35" s="8">
        <f t="shared" si="0"/>
        <v>1.0764205093716899E+29</v>
      </c>
      <c r="H35">
        <v>1000</v>
      </c>
      <c r="I35">
        <v>1000</v>
      </c>
      <c r="J35" s="8">
        <v>-2.84E+29</v>
      </c>
      <c r="K35">
        <f t="shared" si="1"/>
        <v>2.84E+29</v>
      </c>
      <c r="L35">
        <v>1000</v>
      </c>
      <c r="M35">
        <v>1000</v>
      </c>
      <c r="N35" s="43">
        <v>-3.1410744913864503E+26</v>
      </c>
      <c r="P35">
        <v>1000</v>
      </c>
      <c r="Q35">
        <v>1000</v>
      </c>
      <c r="R35" s="8">
        <v>7.6599999999999995E+23</v>
      </c>
    </row>
    <row r="36" spans="4:18" x14ac:dyDescent="0.25">
      <c r="D36">
        <v>10000</v>
      </c>
      <c r="E36">
        <v>100</v>
      </c>
      <c r="F36" s="47">
        <v>-1.1067427619372699E+28</v>
      </c>
      <c r="G36" s="8">
        <f t="shared" si="0"/>
        <v>1.1067427619372699E+28</v>
      </c>
      <c r="H36">
        <v>10000</v>
      </c>
      <c r="I36">
        <v>100</v>
      </c>
      <c r="J36" s="8">
        <v>-2.8799999999999999E+28</v>
      </c>
      <c r="K36">
        <f t="shared" si="1"/>
        <v>2.8799999999999999E+28</v>
      </c>
      <c r="L36">
        <v>10000</v>
      </c>
      <c r="M36">
        <v>100</v>
      </c>
      <c r="N36" s="43">
        <v>-3.1577904120513702E+26</v>
      </c>
      <c r="P36">
        <v>10000</v>
      </c>
      <c r="Q36">
        <v>100</v>
      </c>
      <c r="R36" s="8">
        <v>6.4199999999999998E+22</v>
      </c>
    </row>
    <row r="37" spans="4:18" x14ac:dyDescent="0.25">
      <c r="D37">
        <v>100000</v>
      </c>
      <c r="E37">
        <v>10</v>
      </c>
      <c r="F37" s="47">
        <v>-1.39125116563088E+27</v>
      </c>
      <c r="G37" s="8">
        <f t="shared" si="0"/>
        <v>1.39125116563088E+27</v>
      </c>
      <c r="H37">
        <v>100000</v>
      </c>
      <c r="I37">
        <v>10</v>
      </c>
      <c r="J37" s="8">
        <v>-3.17E+27</v>
      </c>
      <c r="K37">
        <f t="shared" si="1"/>
        <v>3.17E+27</v>
      </c>
      <c r="L37">
        <v>100000</v>
      </c>
      <c r="M37">
        <v>10</v>
      </c>
      <c r="N37" s="43">
        <v>-3.1589778693196503E+26</v>
      </c>
      <c r="P37">
        <v>100000</v>
      </c>
      <c r="Q37">
        <v>10</v>
      </c>
      <c r="R37" s="8">
        <v>6.2700000000000005E+21</v>
      </c>
    </row>
    <row r="38" spans="4:18" x14ac:dyDescent="0.25">
      <c r="D38">
        <v>1000000</v>
      </c>
      <c r="E38">
        <v>1</v>
      </c>
      <c r="F38" s="45">
        <v>-4.2344627093166798E+26</v>
      </c>
      <c r="G38" s="8">
        <f t="shared" si="0"/>
        <v>4.2344627093166798E+26</v>
      </c>
      <c r="H38">
        <v>1000000</v>
      </c>
      <c r="I38">
        <v>1</v>
      </c>
      <c r="J38" s="8">
        <v>-6.0569999999999999E+26</v>
      </c>
      <c r="K38">
        <f t="shared" si="1"/>
        <v>6.0569999999999999E+26</v>
      </c>
      <c r="L38">
        <v>1000000</v>
      </c>
      <c r="M38">
        <v>1</v>
      </c>
      <c r="N38" s="43">
        <v>-3.1589778693196503E+26</v>
      </c>
      <c r="P38">
        <v>1000000</v>
      </c>
      <c r="Q38">
        <v>1</v>
      </c>
      <c r="R38" s="8">
        <v>4.715E+20</v>
      </c>
    </row>
    <row r="39" spans="4:18" x14ac:dyDescent="0.25">
      <c r="F39" s="45"/>
      <c r="G39" s="8">
        <f t="shared" si="0"/>
        <v>0</v>
      </c>
      <c r="J39" s="8"/>
      <c r="N39" s="43"/>
      <c r="R39" s="8"/>
    </row>
    <row r="40" spans="4:18" x14ac:dyDescent="0.25">
      <c r="D40" s="48" t="s">
        <v>33</v>
      </c>
      <c r="G40" s="8">
        <f t="shared" si="0"/>
        <v>0</v>
      </c>
      <c r="H40" s="48" t="s">
        <v>34</v>
      </c>
    </row>
    <row r="41" spans="4:18" x14ac:dyDescent="0.25">
      <c r="D41" t="s">
        <v>3</v>
      </c>
      <c r="E41" t="s">
        <v>2</v>
      </c>
      <c r="F41" t="s">
        <v>4</v>
      </c>
      <c r="G41" s="8" t="e">
        <f t="shared" si="0"/>
        <v>#VALUE!</v>
      </c>
      <c r="H41" t="s">
        <v>3</v>
      </c>
      <c r="I41" t="s">
        <v>2</v>
      </c>
      <c r="J41" t="s">
        <v>4</v>
      </c>
    </row>
    <row r="42" spans="4:18" x14ac:dyDescent="0.25">
      <c r="D42">
        <v>10</v>
      </c>
      <c r="E42">
        <v>100000</v>
      </c>
      <c r="F42" s="42">
        <v>3.3018388667247001E+27</v>
      </c>
      <c r="G42" s="8">
        <f>F42</f>
        <v>3.3018388667247001E+27</v>
      </c>
      <c r="H42">
        <v>10</v>
      </c>
      <c r="I42">
        <v>100000</v>
      </c>
      <c r="J42" s="8">
        <v>1.9E+25</v>
      </c>
    </row>
    <row r="43" spans="4:18" x14ac:dyDescent="0.25">
      <c r="D43">
        <v>100</v>
      </c>
      <c r="E43">
        <v>10000</v>
      </c>
      <c r="F43" s="44">
        <v>-2.5090178695766899E+26</v>
      </c>
      <c r="G43" s="8">
        <f t="shared" si="0"/>
        <v>2.5090178695766899E+26</v>
      </c>
      <c r="H43">
        <v>100</v>
      </c>
      <c r="I43">
        <v>10000</v>
      </c>
      <c r="J43" s="8">
        <v>5.2200000000000002E+24</v>
      </c>
    </row>
    <row r="44" spans="4:18" x14ac:dyDescent="0.25">
      <c r="D44">
        <v>1000</v>
      </c>
      <c r="E44">
        <v>1000</v>
      </c>
      <c r="F44" s="43">
        <v>-3.1410744913864503E+26</v>
      </c>
      <c r="G44" s="8">
        <f t="shared" si="0"/>
        <v>3.1410744913864503E+26</v>
      </c>
      <c r="H44">
        <v>1000</v>
      </c>
      <c r="I44">
        <v>1000</v>
      </c>
      <c r="J44" s="8">
        <v>7.6599999999999995E+23</v>
      </c>
    </row>
    <row r="45" spans="4:18" x14ac:dyDescent="0.25">
      <c r="D45">
        <v>10000</v>
      </c>
      <c r="E45">
        <v>100</v>
      </c>
      <c r="F45" s="43">
        <v>-3.1577904120513702E+26</v>
      </c>
      <c r="G45" s="8">
        <f t="shared" si="0"/>
        <v>3.1577904120513702E+26</v>
      </c>
      <c r="H45">
        <v>10000</v>
      </c>
      <c r="I45">
        <v>100</v>
      </c>
      <c r="J45" s="8">
        <v>6.4199999999999998E+22</v>
      </c>
    </row>
    <row r="46" spans="4:18" x14ac:dyDescent="0.25">
      <c r="D46">
        <v>100000</v>
      </c>
      <c r="E46">
        <v>10</v>
      </c>
      <c r="F46" s="43">
        <v>-3.1589778693196503E+26</v>
      </c>
      <c r="G46" s="8">
        <f t="shared" si="0"/>
        <v>3.1589778693196503E+26</v>
      </c>
      <c r="H46">
        <v>100000</v>
      </c>
      <c r="I46">
        <v>10</v>
      </c>
      <c r="J46" s="8">
        <v>6.2700000000000005E+21</v>
      </c>
    </row>
    <row r="47" spans="4:18" x14ac:dyDescent="0.25">
      <c r="D47">
        <v>1000000</v>
      </c>
      <c r="E47">
        <v>1</v>
      </c>
      <c r="F47" s="43">
        <v>-3.1589778693196503E+26</v>
      </c>
      <c r="G47" s="8">
        <f t="shared" si="0"/>
        <v>3.1589778693196503E+26</v>
      </c>
      <c r="H47">
        <v>1000000</v>
      </c>
      <c r="I47">
        <v>1</v>
      </c>
      <c r="J47" s="8">
        <v>4.715E+20</v>
      </c>
    </row>
  </sheetData>
  <conditionalFormatting sqref="F42:F47">
    <cfRule type="colorScale" priority="1">
      <colorScale>
        <cfvo type="min"/>
        <cfvo type="max"/>
        <color theme="0"/>
        <color theme="0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topLeftCell="A22" zoomScaleNormal="100" workbookViewId="0">
      <selection activeCell="J5" sqref="J5"/>
    </sheetView>
  </sheetViews>
  <sheetFormatPr baseColWidth="10" defaultRowHeight="15" x14ac:dyDescent="0.25"/>
  <cols>
    <col min="3" max="3" width="13.5703125" customWidth="1"/>
    <col min="5" max="5" width="11.42578125" customWidth="1"/>
    <col min="6" max="6" width="13.140625" bestFit="1" customWidth="1"/>
    <col min="8" max="9" width="12.140625" customWidth="1"/>
    <col min="10" max="10" width="17" customWidth="1"/>
    <col min="22" max="22" width="16.7109375" customWidth="1"/>
  </cols>
  <sheetData>
    <row r="1" spans="2:24" ht="15.75" thickBot="1" x14ac:dyDescent="0.3"/>
    <row r="2" spans="2:24" x14ac:dyDescent="0.25">
      <c r="C2" s="1" t="s">
        <v>12</v>
      </c>
      <c r="D2" s="28">
        <v>43831</v>
      </c>
      <c r="E2" s="20"/>
      <c r="F2" s="28">
        <v>44197</v>
      </c>
      <c r="G2" s="20"/>
      <c r="H2" s="29">
        <v>44562</v>
      </c>
    </row>
    <row r="3" spans="2:24" x14ac:dyDescent="0.25">
      <c r="C3" s="4" t="s">
        <v>9</v>
      </c>
      <c r="D3" s="8">
        <v>-25453343414.131401</v>
      </c>
      <c r="E3" s="8"/>
      <c r="F3" s="8">
        <v>-27790490356.9589</v>
      </c>
      <c r="G3" s="8"/>
      <c r="H3" s="21">
        <v>-27411475609.0196</v>
      </c>
    </row>
    <row r="4" spans="2:24" x14ac:dyDescent="0.25">
      <c r="C4" s="4" t="s">
        <v>10</v>
      </c>
      <c r="D4" s="8">
        <v>146091299360.686</v>
      </c>
      <c r="E4" s="8"/>
      <c r="F4" s="8">
        <v>145531279592.33899</v>
      </c>
      <c r="G4" s="8"/>
      <c r="H4" s="21">
        <v>145269749964.616</v>
      </c>
    </row>
    <row r="5" spans="2:24" ht="15.75" thickBot="1" x14ac:dyDescent="0.3">
      <c r="C5" s="10" t="s">
        <v>11</v>
      </c>
      <c r="D5" s="22">
        <v>-2712536.2576693301</v>
      </c>
      <c r="E5" s="11"/>
      <c r="F5" s="22">
        <v>8814216.7241573296</v>
      </c>
      <c r="G5" s="11"/>
      <c r="H5" s="23">
        <v>19074993.062935699</v>
      </c>
    </row>
    <row r="6" spans="2:24" ht="15.75" thickBot="1" x14ac:dyDescent="0.3">
      <c r="D6" s="8"/>
      <c r="F6" s="8"/>
      <c r="H6" s="8"/>
    </row>
    <row r="7" spans="2:24" ht="15.75" thickBot="1" x14ac:dyDescent="0.3">
      <c r="B7" s="1" t="s">
        <v>21</v>
      </c>
      <c r="C7" s="2"/>
      <c r="D7" s="2"/>
      <c r="E7" s="2"/>
      <c r="F7" s="2"/>
      <c r="G7" s="2"/>
      <c r="H7" s="2"/>
      <c r="I7" s="2"/>
      <c r="J7" s="2"/>
      <c r="K7" s="2"/>
      <c r="L7" s="35"/>
      <c r="N7" s="35" t="s">
        <v>16</v>
      </c>
      <c r="O7" s="2"/>
      <c r="P7" s="2"/>
      <c r="Q7" s="2"/>
      <c r="R7" s="2"/>
      <c r="S7" s="2"/>
      <c r="T7" s="2"/>
      <c r="U7" s="2"/>
      <c r="V7" s="2"/>
      <c r="W7" s="2"/>
      <c r="X7" s="3"/>
    </row>
    <row r="8" spans="2:24" x14ac:dyDescent="0.25">
      <c r="B8" s="4"/>
      <c r="C8" s="1" t="s">
        <v>17</v>
      </c>
      <c r="D8" s="24">
        <v>86400</v>
      </c>
      <c r="E8" s="2" t="s">
        <v>19</v>
      </c>
      <c r="F8" s="16">
        <v>1</v>
      </c>
      <c r="G8" s="2" t="s">
        <v>20</v>
      </c>
      <c r="H8" s="16"/>
      <c r="I8" s="2"/>
      <c r="J8" s="2"/>
      <c r="K8" s="2"/>
      <c r="L8" s="36"/>
      <c r="N8" s="36"/>
      <c r="O8" s="2" t="s">
        <v>17</v>
      </c>
      <c r="P8" s="24">
        <v>86400</v>
      </c>
      <c r="Q8" s="2" t="s">
        <v>19</v>
      </c>
      <c r="R8" s="16">
        <v>1</v>
      </c>
      <c r="S8" s="2" t="s">
        <v>20</v>
      </c>
      <c r="T8" s="16"/>
      <c r="U8" s="2"/>
      <c r="V8" s="2"/>
      <c r="W8" s="3"/>
      <c r="X8" s="5"/>
    </row>
    <row r="9" spans="2:24" x14ac:dyDescent="0.25">
      <c r="B9" s="4"/>
      <c r="C9" s="4"/>
      <c r="F9" s="17"/>
      <c r="H9" s="17"/>
      <c r="L9" s="36"/>
      <c r="N9" s="36"/>
      <c r="R9" s="17"/>
      <c r="T9" s="17"/>
      <c r="W9" s="5"/>
      <c r="X9" s="5"/>
    </row>
    <row r="10" spans="2:24" x14ac:dyDescent="0.25">
      <c r="B10" s="4"/>
      <c r="C10" s="4"/>
      <c r="L10" s="36"/>
      <c r="N10" s="36"/>
      <c r="W10" s="5"/>
      <c r="X10" s="5"/>
    </row>
    <row r="11" spans="2:24" x14ac:dyDescent="0.25">
      <c r="B11" s="4"/>
      <c r="C11" s="4"/>
      <c r="D11" s="30">
        <v>43831</v>
      </c>
      <c r="E11" s="31"/>
      <c r="F11" s="30">
        <v>44197</v>
      </c>
      <c r="G11" s="31"/>
      <c r="H11" s="30">
        <v>44562</v>
      </c>
      <c r="I11" s="31"/>
      <c r="J11" s="32" t="s">
        <v>8</v>
      </c>
      <c r="L11" s="36"/>
      <c r="N11" s="36"/>
      <c r="P11" s="30">
        <v>43831</v>
      </c>
      <c r="Q11" s="31"/>
      <c r="R11" s="30">
        <v>44197</v>
      </c>
      <c r="S11" s="31"/>
      <c r="T11" s="30">
        <v>44562</v>
      </c>
      <c r="U11" s="31"/>
      <c r="V11" s="32" t="s">
        <v>8</v>
      </c>
      <c r="W11" s="5"/>
      <c r="X11" s="5"/>
    </row>
    <row r="12" spans="2:24" x14ac:dyDescent="0.25">
      <c r="B12" s="4"/>
      <c r="C12" s="4" t="s">
        <v>9</v>
      </c>
      <c r="D12" s="8">
        <v>-25453343414.131401</v>
      </c>
      <c r="E12" s="8"/>
      <c r="F12" s="8">
        <v>-25732063780</v>
      </c>
      <c r="G12" s="8"/>
      <c r="H12" s="8">
        <v>-23281587400</v>
      </c>
      <c r="I12" s="8"/>
      <c r="J12" s="8">
        <v>-1.7382640739096099E+34</v>
      </c>
      <c r="K12" s="26">
        <v>-8.9914384920000007E-2</v>
      </c>
      <c r="L12" s="37"/>
      <c r="N12" s="36"/>
      <c r="O12" t="s">
        <v>9</v>
      </c>
      <c r="P12" s="8">
        <v>-25453343414.131401</v>
      </c>
      <c r="Q12" s="8"/>
      <c r="R12" s="8">
        <v>-25876440010</v>
      </c>
      <c r="S12" s="8"/>
      <c r="T12" s="8">
        <v>-23570300000</v>
      </c>
      <c r="U12" s="8"/>
      <c r="V12" s="8">
        <v>-1.6842533050924399E+34</v>
      </c>
      <c r="W12" s="25">
        <v>-8.7120594760000003E-2</v>
      </c>
      <c r="X12" s="5"/>
    </row>
    <row r="13" spans="2:24" x14ac:dyDescent="0.25">
      <c r="B13" s="4"/>
      <c r="C13" s="4" t="s">
        <v>10</v>
      </c>
      <c r="D13" s="8">
        <v>146091299360.686</v>
      </c>
      <c r="E13" s="8"/>
      <c r="F13" s="8">
        <v>145931024100</v>
      </c>
      <c r="G13" s="8"/>
      <c r="H13" s="8">
        <v>146047281300</v>
      </c>
      <c r="I13" s="8"/>
      <c r="L13" s="36"/>
      <c r="N13" s="36"/>
      <c r="O13" t="s">
        <v>10</v>
      </c>
      <c r="P13" s="8">
        <v>146091299360.686</v>
      </c>
      <c r="Q13" s="8"/>
      <c r="R13" s="8">
        <v>145909864400</v>
      </c>
      <c r="S13" s="8"/>
      <c r="T13" s="8">
        <v>145986000000</v>
      </c>
      <c r="U13" s="8"/>
      <c r="W13" s="5"/>
      <c r="X13" s="5"/>
    </row>
    <row r="14" spans="2:24" x14ac:dyDescent="0.25">
      <c r="B14" s="4"/>
      <c r="C14" s="4" t="s">
        <v>11</v>
      </c>
      <c r="D14" s="8">
        <v>-2712536.2576693301</v>
      </c>
      <c r="F14" s="8">
        <v>-2748388.6379999998</v>
      </c>
      <c r="H14">
        <v>-2286299.568</v>
      </c>
      <c r="L14" s="36"/>
      <c r="N14" s="36"/>
      <c r="O14" t="s">
        <v>11</v>
      </c>
      <c r="P14" s="8">
        <v>-2712536.2576693301</v>
      </c>
      <c r="R14" s="8">
        <v>-2722235.0920000002</v>
      </c>
      <c r="T14" s="8">
        <v>-2265830</v>
      </c>
      <c r="W14" s="5"/>
      <c r="X14" s="5"/>
    </row>
    <row r="15" spans="2:24" x14ac:dyDescent="0.25">
      <c r="B15" s="4"/>
      <c r="C15" s="4"/>
      <c r="L15" s="36"/>
      <c r="N15" s="36"/>
      <c r="W15" s="5"/>
      <c r="X15" s="5"/>
    </row>
    <row r="16" spans="2:24" x14ac:dyDescent="0.25">
      <c r="B16" s="4"/>
      <c r="C16" s="4" t="s">
        <v>15</v>
      </c>
      <c r="F16">
        <f>SQRT(($F$3-F12)^2+($F$4-F13)^2+($F$5-F14)^2)</f>
        <v>2096914241.9227929</v>
      </c>
      <c r="G16" t="s">
        <v>13</v>
      </c>
      <c r="H16">
        <f>SQRT(($H$3-H12)^2+($H$4-H13)^2+($H$5-H14)^2)</f>
        <v>4202497816.9329267</v>
      </c>
      <c r="I16" t="s">
        <v>13</v>
      </c>
      <c r="L16" s="36"/>
      <c r="N16" s="36"/>
      <c r="O16" t="s">
        <v>15</v>
      </c>
      <c r="R16">
        <f>SQRT(($F$3-R12)^2+($F$4-R13)^2+($F$5-R14)^2)</f>
        <v>1951165876.3430951</v>
      </c>
      <c r="S16" t="s">
        <v>13</v>
      </c>
      <c r="T16">
        <f>SQRT(($H$3-T12)^2+($H$4-T13)^2+($H$5-T14)^2)</f>
        <v>3907441567.4765611</v>
      </c>
      <c r="U16" t="s">
        <v>13</v>
      </c>
      <c r="W16" s="5"/>
      <c r="X16" s="5"/>
    </row>
    <row r="17" spans="2:24" x14ac:dyDescent="0.25">
      <c r="B17" s="4"/>
      <c r="C17" s="4"/>
      <c r="F17" s="18">
        <f>F16/1000</f>
        <v>2096914.241922793</v>
      </c>
      <c r="G17" t="s">
        <v>14</v>
      </c>
      <c r="H17" s="18">
        <f>H16/1000</f>
        <v>4202497.8169329269</v>
      </c>
      <c r="I17" t="s">
        <v>14</v>
      </c>
      <c r="L17" s="36"/>
      <c r="N17" s="36"/>
      <c r="R17" s="18">
        <f>R16/1000</f>
        <v>1951165.876343095</v>
      </c>
      <c r="S17" t="s">
        <v>14</v>
      </c>
      <c r="T17" s="18">
        <f>T16/1000</f>
        <v>3907441.5674765613</v>
      </c>
      <c r="U17" t="s">
        <v>14</v>
      </c>
      <c r="W17" s="5"/>
      <c r="X17" s="5"/>
    </row>
    <row r="18" spans="2:24" ht="15.75" thickBot="1" x14ac:dyDescent="0.3">
      <c r="B18" s="4"/>
      <c r="C18" s="10"/>
      <c r="D18" s="11"/>
      <c r="E18" s="11"/>
      <c r="F18" s="19">
        <f>F16/SQRT($F$3^2+$F$4^2+$F$5^2)</f>
        <v>1.415294889347565E-2</v>
      </c>
      <c r="G18" s="11"/>
      <c r="H18" s="19">
        <f>H16/SQRT($H$3^2+$H$4^2+$H$5^2)</f>
        <v>2.8427271351012064E-2</v>
      </c>
      <c r="I18" s="11"/>
      <c r="J18" s="11"/>
      <c r="K18" s="11"/>
      <c r="L18" s="36"/>
      <c r="N18" s="36"/>
      <c r="O18" s="11"/>
      <c r="P18" s="11"/>
      <c r="Q18" s="11"/>
      <c r="R18" s="19">
        <f>R16/SQRT($F$3^2+$F$4^2+$F$5^2)</f>
        <v>1.3169232378933984E-2</v>
      </c>
      <c r="S18" s="11"/>
      <c r="T18" s="19">
        <f>T16/SQRT($H$3^2+$H$4^2+$H$5^2)</f>
        <v>2.6431400220916036E-2</v>
      </c>
      <c r="U18" s="11"/>
      <c r="V18" s="11"/>
      <c r="W18" s="12"/>
      <c r="X18" s="5"/>
    </row>
    <row r="19" spans="2:24" x14ac:dyDescent="0.25">
      <c r="B19" s="4"/>
      <c r="L19" s="36"/>
      <c r="N19" s="36"/>
      <c r="X19" s="5"/>
    </row>
    <row r="20" spans="2:24" ht="15.75" thickBot="1" x14ac:dyDescent="0.3">
      <c r="B20" s="4"/>
      <c r="L20" s="36"/>
      <c r="N20" s="36"/>
      <c r="X20" s="5"/>
    </row>
    <row r="21" spans="2:24" x14ac:dyDescent="0.25">
      <c r="B21" s="4"/>
      <c r="C21" s="1" t="s">
        <v>17</v>
      </c>
      <c r="D21" s="2">
        <v>3600</v>
      </c>
      <c r="E21" s="2" t="s">
        <v>19</v>
      </c>
      <c r="F21" s="16">
        <v>1</v>
      </c>
      <c r="G21" s="2" t="s">
        <v>18</v>
      </c>
      <c r="H21" s="16"/>
      <c r="I21" s="2"/>
      <c r="J21" s="2"/>
      <c r="K21" s="2"/>
      <c r="L21" s="36"/>
      <c r="N21" s="36"/>
      <c r="O21" s="2" t="s">
        <v>17</v>
      </c>
      <c r="P21" s="2">
        <v>3600</v>
      </c>
      <c r="Q21" s="2" t="s">
        <v>19</v>
      </c>
      <c r="R21" s="16">
        <v>1</v>
      </c>
      <c r="S21" s="2" t="s">
        <v>18</v>
      </c>
      <c r="T21" s="16"/>
      <c r="U21" s="2"/>
      <c r="V21" s="2"/>
      <c r="W21" s="3"/>
      <c r="X21" s="5"/>
    </row>
    <row r="22" spans="2:24" x14ac:dyDescent="0.25">
      <c r="B22" s="4"/>
      <c r="C22" s="4"/>
      <c r="F22" s="17"/>
      <c r="H22" s="17"/>
      <c r="L22" s="36"/>
      <c r="N22" s="36"/>
      <c r="R22" s="17"/>
      <c r="T22" s="17"/>
      <c r="W22" s="5"/>
      <c r="X22" s="5"/>
    </row>
    <row r="23" spans="2:24" x14ac:dyDescent="0.25">
      <c r="B23" s="4"/>
      <c r="C23" s="4"/>
      <c r="L23" s="36"/>
      <c r="N23" s="36"/>
      <c r="W23" s="5"/>
      <c r="X23" s="5"/>
    </row>
    <row r="24" spans="2:24" x14ac:dyDescent="0.25">
      <c r="B24" s="4"/>
      <c r="C24" s="4"/>
      <c r="D24" s="30">
        <v>43831</v>
      </c>
      <c r="E24" s="31"/>
      <c r="F24" s="30">
        <v>44197</v>
      </c>
      <c r="G24" s="31"/>
      <c r="H24" s="30">
        <v>44562</v>
      </c>
      <c r="I24" s="31"/>
      <c r="J24" s="32" t="s">
        <v>8</v>
      </c>
      <c r="L24" s="36"/>
      <c r="N24" s="36"/>
      <c r="P24" s="30">
        <v>43831</v>
      </c>
      <c r="Q24" s="31"/>
      <c r="R24" s="30">
        <v>44197</v>
      </c>
      <c r="S24" s="31"/>
      <c r="T24" s="30">
        <v>44562</v>
      </c>
      <c r="U24" s="31"/>
      <c r="V24" s="32" t="s">
        <v>8</v>
      </c>
      <c r="W24" s="5"/>
      <c r="X24" s="5"/>
    </row>
    <row r="25" spans="2:24" x14ac:dyDescent="0.25">
      <c r="B25" s="4"/>
      <c r="C25" s="4" t="s">
        <v>9</v>
      </c>
      <c r="D25" s="8">
        <v>-25453343414.131401</v>
      </c>
      <c r="E25" s="8"/>
      <c r="F25" s="8">
        <v>-25967400000</v>
      </c>
      <c r="G25" s="8"/>
      <c r="H25" s="8">
        <v>-23752429820</v>
      </c>
      <c r="I25" s="8"/>
      <c r="J25" s="8">
        <v>-1.68598178371338E+34</v>
      </c>
      <c r="K25" s="26">
        <v>-8.7210002980000007E-2</v>
      </c>
      <c r="L25" s="37"/>
      <c r="N25" s="36"/>
      <c r="O25" t="s">
        <v>9</v>
      </c>
      <c r="P25" s="8">
        <v>-25453343414.131401</v>
      </c>
      <c r="Q25" s="8"/>
      <c r="R25" s="8">
        <v>-25968868900</v>
      </c>
      <c r="S25" s="8"/>
      <c r="T25" s="8">
        <v>-23755348570</v>
      </c>
      <c r="U25" s="8"/>
      <c r="V25" s="8">
        <v>-1.68406108071533E+34</v>
      </c>
      <c r="W25" s="25">
        <v>-8.7110651659999996E-2</v>
      </c>
      <c r="X25" s="5"/>
    </row>
    <row r="26" spans="2:24" x14ac:dyDescent="0.25">
      <c r="B26" s="4"/>
      <c r="C26" s="4" t="s">
        <v>10</v>
      </c>
      <c r="D26" s="8">
        <v>146091299360.686</v>
      </c>
      <c r="E26" s="8"/>
      <c r="F26" s="8">
        <v>145894000000</v>
      </c>
      <c r="G26" s="8"/>
      <c r="H26" s="8">
        <v>145957813900</v>
      </c>
      <c r="I26" s="8"/>
      <c r="L26" s="36"/>
      <c r="N26" s="36"/>
      <c r="O26" t="s">
        <v>10</v>
      </c>
      <c r="P26" s="8">
        <v>146091299360.686</v>
      </c>
      <c r="Q26" s="8"/>
      <c r="R26" s="8">
        <v>145893837200</v>
      </c>
      <c r="S26" s="8"/>
      <c r="T26" s="8">
        <v>145956842800</v>
      </c>
      <c r="U26" s="8"/>
      <c r="W26" s="5"/>
      <c r="X26" s="5"/>
    </row>
    <row r="27" spans="2:24" x14ac:dyDescent="0.25">
      <c r="B27" s="4"/>
      <c r="C27" s="4" t="s">
        <v>11</v>
      </c>
      <c r="D27" s="8">
        <v>-2712536.2576693301</v>
      </c>
      <c r="F27" s="8">
        <v>-2716800</v>
      </c>
      <c r="H27" s="8">
        <v>-2255449.5120000001</v>
      </c>
      <c r="L27" s="36"/>
      <c r="N27" s="36"/>
      <c r="O27" t="s">
        <v>11</v>
      </c>
      <c r="P27" s="8">
        <v>-2712536.2576693301</v>
      </c>
      <c r="R27" s="8">
        <v>-2715851.3360000001</v>
      </c>
      <c r="T27">
        <v>-2254678.6409999998</v>
      </c>
      <c r="W27" s="5"/>
      <c r="X27" s="5"/>
    </row>
    <row r="28" spans="2:24" x14ac:dyDescent="0.25">
      <c r="B28" s="4"/>
      <c r="C28" s="4"/>
      <c r="L28" s="36"/>
      <c r="N28" s="36"/>
      <c r="W28" s="5"/>
      <c r="X28" s="5"/>
    </row>
    <row r="29" spans="2:24" x14ac:dyDescent="0.25">
      <c r="B29" s="4"/>
      <c r="C29" s="4" t="s">
        <v>15</v>
      </c>
      <c r="F29">
        <f>SQRT(($F$3-F25)^2+($F$4-F26)^2+($F$5-F27)^2)</f>
        <v>1858859195.3445516</v>
      </c>
      <c r="G29" t="s">
        <v>13</v>
      </c>
      <c r="H29">
        <f>SQRT(($H$3-H25)^2+($H$4-H26)^2+($H$5-H27)^2)</f>
        <v>3723238248.2321258</v>
      </c>
      <c r="I29" t="s">
        <v>13</v>
      </c>
      <c r="L29" s="36"/>
      <c r="N29" s="36"/>
      <c r="O29" t="s">
        <v>15</v>
      </c>
      <c r="R29">
        <f>SQRT(($F$3-R25)^2+($F$4-R26)^2+($F$5-R27)^2)</f>
        <v>1857386791.6498744</v>
      </c>
      <c r="S29" t="s">
        <v>13</v>
      </c>
      <c r="T29">
        <f>SQRT(($H$3-T25)^2+($H$4-T26)^2+($H$5-T27)^2)</f>
        <v>3720190377.4916215</v>
      </c>
      <c r="U29" t="s">
        <v>13</v>
      </c>
      <c r="W29" s="5"/>
      <c r="X29" s="5"/>
    </row>
    <row r="30" spans="2:24" x14ac:dyDescent="0.25">
      <c r="B30" s="4"/>
      <c r="C30" s="4"/>
      <c r="F30" s="18">
        <f>F29/1000</f>
        <v>1858859.1953445515</v>
      </c>
      <c r="G30" t="s">
        <v>14</v>
      </c>
      <c r="H30" s="18">
        <f>H29/1000</f>
        <v>3723238.2482321258</v>
      </c>
      <c r="I30" t="s">
        <v>14</v>
      </c>
      <c r="L30" s="36"/>
      <c r="N30" s="36"/>
      <c r="R30" s="18">
        <f>R29/1000</f>
        <v>1857386.7916498745</v>
      </c>
      <c r="S30" t="s">
        <v>14</v>
      </c>
      <c r="T30" s="18">
        <f>T29/1000</f>
        <v>3720190.3774916213</v>
      </c>
      <c r="U30" t="s">
        <v>14</v>
      </c>
      <c r="W30" s="5"/>
      <c r="X30" s="5"/>
    </row>
    <row r="31" spans="2:24" ht="15.75" thickBot="1" x14ac:dyDescent="0.3">
      <c r="B31" s="4"/>
      <c r="C31" s="10"/>
      <c r="D31" s="11"/>
      <c r="E31" s="11"/>
      <c r="F31" s="19">
        <f>F29/SQRT($F$3^2+$F$4^2+$F$5^2)</f>
        <v>1.2546216085477551E-2</v>
      </c>
      <c r="G31" s="11"/>
      <c r="H31" s="19">
        <f>H29/SQRT($H$3^2+$H$4^2+$H$5^2)</f>
        <v>2.5185379885386081E-2</v>
      </c>
      <c r="I31" s="11"/>
      <c r="J31" s="11"/>
      <c r="K31" s="11"/>
      <c r="L31" s="36"/>
      <c r="N31" s="36"/>
      <c r="O31" s="11"/>
      <c r="P31" s="11"/>
      <c r="Q31" s="11"/>
      <c r="R31" s="19">
        <f>R29/SQRT($F$3^2+$F$4^2+$F$5^2)</f>
        <v>1.2536278218766215E-2</v>
      </c>
      <c r="S31" s="11"/>
      <c r="T31" s="19">
        <f>T29/SQRT($H$3^2+$H$4^2+$H$5^2)</f>
        <v>2.5164762944614807E-2</v>
      </c>
      <c r="U31" s="11"/>
      <c r="V31" s="11"/>
      <c r="W31" s="12"/>
      <c r="X31" s="5"/>
    </row>
    <row r="32" spans="2:24" ht="15.75" thickBot="1" x14ac:dyDescent="0.3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38"/>
      <c r="N32" s="38"/>
      <c r="O32" s="11"/>
      <c r="P32" s="11"/>
      <c r="Q32" s="11"/>
      <c r="R32" s="11"/>
      <c r="S32" s="11"/>
      <c r="T32" s="11"/>
      <c r="U32" s="11"/>
      <c r="V32" s="11"/>
      <c r="W32" s="11"/>
      <c r="X32" s="12"/>
    </row>
    <row r="33" spans="2:24" ht="15.75" thickBot="1" x14ac:dyDescent="0.3">
      <c r="B33" s="4"/>
      <c r="L33" s="39"/>
      <c r="N33" s="36"/>
      <c r="X33" s="5"/>
    </row>
    <row r="34" spans="2:24" ht="15.75" thickBot="1" x14ac:dyDescent="0.3">
      <c r="B34" s="4"/>
      <c r="C34" s="1" t="s">
        <v>17</v>
      </c>
      <c r="D34" s="2">
        <v>1000</v>
      </c>
      <c r="E34" s="2" t="s">
        <v>19</v>
      </c>
      <c r="F34" s="16"/>
      <c r="G34" s="2"/>
      <c r="H34" s="16"/>
      <c r="I34" s="2"/>
      <c r="J34" s="2"/>
      <c r="K34" s="2"/>
      <c r="L34" s="38"/>
      <c r="N34" s="38"/>
      <c r="O34" s="2" t="s">
        <v>17</v>
      </c>
      <c r="P34" s="2">
        <v>1000</v>
      </c>
      <c r="Q34" s="2" t="s">
        <v>19</v>
      </c>
      <c r="R34" s="16">
        <v>1</v>
      </c>
      <c r="S34" s="2" t="s">
        <v>18</v>
      </c>
      <c r="T34" s="16"/>
      <c r="U34" s="2"/>
      <c r="V34" s="2"/>
      <c r="W34" s="3"/>
      <c r="X34" s="5"/>
    </row>
    <row r="35" spans="2:24" x14ac:dyDescent="0.25">
      <c r="B35" s="4"/>
      <c r="C35" s="4"/>
      <c r="F35" s="17"/>
      <c r="H35" s="17"/>
      <c r="K35" s="5"/>
      <c r="L35" s="5"/>
      <c r="N35" s="4"/>
      <c r="O35" s="4"/>
      <c r="R35" s="17"/>
      <c r="T35" s="17"/>
      <c r="W35" s="5"/>
      <c r="X35" s="5"/>
    </row>
    <row r="36" spans="2:24" x14ac:dyDescent="0.25">
      <c r="B36" s="4"/>
      <c r="C36" s="4"/>
      <c r="K36" s="5"/>
      <c r="L36" s="5"/>
      <c r="N36" s="4"/>
      <c r="O36" s="4"/>
      <c r="W36" s="5"/>
      <c r="X36" s="5"/>
    </row>
    <row r="37" spans="2:24" x14ac:dyDescent="0.25">
      <c r="B37" s="4"/>
      <c r="C37" s="4"/>
      <c r="D37" s="30">
        <v>43831</v>
      </c>
      <c r="E37" s="31"/>
      <c r="F37" s="30">
        <v>44197</v>
      </c>
      <c r="G37" s="31"/>
      <c r="H37" s="30">
        <v>44562</v>
      </c>
      <c r="I37" s="31"/>
      <c r="J37" s="32" t="s">
        <v>8</v>
      </c>
      <c r="K37" s="5"/>
      <c r="L37" s="5"/>
      <c r="M37" s="27"/>
      <c r="N37" s="33"/>
      <c r="O37" s="4"/>
      <c r="P37" s="30">
        <v>43831</v>
      </c>
      <c r="Q37" s="31"/>
      <c r="R37" s="30">
        <v>44197</v>
      </c>
      <c r="S37" s="31"/>
      <c r="T37" s="30">
        <v>44562</v>
      </c>
      <c r="U37" s="31"/>
      <c r="V37" s="32" t="s">
        <v>8</v>
      </c>
      <c r="W37" s="5"/>
      <c r="X37" s="34"/>
    </row>
    <row r="38" spans="2:24" x14ac:dyDescent="0.25">
      <c r="B38" s="4"/>
      <c r="C38" s="4" t="s">
        <v>9</v>
      </c>
      <c r="D38" s="8">
        <v>-25453343414.131401</v>
      </c>
      <c r="E38" s="8"/>
      <c r="F38" s="8">
        <v>-25986557480</v>
      </c>
      <c r="G38" s="8"/>
      <c r="H38" s="8">
        <v>-23772865980</v>
      </c>
      <c r="I38" s="8"/>
      <c r="J38" s="8">
        <v>-1.68598178371338E+34</v>
      </c>
      <c r="K38" s="25">
        <v>-8.7210002980000007E-2</v>
      </c>
      <c r="L38" s="25"/>
      <c r="N38" s="4"/>
      <c r="O38" s="4" t="s">
        <v>9</v>
      </c>
      <c r="P38" s="8">
        <v>-25453343414.131401</v>
      </c>
      <c r="Q38" s="8"/>
      <c r="R38" s="8">
        <v>-25986900000</v>
      </c>
      <c r="S38" s="8"/>
      <c r="T38" s="8">
        <v>-23773600000</v>
      </c>
      <c r="U38" s="8"/>
      <c r="V38" s="8">
        <v>-1.68406108071533E+34</v>
      </c>
      <c r="W38" s="25">
        <v>-8.7110651659999996E-2</v>
      </c>
      <c r="X38" s="5"/>
    </row>
    <row r="39" spans="2:24" x14ac:dyDescent="0.25">
      <c r="B39" s="4"/>
      <c r="C39" s="4" t="s">
        <v>10</v>
      </c>
      <c r="D39" s="8">
        <v>146091299360.686</v>
      </c>
      <c r="E39" s="8"/>
      <c r="F39" s="8">
        <v>145890642400</v>
      </c>
      <c r="G39" s="8"/>
      <c r="H39" s="8">
        <v>145954141400</v>
      </c>
      <c r="I39" s="8"/>
      <c r="K39" s="5"/>
      <c r="L39" s="5"/>
      <c r="N39" s="4"/>
      <c r="O39" s="4" t="s">
        <v>10</v>
      </c>
      <c r="P39" s="8">
        <v>146091299360.686</v>
      </c>
      <c r="Q39" s="8"/>
      <c r="R39" s="8">
        <v>145891000000</v>
      </c>
      <c r="S39" s="8"/>
      <c r="T39" s="8">
        <v>145954000000</v>
      </c>
      <c r="U39" s="8"/>
      <c r="W39" s="5"/>
      <c r="X39" s="5"/>
    </row>
    <row r="40" spans="2:24" x14ac:dyDescent="0.25">
      <c r="B40" s="4"/>
      <c r="C40" s="4" t="s">
        <v>11</v>
      </c>
      <c r="D40" s="8">
        <v>-2712536.2576693301</v>
      </c>
      <c r="F40" s="8">
        <v>-2715915.5970000001</v>
      </c>
      <c r="H40" s="8">
        <v>-2254540.6889999998</v>
      </c>
      <c r="K40" s="5"/>
      <c r="L40" s="5"/>
      <c r="N40" s="4"/>
      <c r="O40" s="4" t="s">
        <v>11</v>
      </c>
      <c r="P40" s="8">
        <v>-2712536.2576693301</v>
      </c>
      <c r="R40" s="8">
        <v>-2715650</v>
      </c>
      <c r="T40">
        <v>-2254678.6409999998</v>
      </c>
      <c r="W40" s="5"/>
      <c r="X40" s="5"/>
    </row>
    <row r="41" spans="2:24" x14ac:dyDescent="0.25">
      <c r="B41" s="4"/>
      <c r="C41" s="4"/>
      <c r="K41" s="5"/>
      <c r="L41" s="5"/>
      <c r="N41" s="4"/>
      <c r="O41" s="4"/>
      <c r="W41" s="5"/>
      <c r="X41" s="5"/>
    </row>
    <row r="42" spans="2:24" x14ac:dyDescent="0.25">
      <c r="B42" s="4"/>
      <c r="C42" s="4" t="s">
        <v>15</v>
      </c>
      <c r="F42">
        <f>SQRT(($F$3-F38)^2+($F$4-F39)^2+($F$5-F40)^2)</f>
        <v>1839415232.0926788</v>
      </c>
      <c r="G42" t="s">
        <v>13</v>
      </c>
      <c r="H42">
        <f>SQRT(($H$3-H38)^2+($H$4-H39)^2+($H$5-H40)^2)</f>
        <v>3702475741.747838</v>
      </c>
      <c r="I42" t="s">
        <v>13</v>
      </c>
      <c r="K42" s="5"/>
      <c r="L42" s="5"/>
      <c r="N42" s="4"/>
      <c r="O42" s="4" t="s">
        <v>15</v>
      </c>
      <c r="R42">
        <f>SQRT(($F$3-R38)^2+($F$4-R39)^2+($F$5-R40)^2)</f>
        <v>1839149228.6461191</v>
      </c>
      <c r="S42" t="s">
        <v>13</v>
      </c>
      <c r="T42">
        <f>SQRT(($H$3-T38)^2+($H$4-T39)^2+($H$5-T40)^2)</f>
        <v>3701728246.7136521</v>
      </c>
      <c r="U42" t="s">
        <v>13</v>
      </c>
      <c r="W42" s="5"/>
      <c r="X42" s="5"/>
    </row>
    <row r="43" spans="2:24" x14ac:dyDescent="0.25">
      <c r="B43" s="4"/>
      <c r="C43" s="4"/>
      <c r="F43" s="18">
        <f>F42/1000</f>
        <v>1839415.2320926788</v>
      </c>
      <c r="G43" t="s">
        <v>14</v>
      </c>
      <c r="H43" s="18">
        <f>H42/1000</f>
        <v>3702475.741747838</v>
      </c>
      <c r="I43" t="s">
        <v>14</v>
      </c>
      <c r="K43" s="5"/>
      <c r="L43" s="5"/>
      <c r="N43" s="4"/>
      <c r="O43" s="4"/>
      <c r="R43" s="18">
        <f>R42/1000</f>
        <v>1839149.2286461191</v>
      </c>
      <c r="S43" t="s">
        <v>14</v>
      </c>
      <c r="T43" s="18">
        <f>T42/1000</f>
        <v>3701728.2467136523</v>
      </c>
      <c r="U43" t="s">
        <v>14</v>
      </c>
      <c r="W43" s="5"/>
      <c r="X43" s="5"/>
    </row>
    <row r="44" spans="2:24" ht="15.75" thickBot="1" x14ac:dyDescent="0.3">
      <c r="B44" s="4"/>
      <c r="C44" s="10"/>
      <c r="D44" s="11"/>
      <c r="E44" s="11"/>
      <c r="F44" s="19">
        <f>F42/SQRT($F$3^2+$F$4^2+$F$5^2)</f>
        <v>1.2414980666933187E-2</v>
      </c>
      <c r="G44" s="11"/>
      <c r="H44" s="19">
        <f>H42/SQRT($H$3^2+$H$4^2+$H$5^2)</f>
        <v>2.5044934504694187E-2</v>
      </c>
      <c r="I44" s="11"/>
      <c r="J44" s="11"/>
      <c r="K44" s="12"/>
      <c r="L44" s="5"/>
      <c r="N44" s="4"/>
      <c r="O44" s="10"/>
      <c r="P44" s="11"/>
      <c r="Q44" s="11"/>
      <c r="R44" s="19">
        <f>R42/SQRT($F$3^2+$F$4^2+$F$5^2)</f>
        <v>1.2413185298715747E-2</v>
      </c>
      <c r="S44" s="11"/>
      <c r="T44" s="19">
        <f>T42/SQRT($H$3^2+$H$4^2+$H$5^2)</f>
        <v>2.5039878167940195E-2</v>
      </c>
      <c r="U44" s="11"/>
      <c r="V44" s="11"/>
      <c r="W44" s="12"/>
      <c r="X44" s="5"/>
    </row>
    <row r="45" spans="2:24" ht="15.75" thickBot="1" x14ac:dyDescent="0.3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2"/>
      <c r="N45" s="10"/>
      <c r="O45" s="11"/>
      <c r="P45" s="11"/>
      <c r="Q45" s="11"/>
      <c r="R45" s="11"/>
      <c r="S45" s="11"/>
      <c r="T45" s="11"/>
      <c r="U45" s="11"/>
      <c r="V45" s="11"/>
      <c r="W45" s="11"/>
      <c r="X45" s="12"/>
    </row>
    <row r="46" spans="2:24" ht="15.75" thickBot="1" x14ac:dyDescent="0.3">
      <c r="B46" s="4"/>
      <c r="L46" s="39"/>
      <c r="N46" s="4"/>
      <c r="X46" s="39"/>
    </row>
    <row r="47" spans="2:24" ht="15.75" thickBot="1" x14ac:dyDescent="0.3">
      <c r="B47" s="4"/>
      <c r="C47" s="1" t="s">
        <v>17</v>
      </c>
      <c r="D47" s="2">
        <v>500</v>
      </c>
      <c r="E47" s="2" t="s">
        <v>19</v>
      </c>
      <c r="F47" s="16"/>
      <c r="G47" s="2"/>
      <c r="H47" s="16"/>
      <c r="I47" s="2"/>
      <c r="J47" s="2"/>
      <c r="K47" s="2"/>
      <c r="L47" s="38"/>
      <c r="N47" s="4"/>
      <c r="O47" s="1" t="s">
        <v>17</v>
      </c>
      <c r="P47" s="2">
        <v>500</v>
      </c>
      <c r="Q47" s="2" t="s">
        <v>19</v>
      </c>
      <c r="R47" s="16"/>
      <c r="S47" s="2"/>
      <c r="T47" s="16"/>
      <c r="U47" s="2"/>
      <c r="V47" s="2"/>
      <c r="W47" s="2"/>
      <c r="X47" s="38"/>
    </row>
    <row r="48" spans="2:24" x14ac:dyDescent="0.25">
      <c r="B48" s="4"/>
      <c r="C48" s="4"/>
      <c r="F48" s="17"/>
      <c r="H48" s="17"/>
      <c r="K48" s="5"/>
      <c r="L48" s="5"/>
      <c r="N48" s="4"/>
      <c r="O48" s="4"/>
      <c r="R48" s="17"/>
      <c r="T48" s="17"/>
      <c r="W48" s="5"/>
      <c r="X48" s="5"/>
    </row>
    <row r="49" spans="1:24" x14ac:dyDescent="0.25">
      <c r="B49" s="4"/>
      <c r="C49" s="4"/>
      <c r="K49" s="5"/>
      <c r="L49" s="5"/>
      <c r="N49" s="4"/>
      <c r="O49" s="4"/>
      <c r="W49" s="5"/>
      <c r="X49" s="5"/>
    </row>
    <row r="50" spans="1:24" x14ac:dyDescent="0.25">
      <c r="B50" s="4"/>
      <c r="C50" s="4"/>
      <c r="D50" s="30">
        <v>43831</v>
      </c>
      <c r="E50" s="31"/>
      <c r="F50" s="30">
        <v>44197</v>
      </c>
      <c r="G50" s="31"/>
      <c r="H50" s="30">
        <v>44562</v>
      </c>
      <c r="I50" s="31"/>
      <c r="J50" s="32" t="s">
        <v>8</v>
      </c>
      <c r="K50" s="5"/>
      <c r="L50" s="5"/>
      <c r="N50" s="4"/>
      <c r="O50" s="4"/>
      <c r="P50" s="30">
        <v>43831</v>
      </c>
      <c r="Q50" s="31"/>
      <c r="R50" s="30">
        <v>44197</v>
      </c>
      <c r="S50" s="31"/>
      <c r="T50" s="30">
        <v>44562</v>
      </c>
      <c r="U50" s="31"/>
      <c r="V50" s="32" t="s">
        <v>8</v>
      </c>
      <c r="W50" s="5"/>
      <c r="X50" s="5"/>
    </row>
    <row r="51" spans="1:24" x14ac:dyDescent="0.25">
      <c r="B51" s="4"/>
      <c r="C51" s="4" t="s">
        <v>9</v>
      </c>
      <c r="D51" s="8">
        <v>-25453343414.131401</v>
      </c>
      <c r="E51" s="8"/>
      <c r="F51" s="8">
        <v>-25971838080</v>
      </c>
      <c r="G51" s="8"/>
      <c r="H51" s="8">
        <v>-23758308750</v>
      </c>
      <c r="I51" s="8"/>
      <c r="J51" s="8">
        <v>-1.68598178371338E+34</v>
      </c>
      <c r="K51" s="25">
        <v>-8.7210002980000007E-2</v>
      </c>
      <c r="L51" s="25"/>
      <c r="N51" s="4"/>
      <c r="O51" s="4" t="s">
        <v>9</v>
      </c>
      <c r="P51" s="8">
        <v>-25453343414.131401</v>
      </c>
      <c r="Q51" s="8"/>
      <c r="R51" s="8">
        <v>-27134984480</v>
      </c>
      <c r="S51" s="8"/>
      <c r="T51" s="8">
        <v>-26132772810</v>
      </c>
      <c r="U51" s="8"/>
      <c r="V51" s="8">
        <v>-1.68598178371338E+34</v>
      </c>
      <c r="W51" s="25">
        <v>-8.7210002980000007E-2</v>
      </c>
      <c r="X51" s="25"/>
    </row>
    <row r="52" spans="1:24" x14ac:dyDescent="0.25">
      <c r="B52" s="4"/>
      <c r="C52" s="4" t="s">
        <v>10</v>
      </c>
      <c r="D52" s="8">
        <v>146091299360.686</v>
      </c>
      <c r="E52" s="8"/>
      <c r="F52" s="8">
        <v>145893285400</v>
      </c>
      <c r="G52" s="8"/>
      <c r="H52" s="8">
        <v>145956451500</v>
      </c>
      <c r="I52" s="8"/>
      <c r="K52" s="5"/>
      <c r="L52" s="5"/>
      <c r="N52" s="4"/>
      <c r="O52" s="4" t="s">
        <v>10</v>
      </c>
      <c r="P52" s="8">
        <v>146091299360.686</v>
      </c>
      <c r="Q52" s="8"/>
      <c r="R52" s="8">
        <v>145682645200</v>
      </c>
      <c r="S52" s="8"/>
      <c r="T52" s="8">
        <v>145549697300</v>
      </c>
      <c r="U52" s="8"/>
      <c r="W52" s="5"/>
      <c r="X52" s="5"/>
    </row>
    <row r="53" spans="1:24" x14ac:dyDescent="0.25">
      <c r="B53" s="4"/>
      <c r="C53" s="4" t="s">
        <v>11</v>
      </c>
      <c r="D53" s="8">
        <v>-2712536.2576693301</v>
      </c>
      <c r="F53" s="8">
        <v>-2715743.7969999998</v>
      </c>
      <c r="H53" s="8">
        <v>-2254497.6009999998</v>
      </c>
      <c r="K53" s="5"/>
      <c r="L53" s="5"/>
      <c r="N53" s="4"/>
      <c r="O53" s="4" t="s">
        <v>11</v>
      </c>
      <c r="P53" s="8">
        <v>-2712536.2576693301</v>
      </c>
      <c r="R53" s="8">
        <v>-2715589.5060000001</v>
      </c>
      <c r="T53" s="8">
        <v>-2256137.773</v>
      </c>
      <c r="W53" s="5"/>
      <c r="X53" s="5"/>
    </row>
    <row r="54" spans="1:24" x14ac:dyDescent="0.25">
      <c r="B54" s="4"/>
      <c r="C54" s="4"/>
      <c r="K54" s="5"/>
      <c r="L54" s="5"/>
      <c r="N54" s="4"/>
      <c r="O54" s="4"/>
      <c r="W54" s="5"/>
      <c r="X54" s="5"/>
    </row>
    <row r="55" spans="1:24" x14ac:dyDescent="0.25">
      <c r="B55" s="4"/>
      <c r="C55" s="4" t="s">
        <v>15</v>
      </c>
      <c r="F55">
        <f>SQRT(($F$3-F51)^2+($F$4-F52)^2+($F$5-F53)^2)</f>
        <v>1854367075.111536</v>
      </c>
      <c r="G55" t="s">
        <v>13</v>
      </c>
      <c r="H55">
        <f>SQRT(($H$3-H51)^2+($H$4-H52)^2+($H$5-H53)^2)</f>
        <v>3717208905.3091784</v>
      </c>
      <c r="I55" t="s">
        <v>13</v>
      </c>
      <c r="K55" s="5"/>
      <c r="L55" s="5"/>
      <c r="N55" s="4"/>
      <c r="O55" s="4" t="s">
        <v>15</v>
      </c>
      <c r="R55">
        <f>SQRT(($F$3-R51)^2+($F$4-R52)^2+($F$5-R53)^2)</f>
        <v>672853950.2313627</v>
      </c>
      <c r="S55" t="s">
        <v>13</v>
      </c>
      <c r="T55">
        <f>SQRT(($H$3-T51)^2+($H$4-T52)^2+($H$5-T53)^2)</f>
        <v>1309162471.1822069</v>
      </c>
      <c r="U55" t="s">
        <v>13</v>
      </c>
      <c r="W55" s="5"/>
      <c r="X55" s="5"/>
    </row>
    <row r="56" spans="1:24" x14ac:dyDescent="0.25">
      <c r="B56" s="4"/>
      <c r="C56" s="4"/>
      <c r="F56" s="18">
        <f>F55/1000</f>
        <v>1854367.0751115361</v>
      </c>
      <c r="G56" t="s">
        <v>14</v>
      </c>
      <c r="H56" s="18">
        <f>H55/1000</f>
        <v>3717208.9053091784</v>
      </c>
      <c r="I56" t="s">
        <v>14</v>
      </c>
      <c r="K56" s="5"/>
      <c r="L56" s="5"/>
      <c r="N56" s="4"/>
      <c r="O56" s="4"/>
      <c r="R56" s="18">
        <f>R55/1000</f>
        <v>672853.95023136272</v>
      </c>
      <c r="S56" t="s">
        <v>14</v>
      </c>
      <c r="T56" s="18">
        <f>T55/1000</f>
        <v>1309162.4711822069</v>
      </c>
      <c r="U56" t="s">
        <v>14</v>
      </c>
      <c r="W56" s="5"/>
      <c r="X56" s="5"/>
    </row>
    <row r="57" spans="1:24" ht="15.75" thickBot="1" x14ac:dyDescent="0.3">
      <c r="B57" s="4"/>
      <c r="C57" s="10"/>
      <c r="D57" s="11"/>
      <c r="E57" s="11"/>
      <c r="F57" s="19">
        <f>F55/SQRT($F$3^2+$F$4^2+$F$5^2)</f>
        <v>1.2515896892250593E-2</v>
      </c>
      <c r="G57" s="11"/>
      <c r="H57" s="19">
        <f>H55/SQRT($H$3^2+$H$4^2+$H$5^2)</f>
        <v>2.5144595148592568E-2</v>
      </c>
      <c r="I57" s="11"/>
      <c r="J57" s="11"/>
      <c r="K57" s="12"/>
      <c r="L57" s="5"/>
      <c r="N57" s="4"/>
      <c r="O57" s="10"/>
      <c r="P57" s="11"/>
      <c r="Q57" s="11"/>
      <c r="R57" s="19">
        <f>R55/SQRT($F$3^2+$F$4^2+$F$5^2)</f>
        <v>4.5413719741182962E-3</v>
      </c>
      <c r="S57" s="11"/>
      <c r="T57" s="19">
        <f>T55/SQRT($H$3^2+$H$4^2+$H$5^2)</f>
        <v>8.8556659472625449E-3</v>
      </c>
      <c r="U57" s="11"/>
      <c r="V57" s="11"/>
      <c r="W57" s="12"/>
      <c r="X57" s="5"/>
    </row>
    <row r="58" spans="1:24" ht="15.75" thickBot="1" x14ac:dyDescent="0.3"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2"/>
      <c r="N58" s="10"/>
      <c r="O58" s="11"/>
      <c r="P58" s="11"/>
      <c r="Q58" s="11"/>
      <c r="R58" s="11"/>
      <c r="S58" s="11"/>
      <c r="T58" s="11"/>
      <c r="U58" s="11"/>
      <c r="V58" s="11"/>
      <c r="W58" s="11"/>
      <c r="X58" s="12"/>
    </row>
    <row r="61" spans="1:24" x14ac:dyDescent="0.25">
      <c r="A61" t="s">
        <v>22</v>
      </c>
    </row>
  </sheetData>
  <conditionalFormatting sqref="F18:H18">
    <cfRule type="colorScale" priority="9">
      <colorScale>
        <cfvo type="min"/>
        <cfvo type="max"/>
        <color rgb="FF63BE7B"/>
        <color rgb="FFFFEF9C"/>
      </colorScale>
    </cfRule>
  </conditionalFormatting>
  <conditionalFormatting sqref="F31:H31">
    <cfRule type="colorScale" priority="11">
      <colorScale>
        <cfvo type="min"/>
        <cfvo type="max"/>
        <color rgb="FF63BE7B"/>
        <color rgb="FFFFEF9C"/>
      </colorScale>
    </cfRule>
  </conditionalFormatting>
  <conditionalFormatting sqref="F44:H44">
    <cfRule type="colorScale" priority="5">
      <colorScale>
        <cfvo type="min"/>
        <cfvo type="max"/>
        <color rgb="FF63BE7B"/>
        <color rgb="FFFFEF9C"/>
      </colorScale>
    </cfRule>
  </conditionalFormatting>
  <conditionalFormatting sqref="F57:H57">
    <cfRule type="colorScale" priority="3">
      <colorScale>
        <cfvo type="min"/>
        <cfvo type="max"/>
        <color rgb="FF63BE7B"/>
        <color rgb="FFFFEF9C"/>
      </colorScale>
    </cfRule>
  </conditionalFormatting>
  <conditionalFormatting sqref="F57 H57 R57 T57 R44 T44 F44 H44 F18 H18 R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T18">
    <cfRule type="colorScale" priority="6">
      <colorScale>
        <cfvo type="min"/>
        <cfvo type="max"/>
        <color rgb="FF63BE7B"/>
        <color rgb="FFFFEF9C"/>
      </colorScale>
    </cfRule>
  </conditionalFormatting>
  <conditionalFormatting sqref="R31:T31">
    <cfRule type="colorScale" priority="8">
      <colorScale>
        <cfvo type="min"/>
        <cfvo type="max"/>
        <color rgb="FF63BE7B"/>
        <color rgb="FFFFEF9C"/>
      </colorScale>
    </cfRule>
  </conditionalFormatting>
  <conditionalFormatting sqref="R44:T44">
    <cfRule type="colorScale" priority="4">
      <colorScale>
        <cfvo type="min"/>
        <cfvo type="max"/>
        <color rgb="FF63BE7B"/>
        <color rgb="FFFFEF9C"/>
      </colorScale>
    </cfRule>
  </conditionalFormatting>
  <conditionalFormatting sqref="R57:T57"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Vergleich</vt:lpstr>
      <vt:lpstr>NASA Vergleich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Administrator</cp:lastModifiedBy>
  <dcterms:created xsi:type="dcterms:W3CDTF">2023-11-13T16:57:57Z</dcterms:created>
  <dcterms:modified xsi:type="dcterms:W3CDTF">2023-12-20T18:30:14Z</dcterms:modified>
</cp:coreProperties>
</file>