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esktop\Prodigy\"/>
    </mc:Choice>
  </mc:AlternateContent>
  <xr:revisionPtr revIDLastSave="0" documentId="13_ncr:1_{115D5231-7CF9-48E1-B81D-1833098A179D}" xr6:coauthVersionLast="47" xr6:coauthVersionMax="47" xr10:uidLastSave="{00000000-0000-0000-0000-000000000000}"/>
  <bookViews>
    <workbookView xWindow="-108" yWindow="-108" windowWidth="23256" windowHeight="13176" firstSheet="2" activeTab="2" xr2:uid="{26D4546B-D2A1-4444-8EAF-A6228F96F0C1}"/>
  </bookViews>
  <sheets>
    <sheet name="Data" sheetId="1" r:id="rId1"/>
    <sheet name="India Staff" sheetId="2" r:id="rId2"/>
    <sheet name="Staff" sheetId="4" r:id="rId3"/>
  </sheets>
  <definedNames>
    <definedName name="_xlnm._FilterDatabase" localSheetId="0" hidden="1">Data!$C$5:$I$105</definedName>
    <definedName name="_xlnm._FilterDatabase" localSheetId="1" hidden="1">'India Staff'!$B$2:$H$114</definedName>
    <definedName name="_xlchart.v1.0" hidden="1">Staff!$G$1</definedName>
    <definedName name="_xlchart.v1.1" hidden="1">Staff!$G$2:$G$184</definedName>
    <definedName name="_xlchart.v1.2" hidden="1">Staff!$H$2:$H$185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4" l="1"/>
  <c r="K5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K15" i="4"/>
  <c r="K25" i="4"/>
  <c r="K23" i="4"/>
  <c r="M4" i="4"/>
  <c r="K4" i="4"/>
  <c r="K26" i="4"/>
  <c r="M6" i="4"/>
  <c r="K7" i="4"/>
  <c r="K12" i="4"/>
  <c r="K14" i="4"/>
  <c r="K18" i="4"/>
  <c r="K17" i="4"/>
  <c r="K13" i="4"/>
  <c r="K2" i="4"/>
  <c r="F106" i="1"/>
  <c r="H106" i="1"/>
  <c r="I106" i="1"/>
  <c r="K16" i="4" l="1"/>
  <c r="K29" i="4"/>
  <c r="K30" i="4"/>
  <c r="K24" i="4"/>
  <c r="K19" i="4"/>
  <c r="K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60EF3D-FAB1-43D4-B1BD-CE649AF767C1}" keepAlive="1" name="Query - india_staff" description="Connection to the 'india_staff' query in the workbook." type="5" refreshedVersion="0" background="1">
    <dbPr connection="Provider=Microsoft.Mashup.OleDb.1;Data Source=$Workbook$;Location=india_staff;Extended Properties=&quot;&quot;" command="SELECT * FROM [india_staff]"/>
  </connection>
  <connection id="2" xr16:uid="{9219F4C6-C7EC-4A23-AD0E-E499DAAB3053}" keepAlive="1" name="Query - nz_staff" description="Connection to the 'nz_staff' query in the workbook." type="5" refreshedVersion="0" background="1">
    <dbPr connection="Provider=Microsoft.Mashup.OleDb.1;Data Source=$Workbook$;Location=nz_staff;Extended Properties=&quot;&quot;" command="SELECT * FROM [nz_staff]"/>
  </connection>
  <connection id="3" xr16:uid="{998E941A-2455-4BFB-923F-015CB9B1712C}" keepAlive="1" name="Query - staff" description="Connection to the 'staff' query in the workbook." type="5" refreshedVersion="8" background="1" saveData="1">
    <dbPr connection="Provider=Microsoft.Mashup.OleDb.1;Data Source=$Workbook$;Location=staff;Extended Properties=&quot;&quot;" command="SELECT * FROM [staff]"/>
  </connection>
</connections>
</file>

<file path=xl/sharedStrings.xml><?xml version="1.0" encoding="utf-8"?>
<sst xmlns="http://schemas.openxmlformats.org/spreadsheetml/2006/main" count="1805" uniqueCount="228">
  <si>
    <t>Name</t>
  </si>
  <si>
    <t>Gender</t>
  </si>
  <si>
    <t>Department</t>
  </si>
  <si>
    <t>Age</t>
  </si>
  <si>
    <t>Date Joined</t>
  </si>
  <si>
    <t>Salary</t>
  </si>
  <si>
    <t>Rating</t>
  </si>
  <si>
    <t>Barr Faughny</t>
  </si>
  <si>
    <t>Female</t>
  </si>
  <si>
    <t>Procurement</t>
  </si>
  <si>
    <t>Exceptional</t>
  </si>
  <si>
    <t>Dennison Crosswaite</t>
  </si>
  <si>
    <t>Website</t>
  </si>
  <si>
    <t>Above average</t>
  </si>
  <si>
    <t>Gunar Cockshoot</t>
  </si>
  <si>
    <t>Male</t>
  </si>
  <si>
    <t>Average</t>
  </si>
  <si>
    <t>Wilone O'Kielt</t>
  </si>
  <si>
    <t>Gigi Bohling</t>
  </si>
  <si>
    <t>Sales</t>
  </si>
  <si>
    <t>Curtice Advani</t>
  </si>
  <si>
    <t>Finance</t>
  </si>
  <si>
    <t>Kaine Padly</t>
  </si>
  <si>
    <t>Ches Bonnell</t>
  </si>
  <si>
    <t>Poor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</si>
  <si>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</si>
  <si>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</si>
  <si>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</si>
  <si>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</si>
  <si>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</si>
  <si>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</si>
  <si>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</si>
  <si>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</si>
  <si>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</si>
  <si>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</si>
  <si>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</si>
  <si>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Oby Sorrel</t>
  </si>
  <si>
    <t>Mallorie Waber</t>
  </si>
  <si>
    <t>Jehu Rudeforth</t>
  </si>
  <si>
    <t>Van Tuxwell</t>
  </si>
  <si>
    <t>Roddy Speechley</t>
  </si>
  <si>
    <t>Camilla Castle</t>
  </si>
  <si>
    <t>Very poor</t>
  </si>
  <si>
    <t>Janene Hairsine</t>
  </si>
  <si>
    <t>Niall Selesnick</t>
  </si>
  <si>
    <t>Ebonee Roxburgh</t>
  </si>
  <si>
    <t>Zach Polon</t>
  </si>
  <si>
    <t>Orton Livick</t>
  </si>
  <si>
    <t>Gray Seamon</t>
  </si>
  <si>
    <t>Benny Karolovsky</t>
  </si>
  <si>
    <t>Dyna Doucette</t>
  </si>
  <si>
    <t>Erin Androsik</t>
  </si>
  <si>
    <t>Madge McCloughen</t>
  </si>
  <si>
    <t>Esmaria Denecamp</t>
  </si>
  <si>
    <t>Hogan Iles</t>
  </si>
  <si>
    <t>Valentia Etteridge</t>
  </si>
  <si>
    <t>HR</t>
  </si>
  <si>
    <t>Archibald Filliskirk</t>
  </si>
  <si>
    <t>Lindy Guillet</t>
  </si>
  <si>
    <t>Dell Molloy</t>
  </si>
  <si>
    <t>Ewart Laphorn</t>
  </si>
  <si>
    <t>Vic Radolf</t>
  </si>
  <si>
    <t>Virginia McConville</t>
  </si>
  <si>
    <t>Kaye Crocroft</t>
  </si>
  <si>
    <t>Mollie Hanway</t>
  </si>
  <si>
    <t>Hoyt D'Alesco</t>
  </si>
  <si>
    <t>Crissie Cordel</t>
  </si>
  <si>
    <t>Myer McCory</t>
  </si>
  <si>
    <t>Enoch Dowrey</t>
  </si>
  <si>
    <t>Kissiah Maydway</t>
  </si>
  <si>
    <t>Ambros Murthwaite</t>
  </si>
  <si>
    <t>Torrance Collier</t>
  </si>
  <si>
    <t>Allene Gobbet</t>
  </si>
  <si>
    <t>Violante Courtonne</t>
  </si>
  <si>
    <t>Merrilee Plenty</t>
  </si>
  <si>
    <t>Tatum Hush</t>
  </si>
  <si>
    <t>Kath Bletsoe</t>
  </si>
  <si>
    <t>Hinda Label</t>
  </si>
  <si>
    <t>Shari McNee</t>
  </si>
  <si>
    <t>My Hanscome</t>
  </si>
  <si>
    <t>Drusy MacCombe</t>
  </si>
  <si>
    <t>Halimeda Kuscha</t>
  </si>
  <si>
    <t>William Reeveley</t>
  </si>
  <si>
    <t>Tracy Renad</t>
  </si>
  <si>
    <t>Kassi Jonson</t>
  </si>
  <si>
    <t>Constantino Espley</t>
  </si>
  <si>
    <t>Gretchen Callow</t>
  </si>
  <si>
    <t>Bev Lashley</t>
  </si>
  <si>
    <t>Sibyl Dunkirk</t>
  </si>
  <si>
    <t>Alta Kaszper</t>
  </si>
  <si>
    <t>Shayne Stegel</t>
  </si>
  <si>
    <t>Hyacinthie Braybrooke</t>
  </si>
  <si>
    <t>Agnes Collicott</t>
  </si>
  <si>
    <t>Teressa Udden</t>
  </si>
  <si>
    <t>Bennie Pepis</t>
  </si>
  <si>
    <t>Elia Cockton</t>
  </si>
  <si>
    <t>Cherlyn Barter</t>
  </si>
  <si>
    <t>Murry Dryburgh</t>
  </si>
  <si>
    <t>Mahalia Larcher</t>
  </si>
  <si>
    <t>Bili Sizey</t>
  </si>
  <si>
    <t>Lilyan Klimpt</t>
  </si>
  <si>
    <t>Caro Chappel</t>
  </si>
  <si>
    <t>Leilah Yesinin</t>
  </si>
  <si>
    <t>Collin Jagson</t>
  </si>
  <si>
    <t>Kellsie Waby</t>
  </si>
  <si>
    <t>Simon Kembery</t>
  </si>
  <si>
    <t>Tawnya Tickel</t>
  </si>
  <si>
    <t>Bernie Gorges</t>
  </si>
  <si>
    <t>Florinda Crace</t>
  </si>
  <si>
    <t>Oran Buxcy</t>
  </si>
  <si>
    <t>Employee Data</t>
  </si>
  <si>
    <t>Nanak Sapna</t>
  </si>
  <si>
    <t>Karuna Pashupathy</t>
  </si>
  <si>
    <t>Amal Nimesh</t>
  </si>
  <si>
    <t>Ramnath Ravuri</t>
  </si>
  <si>
    <t>Yauvani Tarpa</t>
  </si>
  <si>
    <t>Upendra Swati</t>
  </si>
  <si>
    <t>Hridaynath Tendulkar</t>
  </si>
  <si>
    <t>Gangadutt Ragha</t>
  </si>
  <si>
    <t>Rameshwari Chikodi</t>
  </si>
  <si>
    <t>Pratigya Rema</t>
  </si>
  <si>
    <t>Kantimoy Pritish</t>
  </si>
  <si>
    <t>Tarala Vishaal</t>
  </si>
  <si>
    <t>Ardhendu Abhichandra Jayakar</t>
  </si>
  <si>
    <t>Jagajeet Viraj</t>
  </si>
  <si>
    <t>Shattesh Utpat</t>
  </si>
  <si>
    <t>Agrata Rajarama</t>
  </si>
  <si>
    <t>Sawini Chandan</t>
  </si>
  <si>
    <t>Damayanti Thangavadivelu</t>
  </si>
  <si>
    <t>Indu Varada Sumedh</t>
  </si>
  <si>
    <t>Krittika Gaekwad</t>
  </si>
  <si>
    <t>Mardav Ramaswami</t>
  </si>
  <si>
    <t>Lalit Kothari</t>
  </si>
  <si>
    <t>Bhuvan Pals</t>
  </si>
  <si>
    <t>Sarayu Ragunathan</t>
  </si>
  <si>
    <t>Ayog Chakrabarti</t>
  </si>
  <si>
    <t>Shevantilal Muppala</t>
  </si>
  <si>
    <t>Suchira Bhanupriya Tapti</t>
  </si>
  <si>
    <t>Mahindra Sreedharan</t>
  </si>
  <si>
    <t>Chitrasen Laul</t>
  </si>
  <si>
    <t>Akbar Sorabhjee</t>
  </si>
  <si>
    <t>Shulabh Qutub Sundaramoorthy</t>
  </si>
  <si>
    <t>Sahila Chandrasekhar</t>
  </si>
  <si>
    <t>Satyendra Venkatadri</t>
  </si>
  <si>
    <t>Piyali Mahanthapa</t>
  </si>
  <si>
    <t>Rukma Vinita</t>
  </si>
  <si>
    <t>Vanmala Shriharsha</t>
  </si>
  <si>
    <t>Sarojini Naueshwara</t>
  </si>
  <si>
    <t>Kaishori Harathi Kateel</t>
  </si>
  <si>
    <t>Shobhana Samuel</t>
  </si>
  <si>
    <t>Krishnakanta Vellanki</t>
  </si>
  <si>
    <t>Shiuli Sapna</t>
  </si>
  <si>
    <t>Anjushri Chandiramani</t>
  </si>
  <si>
    <t>Fullara Sushanti Mokate</t>
  </si>
  <si>
    <t>Shreela Ramasubraman</t>
  </si>
  <si>
    <t>Gumwant Veera</t>
  </si>
  <si>
    <t>Deepali Charan</t>
  </si>
  <si>
    <t>Geena Raghavanpillai</t>
  </si>
  <si>
    <t>Prerana Nishita</t>
  </si>
  <si>
    <t>Shekhar Eswara</t>
  </si>
  <si>
    <t>Kamalakshi Mukundan</t>
  </si>
  <si>
    <t>Sahas Sanabhi Shrikant</t>
  </si>
  <si>
    <t>Ranajay Kailashnath Richa</t>
  </si>
  <si>
    <t>Sukhdev Nageshwar</t>
  </si>
  <si>
    <t>Rushil Kripa</t>
  </si>
  <si>
    <t>Daruka Ghazali</t>
  </si>
  <si>
    <t>Godavari Veena</t>
  </si>
  <si>
    <t>Anumati Shyamari Meherhomji</t>
  </si>
  <si>
    <t>Abhaya Priyavardhan</t>
  </si>
  <si>
    <t>Purnendu Vijayarangan</t>
  </si>
  <si>
    <t>Sameer Shashank Sapra</t>
  </si>
  <si>
    <t>Asija Pothireddy</t>
  </si>
  <si>
    <t>Rupak Mehra</t>
  </si>
  <si>
    <t>Makshi Vinutha</t>
  </si>
  <si>
    <t>Pragya Nilufar</t>
  </si>
  <si>
    <t>Dhruv Manjunath</t>
  </si>
  <si>
    <t>Yagna Sujeev</t>
  </si>
  <si>
    <t>Mithil Nadkarni</t>
  </si>
  <si>
    <t>Bandhula Sathyanna</t>
  </si>
  <si>
    <t>Shubhra Potla</t>
  </si>
  <si>
    <t>Narois Motiwala</t>
  </si>
  <si>
    <t>Madhumati Gazala Soumitra</t>
  </si>
  <si>
    <t>Sanchali Shirish</t>
  </si>
  <si>
    <t>Chandana Sannidhi Surnilla</t>
  </si>
  <si>
    <t>Devasree Fullara Saurin</t>
  </si>
  <si>
    <t>Kunja Prashanta Vibha</t>
  </si>
  <si>
    <t>Kevalkumar Solanki</t>
  </si>
  <si>
    <t>Kulbhushan Moorthy</t>
  </si>
  <si>
    <t>Hemavati Muthiah</t>
  </si>
  <si>
    <t>Sartaj Probal</t>
  </si>
  <si>
    <t>Jaishree Atasi Yavatkar</t>
  </si>
  <si>
    <t>Ilesh Dasgupta</t>
  </si>
  <si>
    <t>Waheeda Vasuman</t>
  </si>
  <si>
    <t>Vinanti Choudhari</t>
  </si>
  <si>
    <t>Manjusri Ruchi</t>
  </si>
  <si>
    <t>Deepit Ranjana</t>
  </si>
  <si>
    <t>Amlankusum Rajabhushan</t>
  </si>
  <si>
    <t>Udyan Lanka</t>
  </si>
  <si>
    <t>Baruna Ogale</t>
  </si>
  <si>
    <t>Heer Pennathur</t>
  </si>
  <si>
    <t>Vasu Nandin</t>
  </si>
  <si>
    <t>Madhavdas Buhpathi</t>
  </si>
  <si>
    <t>Mirium Seemantini Shivakumar</t>
  </si>
  <si>
    <t>Total</t>
  </si>
  <si>
    <t>Country</t>
  </si>
  <si>
    <t>IND</t>
  </si>
  <si>
    <t>other</t>
  </si>
  <si>
    <t>NZ</t>
  </si>
  <si>
    <t>Count of Employee</t>
  </si>
  <si>
    <t>Average age</t>
  </si>
  <si>
    <t>Average Salary</t>
  </si>
  <si>
    <t>Medium Salary</t>
  </si>
  <si>
    <t>Medium age</t>
  </si>
  <si>
    <t>Average Tenure period of Employee</t>
  </si>
  <si>
    <t>Tenure</t>
  </si>
  <si>
    <t>Female Ratio %</t>
  </si>
  <si>
    <t>Female Count</t>
  </si>
  <si>
    <t xml:space="preserve">Ratio % </t>
  </si>
  <si>
    <t>Information Finder 1</t>
  </si>
  <si>
    <t>Quick Analysis</t>
  </si>
  <si>
    <t>No Relationship between Age and Salary</t>
  </si>
  <si>
    <t>Negative Correlation present between Age and Tenure</t>
  </si>
  <si>
    <t>No Relationship between Age and Date Joined</t>
  </si>
  <si>
    <t>No Relationship between Salary and Date Joined</t>
  </si>
  <si>
    <t>No Relationship between Salary and Tenure</t>
  </si>
  <si>
    <t>Visualization</t>
  </si>
  <si>
    <t>Correlation Analysis</t>
  </si>
  <si>
    <t>Negative Correlation present between Date Joined and Tenure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</si>
</sst>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5" fontId="0" fillId="0" borderId="0" xfId="0" applyNumberFormat="1"/>
    <xf numFmtId="8" fontId="0" fillId="0" borderId="0" xfId="0" applyNumberFormat="1"/>
    <xf numFmtId="9" fontId="0" fillId="0" borderId="0" xfId="0" applyNumberFormat="1"/>
    <xf numFmtId="0" fontId="2" fillId="4" borderId="0" xfId="0" applyFont="1" applyFill="1"/>
    <xf numFmtId="0" fontId="0" fillId="0" borderId="2" xfId="0" applyBorder="1"/>
    <xf numFmtId="0" fontId="0" fillId="0" borderId="3" xfId="0" applyBorder="1" applyAlignment="1">
      <alignment horizontal="left"/>
    </xf>
    <xf numFmtId="0" fontId="2" fillId="4" borderId="1" xfId="0" applyFont="1" applyFill="1" applyBorder="1"/>
    <xf numFmtId="0" fontId="0" fillId="0" borderId="3" xfId="0" applyBorder="1"/>
    <xf numFmtId="0" fontId="3" fillId="5" borderId="4" xfId="0" applyFont="1" applyFill="1" applyBorder="1"/>
    <xf numFmtId="0" fontId="0" fillId="6" borderId="4" xfId="0" applyFill="1" applyBorder="1"/>
    <xf numFmtId="0" fontId="0" fillId="0" borderId="4" xfId="0" applyBorder="1"/>
    <xf numFmtId="14" fontId="0" fillId="6" borderId="4" xfId="0" applyNumberFormat="1" applyFill="1" applyBorder="1"/>
    <xf numFmtId="14" fontId="0" fillId="0" borderId="4" xfId="0" applyNumberFormat="1" applyBorder="1"/>
    <xf numFmtId="2" fontId="0" fillId="6" borderId="4" xfId="0" applyNumberFormat="1" applyFill="1" applyBorder="1"/>
    <xf numFmtId="0" fontId="3" fillId="5" borderId="5" xfId="0" applyFont="1" applyFill="1" applyBorder="1"/>
    <xf numFmtId="2" fontId="3" fillId="5" borderId="5" xfId="0" applyNumberFormat="1" applyFont="1" applyFill="1" applyBorder="1"/>
    <xf numFmtId="0" fontId="0" fillId="6" borderId="6" xfId="0" applyFill="1" applyBorder="1"/>
    <xf numFmtId="14" fontId="0" fillId="6" borderId="6" xfId="0" applyNumberFormat="1" applyFill="1" applyBorder="1"/>
    <xf numFmtId="2" fontId="0" fillId="6" borderId="6" xfId="0" applyNumberFormat="1" applyFill="1" applyBorder="1"/>
    <xf numFmtId="15" fontId="0" fillId="0" borderId="3" xfId="0" applyNumberFormat="1" applyBorder="1" applyAlignment="1">
      <alignment horizontal="left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0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₹&quot;\ #,##0.00;[Red]&quot;₹&quot;\ \-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₹&quot;\ #,##0.00;[Red]&quot;₹&quot;\ \-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 Joined</a:t>
            </a:r>
            <a:r>
              <a:rPr lang="en-US" baseline="0"/>
              <a:t> VS Tenure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Staff!$F$1</c:f>
              <c:strCache>
                <c:ptCount val="1"/>
                <c:pt idx="0">
                  <c:v>Tenure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Staff!$E$2:$E$184</c:f>
              <c:numCache>
                <c:formatCode>m/d/yyyy</c:formatCode>
                <c:ptCount val="183"/>
                <c:pt idx="0">
                  <c:v>44122</c:v>
                </c:pt>
                <c:pt idx="1">
                  <c:v>44293</c:v>
                </c:pt>
                <c:pt idx="2">
                  <c:v>44663</c:v>
                </c:pt>
                <c:pt idx="3">
                  <c:v>44339</c:v>
                </c:pt>
                <c:pt idx="4">
                  <c:v>44085</c:v>
                </c:pt>
                <c:pt idx="5">
                  <c:v>44268</c:v>
                </c:pt>
                <c:pt idx="6">
                  <c:v>44144</c:v>
                </c:pt>
                <c:pt idx="7">
                  <c:v>44713</c:v>
                </c:pt>
                <c:pt idx="8">
                  <c:v>44324</c:v>
                </c:pt>
                <c:pt idx="9">
                  <c:v>44665</c:v>
                </c:pt>
                <c:pt idx="10">
                  <c:v>44320</c:v>
                </c:pt>
                <c:pt idx="11">
                  <c:v>44544</c:v>
                </c:pt>
                <c:pt idx="12">
                  <c:v>43980</c:v>
                </c:pt>
                <c:pt idx="13">
                  <c:v>44042</c:v>
                </c:pt>
                <c:pt idx="14">
                  <c:v>44642</c:v>
                </c:pt>
                <c:pt idx="15">
                  <c:v>44660</c:v>
                </c:pt>
                <c:pt idx="16">
                  <c:v>43958</c:v>
                </c:pt>
                <c:pt idx="17">
                  <c:v>44789</c:v>
                </c:pt>
                <c:pt idx="18">
                  <c:v>44683</c:v>
                </c:pt>
                <c:pt idx="19">
                  <c:v>44388</c:v>
                </c:pt>
                <c:pt idx="20">
                  <c:v>44073</c:v>
                </c:pt>
                <c:pt idx="21">
                  <c:v>44277</c:v>
                </c:pt>
                <c:pt idx="22">
                  <c:v>44558</c:v>
                </c:pt>
                <c:pt idx="23">
                  <c:v>44718</c:v>
                </c:pt>
                <c:pt idx="24">
                  <c:v>44666</c:v>
                </c:pt>
                <c:pt idx="25">
                  <c:v>44625</c:v>
                </c:pt>
                <c:pt idx="26">
                  <c:v>44604</c:v>
                </c:pt>
                <c:pt idx="27">
                  <c:v>44985</c:v>
                </c:pt>
                <c:pt idx="28">
                  <c:v>44549</c:v>
                </c:pt>
                <c:pt idx="29">
                  <c:v>44800</c:v>
                </c:pt>
                <c:pt idx="30">
                  <c:v>44164</c:v>
                </c:pt>
                <c:pt idx="31">
                  <c:v>44256</c:v>
                </c:pt>
                <c:pt idx="32">
                  <c:v>44571</c:v>
                </c:pt>
                <c:pt idx="33">
                  <c:v>44633</c:v>
                </c:pt>
                <c:pt idx="34">
                  <c:v>44375</c:v>
                </c:pt>
                <c:pt idx="35">
                  <c:v>44119</c:v>
                </c:pt>
                <c:pt idx="36">
                  <c:v>44061</c:v>
                </c:pt>
                <c:pt idx="37">
                  <c:v>44384</c:v>
                </c:pt>
                <c:pt idx="38">
                  <c:v>44023</c:v>
                </c:pt>
                <c:pt idx="39">
                  <c:v>44506</c:v>
                </c:pt>
                <c:pt idx="40">
                  <c:v>44180</c:v>
                </c:pt>
                <c:pt idx="41">
                  <c:v>44296</c:v>
                </c:pt>
                <c:pt idx="42">
                  <c:v>44397</c:v>
                </c:pt>
                <c:pt idx="43">
                  <c:v>44619</c:v>
                </c:pt>
                <c:pt idx="44">
                  <c:v>44253</c:v>
                </c:pt>
                <c:pt idx="45">
                  <c:v>44594</c:v>
                </c:pt>
                <c:pt idx="46">
                  <c:v>44425</c:v>
                </c:pt>
                <c:pt idx="47">
                  <c:v>44701</c:v>
                </c:pt>
                <c:pt idx="48">
                  <c:v>44174</c:v>
                </c:pt>
                <c:pt idx="49">
                  <c:v>44670</c:v>
                </c:pt>
                <c:pt idx="50">
                  <c:v>44124</c:v>
                </c:pt>
                <c:pt idx="51">
                  <c:v>44212</c:v>
                </c:pt>
                <c:pt idx="52">
                  <c:v>44607</c:v>
                </c:pt>
                <c:pt idx="53">
                  <c:v>44103</c:v>
                </c:pt>
                <c:pt idx="54">
                  <c:v>44006</c:v>
                </c:pt>
                <c:pt idx="55">
                  <c:v>44535</c:v>
                </c:pt>
                <c:pt idx="56">
                  <c:v>44383</c:v>
                </c:pt>
                <c:pt idx="57">
                  <c:v>44450</c:v>
                </c:pt>
                <c:pt idx="58">
                  <c:v>44625</c:v>
                </c:pt>
                <c:pt idx="59">
                  <c:v>44276</c:v>
                </c:pt>
                <c:pt idx="60">
                  <c:v>44476</c:v>
                </c:pt>
                <c:pt idx="61">
                  <c:v>44403</c:v>
                </c:pt>
                <c:pt idx="62">
                  <c:v>44758</c:v>
                </c:pt>
                <c:pt idx="63">
                  <c:v>44316</c:v>
                </c:pt>
                <c:pt idx="64">
                  <c:v>44204</c:v>
                </c:pt>
                <c:pt idx="65">
                  <c:v>44084</c:v>
                </c:pt>
                <c:pt idx="66">
                  <c:v>44272</c:v>
                </c:pt>
                <c:pt idx="67">
                  <c:v>44547</c:v>
                </c:pt>
                <c:pt idx="68">
                  <c:v>44747</c:v>
                </c:pt>
                <c:pt idx="69">
                  <c:v>44350</c:v>
                </c:pt>
                <c:pt idx="70">
                  <c:v>44640</c:v>
                </c:pt>
                <c:pt idx="71">
                  <c:v>44328</c:v>
                </c:pt>
                <c:pt idx="72">
                  <c:v>44214</c:v>
                </c:pt>
                <c:pt idx="73">
                  <c:v>44550</c:v>
                </c:pt>
                <c:pt idx="74">
                  <c:v>44378</c:v>
                </c:pt>
                <c:pt idx="75">
                  <c:v>44389</c:v>
                </c:pt>
                <c:pt idx="76">
                  <c:v>44468</c:v>
                </c:pt>
                <c:pt idx="77">
                  <c:v>44789</c:v>
                </c:pt>
                <c:pt idx="78">
                  <c:v>44590</c:v>
                </c:pt>
                <c:pt idx="79">
                  <c:v>44640</c:v>
                </c:pt>
                <c:pt idx="80">
                  <c:v>43962</c:v>
                </c:pt>
                <c:pt idx="81">
                  <c:v>44087</c:v>
                </c:pt>
                <c:pt idx="82">
                  <c:v>44397</c:v>
                </c:pt>
                <c:pt idx="83">
                  <c:v>44322</c:v>
                </c:pt>
                <c:pt idx="84">
                  <c:v>44313</c:v>
                </c:pt>
                <c:pt idx="85">
                  <c:v>44448</c:v>
                </c:pt>
                <c:pt idx="86">
                  <c:v>44433</c:v>
                </c:pt>
                <c:pt idx="87">
                  <c:v>44218</c:v>
                </c:pt>
                <c:pt idx="88">
                  <c:v>44697</c:v>
                </c:pt>
                <c:pt idx="89">
                  <c:v>44181</c:v>
                </c:pt>
                <c:pt idx="90">
                  <c:v>44640</c:v>
                </c:pt>
                <c:pt idx="91">
                  <c:v>44129</c:v>
                </c:pt>
                <c:pt idx="92">
                  <c:v>44446</c:v>
                </c:pt>
                <c:pt idx="93">
                  <c:v>44758</c:v>
                </c:pt>
                <c:pt idx="94">
                  <c:v>44357</c:v>
                </c:pt>
                <c:pt idx="95">
                  <c:v>44146</c:v>
                </c:pt>
                <c:pt idx="96">
                  <c:v>44465</c:v>
                </c:pt>
                <c:pt idx="97">
                  <c:v>44861</c:v>
                </c:pt>
                <c:pt idx="98">
                  <c:v>44701</c:v>
                </c:pt>
                <c:pt idx="99">
                  <c:v>44148</c:v>
                </c:pt>
                <c:pt idx="100">
                  <c:v>44509</c:v>
                </c:pt>
                <c:pt idx="101">
                  <c:v>44122</c:v>
                </c:pt>
                <c:pt idx="102">
                  <c:v>44180</c:v>
                </c:pt>
                <c:pt idx="103">
                  <c:v>44383</c:v>
                </c:pt>
                <c:pt idx="104">
                  <c:v>44701</c:v>
                </c:pt>
                <c:pt idx="105">
                  <c:v>44459</c:v>
                </c:pt>
                <c:pt idx="106">
                  <c:v>44354</c:v>
                </c:pt>
                <c:pt idx="107">
                  <c:v>44263</c:v>
                </c:pt>
                <c:pt idx="108">
                  <c:v>44104</c:v>
                </c:pt>
                <c:pt idx="109">
                  <c:v>44762</c:v>
                </c:pt>
                <c:pt idx="110">
                  <c:v>44145</c:v>
                </c:pt>
                <c:pt idx="111">
                  <c:v>44242</c:v>
                </c:pt>
                <c:pt idx="112">
                  <c:v>44653</c:v>
                </c:pt>
                <c:pt idx="113">
                  <c:v>44389</c:v>
                </c:pt>
                <c:pt idx="114">
                  <c:v>44663</c:v>
                </c:pt>
                <c:pt idx="115">
                  <c:v>44567</c:v>
                </c:pt>
                <c:pt idx="116">
                  <c:v>44597</c:v>
                </c:pt>
                <c:pt idx="117">
                  <c:v>44779</c:v>
                </c:pt>
                <c:pt idx="118">
                  <c:v>44337</c:v>
                </c:pt>
                <c:pt idx="119">
                  <c:v>44023</c:v>
                </c:pt>
                <c:pt idx="120">
                  <c:v>44185</c:v>
                </c:pt>
                <c:pt idx="121">
                  <c:v>44612</c:v>
                </c:pt>
                <c:pt idx="122">
                  <c:v>44374</c:v>
                </c:pt>
                <c:pt idx="123">
                  <c:v>44164</c:v>
                </c:pt>
                <c:pt idx="124">
                  <c:v>44494</c:v>
                </c:pt>
                <c:pt idx="125">
                  <c:v>44726</c:v>
                </c:pt>
                <c:pt idx="126">
                  <c:v>44721</c:v>
                </c:pt>
                <c:pt idx="127">
                  <c:v>44630</c:v>
                </c:pt>
                <c:pt idx="128">
                  <c:v>44190</c:v>
                </c:pt>
                <c:pt idx="129">
                  <c:v>44724</c:v>
                </c:pt>
                <c:pt idx="130">
                  <c:v>44511</c:v>
                </c:pt>
                <c:pt idx="131">
                  <c:v>44436</c:v>
                </c:pt>
                <c:pt idx="132">
                  <c:v>44529</c:v>
                </c:pt>
                <c:pt idx="133">
                  <c:v>44809</c:v>
                </c:pt>
                <c:pt idx="134">
                  <c:v>44686</c:v>
                </c:pt>
                <c:pt idx="135">
                  <c:v>44445</c:v>
                </c:pt>
                <c:pt idx="136">
                  <c:v>44183</c:v>
                </c:pt>
                <c:pt idx="137">
                  <c:v>44744</c:v>
                </c:pt>
                <c:pt idx="138">
                  <c:v>44537</c:v>
                </c:pt>
                <c:pt idx="139">
                  <c:v>44694</c:v>
                </c:pt>
                <c:pt idx="140">
                  <c:v>44277</c:v>
                </c:pt>
                <c:pt idx="141">
                  <c:v>44019</c:v>
                </c:pt>
                <c:pt idx="142">
                  <c:v>44041</c:v>
                </c:pt>
                <c:pt idx="143">
                  <c:v>44400</c:v>
                </c:pt>
                <c:pt idx="144">
                  <c:v>44085</c:v>
                </c:pt>
                <c:pt idx="145">
                  <c:v>44850</c:v>
                </c:pt>
                <c:pt idx="146">
                  <c:v>44333</c:v>
                </c:pt>
                <c:pt idx="147">
                  <c:v>44377</c:v>
                </c:pt>
                <c:pt idx="148">
                  <c:v>44609</c:v>
                </c:pt>
                <c:pt idx="149">
                  <c:v>44273</c:v>
                </c:pt>
                <c:pt idx="150">
                  <c:v>44451</c:v>
                </c:pt>
                <c:pt idx="151">
                  <c:v>44450</c:v>
                </c:pt>
                <c:pt idx="152">
                  <c:v>45045</c:v>
                </c:pt>
                <c:pt idx="153">
                  <c:v>44774</c:v>
                </c:pt>
                <c:pt idx="154">
                  <c:v>44486</c:v>
                </c:pt>
                <c:pt idx="155">
                  <c:v>44134</c:v>
                </c:pt>
                <c:pt idx="156">
                  <c:v>44271</c:v>
                </c:pt>
                <c:pt idx="157">
                  <c:v>44329</c:v>
                </c:pt>
                <c:pt idx="158">
                  <c:v>44205</c:v>
                </c:pt>
                <c:pt idx="159">
                  <c:v>44317</c:v>
                </c:pt>
                <c:pt idx="160">
                  <c:v>44225</c:v>
                </c:pt>
                <c:pt idx="161">
                  <c:v>44666</c:v>
                </c:pt>
                <c:pt idx="162">
                  <c:v>44649</c:v>
                </c:pt>
                <c:pt idx="163">
                  <c:v>44338</c:v>
                </c:pt>
                <c:pt idx="164">
                  <c:v>44686</c:v>
                </c:pt>
                <c:pt idx="165">
                  <c:v>44850</c:v>
                </c:pt>
                <c:pt idx="166">
                  <c:v>44678</c:v>
                </c:pt>
                <c:pt idx="167">
                  <c:v>44440</c:v>
                </c:pt>
                <c:pt idx="168">
                  <c:v>44727</c:v>
                </c:pt>
                <c:pt idx="169">
                  <c:v>44236</c:v>
                </c:pt>
                <c:pt idx="170">
                  <c:v>44620</c:v>
                </c:pt>
                <c:pt idx="171">
                  <c:v>44381</c:v>
                </c:pt>
                <c:pt idx="172">
                  <c:v>44606</c:v>
                </c:pt>
                <c:pt idx="173">
                  <c:v>44459</c:v>
                </c:pt>
                <c:pt idx="174">
                  <c:v>44820</c:v>
                </c:pt>
                <c:pt idx="175">
                  <c:v>44243</c:v>
                </c:pt>
                <c:pt idx="176">
                  <c:v>44067</c:v>
                </c:pt>
                <c:pt idx="177">
                  <c:v>44611</c:v>
                </c:pt>
                <c:pt idx="178">
                  <c:v>44312</c:v>
                </c:pt>
                <c:pt idx="179">
                  <c:v>44385</c:v>
                </c:pt>
                <c:pt idx="180">
                  <c:v>44701</c:v>
                </c:pt>
                <c:pt idx="181">
                  <c:v>44731</c:v>
                </c:pt>
                <c:pt idx="182">
                  <c:v>44411</c:v>
                </c:pt>
              </c:numCache>
            </c:numRef>
          </c:xVal>
          <c:yVal>
            <c:numRef>
              <c:f>Staff!$F$2:$F$184</c:f>
              <c:numCache>
                <c:formatCode>0.00</c:formatCode>
                <c:ptCount val="183"/>
                <c:pt idx="0">
                  <c:v>3.7780821917808218</c:v>
                </c:pt>
                <c:pt idx="1">
                  <c:v>3.3095890410958906</c:v>
                </c:pt>
                <c:pt idx="2">
                  <c:v>2.2958904109589042</c:v>
                </c:pt>
                <c:pt idx="3">
                  <c:v>3.1835616438356165</c:v>
                </c:pt>
                <c:pt idx="4">
                  <c:v>3.8794520547945206</c:v>
                </c:pt>
                <c:pt idx="5">
                  <c:v>3.3780821917808219</c:v>
                </c:pt>
                <c:pt idx="6">
                  <c:v>3.7178082191780821</c:v>
                </c:pt>
                <c:pt idx="7">
                  <c:v>2.1589041095890411</c:v>
                </c:pt>
                <c:pt idx="8">
                  <c:v>3.2246575342465755</c:v>
                </c:pt>
                <c:pt idx="9">
                  <c:v>2.2904109589041095</c:v>
                </c:pt>
                <c:pt idx="10">
                  <c:v>3.2356164383561645</c:v>
                </c:pt>
                <c:pt idx="11">
                  <c:v>2.6219178082191781</c:v>
                </c:pt>
                <c:pt idx="12">
                  <c:v>4.1671232876712327</c:v>
                </c:pt>
                <c:pt idx="13">
                  <c:v>3.9972602739726026</c:v>
                </c:pt>
                <c:pt idx="14">
                  <c:v>2.3534246575342466</c:v>
                </c:pt>
                <c:pt idx="15">
                  <c:v>2.3041095890410959</c:v>
                </c:pt>
                <c:pt idx="16">
                  <c:v>4.2273972602739729</c:v>
                </c:pt>
                <c:pt idx="17">
                  <c:v>1.9506849315068493</c:v>
                </c:pt>
                <c:pt idx="18">
                  <c:v>2.2410958904109588</c:v>
                </c:pt>
                <c:pt idx="19">
                  <c:v>3.0493150684931507</c:v>
                </c:pt>
                <c:pt idx="20">
                  <c:v>3.9123287671232876</c:v>
                </c:pt>
                <c:pt idx="21">
                  <c:v>3.3534246575342466</c:v>
                </c:pt>
                <c:pt idx="22">
                  <c:v>2.5835616438356164</c:v>
                </c:pt>
                <c:pt idx="23">
                  <c:v>2.1452054794520548</c:v>
                </c:pt>
                <c:pt idx="24">
                  <c:v>2.2876712328767121</c:v>
                </c:pt>
                <c:pt idx="25">
                  <c:v>2.4</c:v>
                </c:pt>
                <c:pt idx="26">
                  <c:v>2.4575342465753423</c:v>
                </c:pt>
                <c:pt idx="27">
                  <c:v>1.4136986301369863</c:v>
                </c:pt>
                <c:pt idx="28">
                  <c:v>2.6082191780821917</c:v>
                </c:pt>
                <c:pt idx="29">
                  <c:v>1.9205479452054794</c:v>
                </c:pt>
                <c:pt idx="30">
                  <c:v>3.6630136986301371</c:v>
                </c:pt>
                <c:pt idx="31">
                  <c:v>3.4109589041095889</c:v>
                </c:pt>
                <c:pt idx="32">
                  <c:v>2.547945205479452</c:v>
                </c:pt>
                <c:pt idx="33">
                  <c:v>2.3780821917808219</c:v>
                </c:pt>
                <c:pt idx="34">
                  <c:v>3.0849315068493151</c:v>
                </c:pt>
                <c:pt idx="35">
                  <c:v>3.7863013698630139</c:v>
                </c:pt>
                <c:pt idx="36">
                  <c:v>3.9452054794520546</c:v>
                </c:pt>
                <c:pt idx="37">
                  <c:v>3.0602739726027397</c:v>
                </c:pt>
                <c:pt idx="38">
                  <c:v>4.0493150684931507</c:v>
                </c:pt>
                <c:pt idx="39">
                  <c:v>2.7260273972602738</c:v>
                </c:pt>
                <c:pt idx="40">
                  <c:v>3.6191780821917807</c:v>
                </c:pt>
                <c:pt idx="41">
                  <c:v>3.3013698630136985</c:v>
                </c:pt>
                <c:pt idx="42">
                  <c:v>3.0246575342465754</c:v>
                </c:pt>
                <c:pt idx="43">
                  <c:v>2.4164383561643836</c:v>
                </c:pt>
                <c:pt idx="44">
                  <c:v>3.419178082191781</c:v>
                </c:pt>
                <c:pt idx="45">
                  <c:v>2.484931506849315</c:v>
                </c:pt>
                <c:pt idx="46">
                  <c:v>2.9479452054794519</c:v>
                </c:pt>
                <c:pt idx="47">
                  <c:v>2.1917808219178081</c:v>
                </c:pt>
                <c:pt idx="48">
                  <c:v>3.6356164383561644</c:v>
                </c:pt>
                <c:pt idx="49">
                  <c:v>2.2767123287671232</c:v>
                </c:pt>
                <c:pt idx="50">
                  <c:v>3.7726027397260276</c:v>
                </c:pt>
                <c:pt idx="51">
                  <c:v>3.5315068493150683</c:v>
                </c:pt>
                <c:pt idx="52">
                  <c:v>2.4493150684931506</c:v>
                </c:pt>
                <c:pt idx="53">
                  <c:v>3.8301369863013699</c:v>
                </c:pt>
                <c:pt idx="54">
                  <c:v>4.095890410958904</c:v>
                </c:pt>
                <c:pt idx="55">
                  <c:v>2.6465753424657534</c:v>
                </c:pt>
                <c:pt idx="56">
                  <c:v>3.0630136986301371</c:v>
                </c:pt>
                <c:pt idx="57">
                  <c:v>2.8794520547945206</c:v>
                </c:pt>
                <c:pt idx="58">
                  <c:v>2.4</c:v>
                </c:pt>
                <c:pt idx="59">
                  <c:v>3.3561643835616439</c:v>
                </c:pt>
                <c:pt idx="60">
                  <c:v>2.8082191780821919</c:v>
                </c:pt>
                <c:pt idx="61">
                  <c:v>3.0082191780821916</c:v>
                </c:pt>
                <c:pt idx="62">
                  <c:v>2.0356164383561643</c:v>
                </c:pt>
                <c:pt idx="63">
                  <c:v>3.2465753424657535</c:v>
                </c:pt>
                <c:pt idx="64">
                  <c:v>3.5534246575342467</c:v>
                </c:pt>
                <c:pt idx="65">
                  <c:v>3.882191780821918</c:v>
                </c:pt>
                <c:pt idx="66">
                  <c:v>3.3671232876712329</c:v>
                </c:pt>
                <c:pt idx="67">
                  <c:v>2.6136986301369864</c:v>
                </c:pt>
                <c:pt idx="68">
                  <c:v>2.0657534246575344</c:v>
                </c:pt>
                <c:pt idx="69">
                  <c:v>3.1534246575342464</c:v>
                </c:pt>
                <c:pt idx="70">
                  <c:v>2.3589041095890413</c:v>
                </c:pt>
                <c:pt idx="71">
                  <c:v>3.2136986301369861</c:v>
                </c:pt>
                <c:pt idx="72">
                  <c:v>3.526027397260274</c:v>
                </c:pt>
                <c:pt idx="73">
                  <c:v>2.6054794520547944</c:v>
                </c:pt>
                <c:pt idx="74">
                  <c:v>3.0767123287671234</c:v>
                </c:pt>
                <c:pt idx="75">
                  <c:v>3.0465753424657533</c:v>
                </c:pt>
                <c:pt idx="76">
                  <c:v>2.8301369863013699</c:v>
                </c:pt>
                <c:pt idx="77">
                  <c:v>1.9506849315068493</c:v>
                </c:pt>
                <c:pt idx="78">
                  <c:v>2.495890410958904</c:v>
                </c:pt>
                <c:pt idx="79">
                  <c:v>2.3589041095890413</c:v>
                </c:pt>
                <c:pt idx="80">
                  <c:v>4.2164383561643834</c:v>
                </c:pt>
                <c:pt idx="81">
                  <c:v>3.8739726027397259</c:v>
                </c:pt>
                <c:pt idx="82">
                  <c:v>3.0246575342465754</c:v>
                </c:pt>
                <c:pt idx="83">
                  <c:v>3.2301369863013698</c:v>
                </c:pt>
                <c:pt idx="84">
                  <c:v>3.2547945205479452</c:v>
                </c:pt>
                <c:pt idx="85">
                  <c:v>2.8849315068493149</c:v>
                </c:pt>
                <c:pt idx="86">
                  <c:v>2.9260273972602739</c:v>
                </c:pt>
                <c:pt idx="87">
                  <c:v>3.515068493150685</c:v>
                </c:pt>
                <c:pt idx="88">
                  <c:v>2.2027397260273971</c:v>
                </c:pt>
                <c:pt idx="89">
                  <c:v>3.6164383561643834</c:v>
                </c:pt>
                <c:pt idx="90">
                  <c:v>2.3589041095890413</c:v>
                </c:pt>
                <c:pt idx="91">
                  <c:v>3.7589041095890412</c:v>
                </c:pt>
                <c:pt idx="92">
                  <c:v>2.8904109589041096</c:v>
                </c:pt>
                <c:pt idx="93">
                  <c:v>2.0356164383561643</c:v>
                </c:pt>
                <c:pt idx="94">
                  <c:v>3.1342465753424658</c:v>
                </c:pt>
                <c:pt idx="95">
                  <c:v>3.7123287671232879</c:v>
                </c:pt>
                <c:pt idx="96">
                  <c:v>2.8383561643835615</c:v>
                </c:pt>
                <c:pt idx="97">
                  <c:v>1.7534246575342465</c:v>
                </c:pt>
                <c:pt idx="98">
                  <c:v>2.1917808219178081</c:v>
                </c:pt>
                <c:pt idx="99">
                  <c:v>3.7068493150684931</c:v>
                </c:pt>
                <c:pt idx="100">
                  <c:v>2.7178082191780821</c:v>
                </c:pt>
                <c:pt idx="101">
                  <c:v>3.7780821917808218</c:v>
                </c:pt>
                <c:pt idx="102">
                  <c:v>3.6191780821917807</c:v>
                </c:pt>
                <c:pt idx="103">
                  <c:v>3.0630136986301371</c:v>
                </c:pt>
                <c:pt idx="104">
                  <c:v>2.1917808219178081</c:v>
                </c:pt>
                <c:pt idx="105">
                  <c:v>2.8547945205479452</c:v>
                </c:pt>
                <c:pt idx="106">
                  <c:v>3.1424657534246574</c:v>
                </c:pt>
                <c:pt idx="107">
                  <c:v>3.3917808219178083</c:v>
                </c:pt>
                <c:pt idx="108">
                  <c:v>3.8273972602739725</c:v>
                </c:pt>
                <c:pt idx="109">
                  <c:v>2.0246575342465754</c:v>
                </c:pt>
                <c:pt idx="110">
                  <c:v>3.7150684931506848</c:v>
                </c:pt>
                <c:pt idx="111">
                  <c:v>3.4493150684931506</c:v>
                </c:pt>
                <c:pt idx="112">
                  <c:v>2.3232876712328765</c:v>
                </c:pt>
                <c:pt idx="113">
                  <c:v>3.0465753424657533</c:v>
                </c:pt>
                <c:pt idx="114">
                  <c:v>2.2958904109589042</c:v>
                </c:pt>
                <c:pt idx="115">
                  <c:v>2.558904109589041</c:v>
                </c:pt>
                <c:pt idx="116">
                  <c:v>2.4767123287671233</c:v>
                </c:pt>
                <c:pt idx="117">
                  <c:v>1.978082191780822</c:v>
                </c:pt>
                <c:pt idx="118">
                  <c:v>3.1890410958904107</c:v>
                </c:pt>
                <c:pt idx="119">
                  <c:v>4.0493150684931507</c:v>
                </c:pt>
                <c:pt idx="120">
                  <c:v>3.6054794520547944</c:v>
                </c:pt>
                <c:pt idx="121">
                  <c:v>2.4356164383561643</c:v>
                </c:pt>
                <c:pt idx="122">
                  <c:v>3.0876712328767124</c:v>
                </c:pt>
                <c:pt idx="123">
                  <c:v>3.6630136986301371</c:v>
                </c:pt>
                <c:pt idx="124">
                  <c:v>2.7589041095890412</c:v>
                </c:pt>
                <c:pt idx="125">
                  <c:v>2.1232876712328768</c:v>
                </c:pt>
                <c:pt idx="126">
                  <c:v>2.1369863013698631</c:v>
                </c:pt>
                <c:pt idx="127">
                  <c:v>2.3863013698630136</c:v>
                </c:pt>
                <c:pt idx="128">
                  <c:v>3.591780821917808</c:v>
                </c:pt>
                <c:pt idx="129">
                  <c:v>2.128767123287671</c:v>
                </c:pt>
                <c:pt idx="130">
                  <c:v>2.7123287671232879</c:v>
                </c:pt>
                <c:pt idx="131">
                  <c:v>2.9178082191780823</c:v>
                </c:pt>
                <c:pt idx="132">
                  <c:v>2.6630136986301371</c:v>
                </c:pt>
                <c:pt idx="133">
                  <c:v>1.8958904109589041</c:v>
                </c:pt>
                <c:pt idx="134">
                  <c:v>2.2328767123287672</c:v>
                </c:pt>
                <c:pt idx="135">
                  <c:v>2.893150684931507</c:v>
                </c:pt>
                <c:pt idx="136">
                  <c:v>3.6109589041095891</c:v>
                </c:pt>
                <c:pt idx="137">
                  <c:v>2.0739726027397261</c:v>
                </c:pt>
                <c:pt idx="138">
                  <c:v>2.6410958904109587</c:v>
                </c:pt>
                <c:pt idx="139">
                  <c:v>2.2109589041095892</c:v>
                </c:pt>
                <c:pt idx="140">
                  <c:v>3.3534246575342466</c:v>
                </c:pt>
                <c:pt idx="141">
                  <c:v>4.0602739726027401</c:v>
                </c:pt>
                <c:pt idx="142">
                  <c:v>4</c:v>
                </c:pt>
                <c:pt idx="143">
                  <c:v>3.0164383561643837</c:v>
                </c:pt>
                <c:pt idx="144">
                  <c:v>3.8794520547945206</c:v>
                </c:pt>
                <c:pt idx="145">
                  <c:v>1.7835616438356163</c:v>
                </c:pt>
                <c:pt idx="146">
                  <c:v>3.2</c:v>
                </c:pt>
                <c:pt idx="147">
                  <c:v>3.0794520547945203</c:v>
                </c:pt>
                <c:pt idx="148">
                  <c:v>2.4438356164383563</c:v>
                </c:pt>
                <c:pt idx="149">
                  <c:v>3.3643835616438356</c:v>
                </c:pt>
                <c:pt idx="150">
                  <c:v>2.8767123287671232</c:v>
                </c:pt>
                <c:pt idx="151">
                  <c:v>2.8794520547945206</c:v>
                </c:pt>
                <c:pt idx="152">
                  <c:v>1.2493150684931507</c:v>
                </c:pt>
                <c:pt idx="153">
                  <c:v>1.9917808219178081</c:v>
                </c:pt>
                <c:pt idx="154">
                  <c:v>2.7808219178082192</c:v>
                </c:pt>
                <c:pt idx="155">
                  <c:v>3.7452054794520548</c:v>
                </c:pt>
                <c:pt idx="156">
                  <c:v>3.3698630136986303</c:v>
                </c:pt>
                <c:pt idx="157">
                  <c:v>3.2109589041095892</c:v>
                </c:pt>
                <c:pt idx="158">
                  <c:v>3.5506849315068494</c:v>
                </c:pt>
                <c:pt idx="159">
                  <c:v>3.2438356164383562</c:v>
                </c:pt>
                <c:pt idx="160">
                  <c:v>3.495890410958904</c:v>
                </c:pt>
                <c:pt idx="161">
                  <c:v>2.2876712328767121</c:v>
                </c:pt>
                <c:pt idx="162">
                  <c:v>2.3342465753424659</c:v>
                </c:pt>
                <c:pt idx="163">
                  <c:v>3.1863013698630138</c:v>
                </c:pt>
                <c:pt idx="164">
                  <c:v>2.2328767123287672</c:v>
                </c:pt>
                <c:pt idx="165">
                  <c:v>1.7835616438356163</c:v>
                </c:pt>
                <c:pt idx="166">
                  <c:v>2.2547945205479452</c:v>
                </c:pt>
                <c:pt idx="167">
                  <c:v>2.9068493150684933</c:v>
                </c:pt>
                <c:pt idx="168">
                  <c:v>2.1205479452054794</c:v>
                </c:pt>
                <c:pt idx="169">
                  <c:v>3.4657534246575343</c:v>
                </c:pt>
                <c:pt idx="170">
                  <c:v>2.4136986301369863</c:v>
                </c:pt>
                <c:pt idx="171">
                  <c:v>3.0684931506849313</c:v>
                </c:pt>
                <c:pt idx="172">
                  <c:v>2.452054794520548</c:v>
                </c:pt>
                <c:pt idx="173">
                  <c:v>2.8547945205479452</c:v>
                </c:pt>
                <c:pt idx="174">
                  <c:v>1.8657534246575342</c:v>
                </c:pt>
                <c:pt idx="175">
                  <c:v>3.4465753424657533</c:v>
                </c:pt>
                <c:pt idx="176">
                  <c:v>3.9287671232876713</c:v>
                </c:pt>
                <c:pt idx="177">
                  <c:v>2.4383561643835616</c:v>
                </c:pt>
                <c:pt idx="178">
                  <c:v>3.2575342465753425</c:v>
                </c:pt>
                <c:pt idx="179">
                  <c:v>3.0575342465753423</c:v>
                </c:pt>
                <c:pt idx="180">
                  <c:v>2.1917808219178081</c:v>
                </c:pt>
                <c:pt idx="181">
                  <c:v>2.1095890410958904</c:v>
                </c:pt>
                <c:pt idx="182">
                  <c:v>2.9863013698630136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F-4C41-B5DC-FFA1B78B1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43424"/>
        <c:axId val="2145743904"/>
      </c:scatterChart>
      <c:valAx>
        <c:axId val="21457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Dare Joined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43904"/>
        <c:crosses val="autoZero"/>
        <c:crossBetween val="midCat"/>
      </c:valAx>
      <c:valAx>
        <c:axId val="21457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Staff!$G$2:$G$184</c:f>
              <c:numCache>
                <c:formatCode>General</c:formatCode>
                <c:ptCount val="183"/>
                <c:pt idx="0">
                  <c:v>20</c:v>
                </c:pt>
                <c:pt idx="1">
                  <c:v>32</c:v>
                </c:pt>
                <c:pt idx="2">
                  <c:v>31</c:v>
                </c:pt>
                <c:pt idx="3">
                  <c:v>32</c:v>
                </c:pt>
                <c:pt idx="4">
                  <c:v>37</c:v>
                </c:pt>
                <c:pt idx="5">
                  <c:v>38</c:v>
                </c:pt>
                <c:pt idx="6">
                  <c:v>25</c:v>
                </c:pt>
                <c:pt idx="7">
                  <c:v>32</c:v>
                </c:pt>
                <c:pt idx="8">
                  <c:v>33</c:v>
                </c:pt>
                <c:pt idx="9">
                  <c:v>25</c:v>
                </c:pt>
                <c:pt idx="10">
                  <c:v>40</c:v>
                </c:pt>
                <c:pt idx="11">
                  <c:v>30</c:v>
                </c:pt>
                <c:pt idx="12">
                  <c:v>28</c:v>
                </c:pt>
                <c:pt idx="13">
                  <c:v>21</c:v>
                </c:pt>
                <c:pt idx="14">
                  <c:v>34</c:v>
                </c:pt>
                <c:pt idx="15">
                  <c:v>34</c:v>
                </c:pt>
                <c:pt idx="16">
                  <c:v>36</c:v>
                </c:pt>
                <c:pt idx="17">
                  <c:v>30</c:v>
                </c:pt>
                <c:pt idx="18">
                  <c:v>20</c:v>
                </c:pt>
                <c:pt idx="19">
                  <c:v>22</c:v>
                </c:pt>
                <c:pt idx="20">
                  <c:v>27</c:v>
                </c:pt>
                <c:pt idx="21">
                  <c:v>37</c:v>
                </c:pt>
                <c:pt idx="22">
                  <c:v>43</c:v>
                </c:pt>
                <c:pt idx="23">
                  <c:v>42</c:v>
                </c:pt>
                <c:pt idx="24">
                  <c:v>35</c:v>
                </c:pt>
                <c:pt idx="25">
                  <c:v>24</c:v>
                </c:pt>
                <c:pt idx="26">
                  <c:v>31</c:v>
                </c:pt>
                <c:pt idx="27">
                  <c:v>44</c:v>
                </c:pt>
                <c:pt idx="28">
                  <c:v>32</c:v>
                </c:pt>
                <c:pt idx="29">
                  <c:v>30</c:v>
                </c:pt>
                <c:pt idx="30">
                  <c:v>26</c:v>
                </c:pt>
                <c:pt idx="31">
                  <c:v>21</c:v>
                </c:pt>
                <c:pt idx="32">
                  <c:v>28</c:v>
                </c:pt>
                <c:pt idx="33">
                  <c:v>25</c:v>
                </c:pt>
                <c:pt idx="34">
                  <c:v>24</c:v>
                </c:pt>
                <c:pt idx="35">
                  <c:v>29</c:v>
                </c:pt>
                <c:pt idx="36">
                  <c:v>27</c:v>
                </c:pt>
                <c:pt idx="37">
                  <c:v>22</c:v>
                </c:pt>
                <c:pt idx="38">
                  <c:v>36</c:v>
                </c:pt>
                <c:pt idx="39">
                  <c:v>27</c:v>
                </c:pt>
                <c:pt idx="40">
                  <c:v>21</c:v>
                </c:pt>
                <c:pt idx="41">
                  <c:v>28</c:v>
                </c:pt>
                <c:pt idx="42">
                  <c:v>34</c:v>
                </c:pt>
                <c:pt idx="43">
                  <c:v>21</c:v>
                </c:pt>
                <c:pt idx="44">
                  <c:v>33</c:v>
                </c:pt>
                <c:pt idx="45">
                  <c:v>34</c:v>
                </c:pt>
                <c:pt idx="46">
                  <c:v>28</c:v>
                </c:pt>
                <c:pt idx="47">
                  <c:v>21</c:v>
                </c:pt>
                <c:pt idx="48">
                  <c:v>27</c:v>
                </c:pt>
                <c:pt idx="49">
                  <c:v>42</c:v>
                </c:pt>
                <c:pt idx="50">
                  <c:v>28</c:v>
                </c:pt>
                <c:pt idx="51">
                  <c:v>27</c:v>
                </c:pt>
                <c:pt idx="52">
                  <c:v>30</c:v>
                </c:pt>
                <c:pt idx="53">
                  <c:v>33</c:v>
                </c:pt>
                <c:pt idx="54">
                  <c:v>33</c:v>
                </c:pt>
                <c:pt idx="55">
                  <c:v>30</c:v>
                </c:pt>
                <c:pt idx="56">
                  <c:v>34</c:v>
                </c:pt>
                <c:pt idx="57">
                  <c:v>31</c:v>
                </c:pt>
                <c:pt idx="58">
                  <c:v>27</c:v>
                </c:pt>
                <c:pt idx="59">
                  <c:v>40</c:v>
                </c:pt>
                <c:pt idx="60">
                  <c:v>20</c:v>
                </c:pt>
                <c:pt idx="61">
                  <c:v>32</c:v>
                </c:pt>
                <c:pt idx="62">
                  <c:v>28</c:v>
                </c:pt>
                <c:pt idx="63">
                  <c:v>38</c:v>
                </c:pt>
                <c:pt idx="64">
                  <c:v>40</c:v>
                </c:pt>
                <c:pt idx="65">
                  <c:v>31</c:v>
                </c:pt>
                <c:pt idx="66">
                  <c:v>36</c:v>
                </c:pt>
                <c:pt idx="67">
                  <c:v>27</c:v>
                </c:pt>
                <c:pt idx="68">
                  <c:v>33</c:v>
                </c:pt>
                <c:pt idx="69">
                  <c:v>26</c:v>
                </c:pt>
                <c:pt idx="70">
                  <c:v>37</c:v>
                </c:pt>
                <c:pt idx="71">
                  <c:v>30</c:v>
                </c:pt>
                <c:pt idx="72">
                  <c:v>30</c:v>
                </c:pt>
                <c:pt idx="73">
                  <c:v>34</c:v>
                </c:pt>
                <c:pt idx="74">
                  <c:v>23</c:v>
                </c:pt>
                <c:pt idx="75">
                  <c:v>37</c:v>
                </c:pt>
                <c:pt idx="76">
                  <c:v>36</c:v>
                </c:pt>
                <c:pt idx="77">
                  <c:v>30</c:v>
                </c:pt>
                <c:pt idx="78">
                  <c:v>28</c:v>
                </c:pt>
                <c:pt idx="79">
                  <c:v>30</c:v>
                </c:pt>
                <c:pt idx="80">
                  <c:v>29</c:v>
                </c:pt>
                <c:pt idx="81">
                  <c:v>24</c:v>
                </c:pt>
                <c:pt idx="82">
                  <c:v>20</c:v>
                </c:pt>
                <c:pt idx="83">
                  <c:v>25</c:v>
                </c:pt>
                <c:pt idx="84">
                  <c:v>33</c:v>
                </c:pt>
                <c:pt idx="85">
                  <c:v>33</c:v>
                </c:pt>
                <c:pt idx="86">
                  <c:v>36</c:v>
                </c:pt>
                <c:pt idx="87">
                  <c:v>19</c:v>
                </c:pt>
                <c:pt idx="88">
                  <c:v>46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22</c:v>
                </c:pt>
                <c:pt idx="93">
                  <c:v>46</c:v>
                </c:pt>
                <c:pt idx="94">
                  <c:v>28</c:v>
                </c:pt>
                <c:pt idx="95">
                  <c:v>37</c:v>
                </c:pt>
                <c:pt idx="96">
                  <c:v>32</c:v>
                </c:pt>
                <c:pt idx="97">
                  <c:v>30</c:v>
                </c:pt>
                <c:pt idx="98">
                  <c:v>33</c:v>
                </c:pt>
                <c:pt idx="99">
                  <c:v>24</c:v>
                </c:pt>
                <c:pt idx="100">
                  <c:v>33</c:v>
                </c:pt>
                <c:pt idx="101">
                  <c:v>27</c:v>
                </c:pt>
                <c:pt idx="102">
                  <c:v>29</c:v>
                </c:pt>
                <c:pt idx="103">
                  <c:v>25</c:v>
                </c:pt>
                <c:pt idx="104">
                  <c:v>37</c:v>
                </c:pt>
                <c:pt idx="105">
                  <c:v>20</c:v>
                </c:pt>
                <c:pt idx="106">
                  <c:v>32</c:v>
                </c:pt>
                <c:pt idx="107">
                  <c:v>40</c:v>
                </c:pt>
                <c:pt idx="108">
                  <c:v>21</c:v>
                </c:pt>
                <c:pt idx="109">
                  <c:v>21</c:v>
                </c:pt>
                <c:pt idx="110">
                  <c:v>31</c:v>
                </c:pt>
                <c:pt idx="111">
                  <c:v>21</c:v>
                </c:pt>
                <c:pt idx="112">
                  <c:v>34</c:v>
                </c:pt>
                <c:pt idx="113">
                  <c:v>30</c:v>
                </c:pt>
                <c:pt idx="114">
                  <c:v>31</c:v>
                </c:pt>
                <c:pt idx="115">
                  <c:v>27</c:v>
                </c:pt>
                <c:pt idx="116">
                  <c:v>30</c:v>
                </c:pt>
                <c:pt idx="117">
                  <c:v>42</c:v>
                </c:pt>
                <c:pt idx="118">
                  <c:v>40</c:v>
                </c:pt>
                <c:pt idx="119">
                  <c:v>29</c:v>
                </c:pt>
                <c:pt idx="120">
                  <c:v>28</c:v>
                </c:pt>
                <c:pt idx="121">
                  <c:v>34</c:v>
                </c:pt>
                <c:pt idx="122">
                  <c:v>33</c:v>
                </c:pt>
                <c:pt idx="123">
                  <c:v>33</c:v>
                </c:pt>
                <c:pt idx="124">
                  <c:v>36</c:v>
                </c:pt>
                <c:pt idx="125">
                  <c:v>25</c:v>
                </c:pt>
                <c:pt idx="126">
                  <c:v>34</c:v>
                </c:pt>
                <c:pt idx="127">
                  <c:v>28</c:v>
                </c:pt>
                <c:pt idx="128">
                  <c:v>33</c:v>
                </c:pt>
                <c:pt idx="129">
                  <c:v>31</c:v>
                </c:pt>
                <c:pt idx="130">
                  <c:v>31</c:v>
                </c:pt>
                <c:pt idx="131">
                  <c:v>24</c:v>
                </c:pt>
                <c:pt idx="132">
                  <c:v>36</c:v>
                </c:pt>
                <c:pt idx="133">
                  <c:v>33</c:v>
                </c:pt>
                <c:pt idx="134">
                  <c:v>27</c:v>
                </c:pt>
                <c:pt idx="135">
                  <c:v>34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25</c:v>
                </c:pt>
                <c:pt idx="140">
                  <c:v>19</c:v>
                </c:pt>
                <c:pt idx="141">
                  <c:v>36</c:v>
                </c:pt>
                <c:pt idx="142">
                  <c:v>28</c:v>
                </c:pt>
                <c:pt idx="143">
                  <c:v>32</c:v>
                </c:pt>
                <c:pt idx="144">
                  <c:v>36</c:v>
                </c:pt>
                <c:pt idx="145">
                  <c:v>30</c:v>
                </c:pt>
                <c:pt idx="146">
                  <c:v>36</c:v>
                </c:pt>
                <c:pt idx="147">
                  <c:v>38</c:v>
                </c:pt>
                <c:pt idx="148">
                  <c:v>27</c:v>
                </c:pt>
                <c:pt idx="149">
                  <c:v>30</c:v>
                </c:pt>
                <c:pt idx="150">
                  <c:v>37</c:v>
                </c:pt>
                <c:pt idx="151">
                  <c:v>22</c:v>
                </c:pt>
                <c:pt idx="152">
                  <c:v>43</c:v>
                </c:pt>
                <c:pt idx="153">
                  <c:v>32</c:v>
                </c:pt>
                <c:pt idx="154">
                  <c:v>28</c:v>
                </c:pt>
                <c:pt idx="155">
                  <c:v>27</c:v>
                </c:pt>
                <c:pt idx="156">
                  <c:v>26</c:v>
                </c:pt>
                <c:pt idx="157">
                  <c:v>38</c:v>
                </c:pt>
                <c:pt idx="158">
                  <c:v>25</c:v>
                </c:pt>
                <c:pt idx="159">
                  <c:v>21</c:v>
                </c:pt>
                <c:pt idx="160">
                  <c:v>26</c:v>
                </c:pt>
                <c:pt idx="161">
                  <c:v>30</c:v>
                </c:pt>
                <c:pt idx="162">
                  <c:v>28</c:v>
                </c:pt>
                <c:pt idx="163">
                  <c:v>37</c:v>
                </c:pt>
                <c:pt idx="164">
                  <c:v>24</c:v>
                </c:pt>
                <c:pt idx="165">
                  <c:v>30</c:v>
                </c:pt>
                <c:pt idx="166">
                  <c:v>21</c:v>
                </c:pt>
                <c:pt idx="167">
                  <c:v>23</c:v>
                </c:pt>
                <c:pt idx="168">
                  <c:v>35</c:v>
                </c:pt>
                <c:pt idx="169">
                  <c:v>27</c:v>
                </c:pt>
                <c:pt idx="170">
                  <c:v>43</c:v>
                </c:pt>
                <c:pt idx="171">
                  <c:v>40</c:v>
                </c:pt>
                <c:pt idx="172">
                  <c:v>30</c:v>
                </c:pt>
                <c:pt idx="173">
                  <c:v>34</c:v>
                </c:pt>
                <c:pt idx="174">
                  <c:v>28</c:v>
                </c:pt>
                <c:pt idx="175">
                  <c:v>33</c:v>
                </c:pt>
                <c:pt idx="176">
                  <c:v>33</c:v>
                </c:pt>
                <c:pt idx="177">
                  <c:v>32</c:v>
                </c:pt>
                <c:pt idx="178">
                  <c:v>33</c:v>
                </c:pt>
                <c:pt idx="179">
                  <c:v>33</c:v>
                </c:pt>
                <c:pt idx="180">
                  <c:v>30</c:v>
                </c:pt>
                <c:pt idx="181">
                  <c:v>42</c:v>
                </c:pt>
                <c:pt idx="18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0-4A5E-839D-28A5FC9FCA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Staff!$H$2:$H$184</c:f>
              <c:numCache>
                <c:formatCode>General</c:formatCode>
                <c:ptCount val="183"/>
                <c:pt idx="0">
                  <c:v>112650</c:v>
                </c:pt>
                <c:pt idx="1">
                  <c:v>43840</c:v>
                </c:pt>
                <c:pt idx="2">
                  <c:v>103550</c:v>
                </c:pt>
                <c:pt idx="3">
                  <c:v>45510</c:v>
                </c:pt>
                <c:pt idx="4">
                  <c:v>115440</c:v>
                </c:pt>
                <c:pt idx="5">
                  <c:v>56870</c:v>
                </c:pt>
                <c:pt idx="6">
                  <c:v>92700</c:v>
                </c:pt>
                <c:pt idx="7">
                  <c:v>91310</c:v>
                </c:pt>
                <c:pt idx="8">
                  <c:v>74550</c:v>
                </c:pt>
                <c:pt idx="9">
                  <c:v>109190</c:v>
                </c:pt>
                <c:pt idx="10">
                  <c:v>104410</c:v>
                </c:pt>
                <c:pt idx="11">
                  <c:v>96800</c:v>
                </c:pt>
                <c:pt idx="12">
                  <c:v>48170</c:v>
                </c:pt>
                <c:pt idx="13">
                  <c:v>37920</c:v>
                </c:pt>
                <c:pt idx="14">
                  <c:v>112650</c:v>
                </c:pt>
                <c:pt idx="15">
                  <c:v>49630</c:v>
                </c:pt>
                <c:pt idx="16">
                  <c:v>118840</c:v>
                </c:pt>
                <c:pt idx="17">
                  <c:v>69710</c:v>
                </c:pt>
                <c:pt idx="18">
                  <c:v>79570</c:v>
                </c:pt>
                <c:pt idx="19">
                  <c:v>76900</c:v>
                </c:pt>
                <c:pt idx="20">
                  <c:v>54970</c:v>
                </c:pt>
                <c:pt idx="21">
                  <c:v>88050</c:v>
                </c:pt>
                <c:pt idx="22">
                  <c:v>36040</c:v>
                </c:pt>
                <c:pt idx="23">
                  <c:v>75000</c:v>
                </c:pt>
                <c:pt idx="24">
                  <c:v>40400</c:v>
                </c:pt>
                <c:pt idx="25">
                  <c:v>100420</c:v>
                </c:pt>
                <c:pt idx="26">
                  <c:v>58100</c:v>
                </c:pt>
                <c:pt idx="27">
                  <c:v>114870</c:v>
                </c:pt>
                <c:pt idx="28">
                  <c:v>41570</c:v>
                </c:pt>
                <c:pt idx="29">
                  <c:v>112570</c:v>
                </c:pt>
                <c:pt idx="30">
                  <c:v>47360</c:v>
                </c:pt>
                <c:pt idx="31">
                  <c:v>65920</c:v>
                </c:pt>
                <c:pt idx="32">
                  <c:v>99970</c:v>
                </c:pt>
                <c:pt idx="33">
                  <c:v>80700</c:v>
                </c:pt>
                <c:pt idx="34">
                  <c:v>52610</c:v>
                </c:pt>
                <c:pt idx="35">
                  <c:v>112110</c:v>
                </c:pt>
                <c:pt idx="36">
                  <c:v>119110</c:v>
                </c:pt>
                <c:pt idx="37">
                  <c:v>112780</c:v>
                </c:pt>
                <c:pt idx="38">
                  <c:v>114890</c:v>
                </c:pt>
                <c:pt idx="39">
                  <c:v>48980</c:v>
                </c:pt>
                <c:pt idx="40">
                  <c:v>75880</c:v>
                </c:pt>
                <c:pt idx="41">
                  <c:v>53240</c:v>
                </c:pt>
                <c:pt idx="42">
                  <c:v>85000</c:v>
                </c:pt>
                <c:pt idx="43">
                  <c:v>33920</c:v>
                </c:pt>
                <c:pt idx="44">
                  <c:v>75280</c:v>
                </c:pt>
                <c:pt idx="45">
                  <c:v>58940</c:v>
                </c:pt>
                <c:pt idx="46">
                  <c:v>104770</c:v>
                </c:pt>
                <c:pt idx="47">
                  <c:v>57090</c:v>
                </c:pt>
                <c:pt idx="48">
                  <c:v>91650</c:v>
                </c:pt>
                <c:pt idx="49">
                  <c:v>70270</c:v>
                </c:pt>
                <c:pt idx="50">
                  <c:v>75970</c:v>
                </c:pt>
                <c:pt idx="51">
                  <c:v>90700</c:v>
                </c:pt>
                <c:pt idx="52">
                  <c:v>60570</c:v>
                </c:pt>
                <c:pt idx="53">
                  <c:v>115920</c:v>
                </c:pt>
                <c:pt idx="54">
                  <c:v>65360</c:v>
                </c:pt>
                <c:pt idx="55">
                  <c:v>64000</c:v>
                </c:pt>
                <c:pt idx="56">
                  <c:v>92450</c:v>
                </c:pt>
                <c:pt idx="57">
                  <c:v>48950</c:v>
                </c:pt>
                <c:pt idx="58">
                  <c:v>83750</c:v>
                </c:pt>
                <c:pt idx="59">
                  <c:v>87620</c:v>
                </c:pt>
                <c:pt idx="60">
                  <c:v>68900</c:v>
                </c:pt>
                <c:pt idx="61">
                  <c:v>53540</c:v>
                </c:pt>
                <c:pt idx="62">
                  <c:v>43510</c:v>
                </c:pt>
                <c:pt idx="63">
                  <c:v>109160</c:v>
                </c:pt>
                <c:pt idx="64">
                  <c:v>99750</c:v>
                </c:pt>
                <c:pt idx="65">
                  <c:v>41980</c:v>
                </c:pt>
                <c:pt idx="66">
                  <c:v>71380</c:v>
                </c:pt>
                <c:pt idx="67">
                  <c:v>113280</c:v>
                </c:pt>
                <c:pt idx="68">
                  <c:v>86570</c:v>
                </c:pt>
                <c:pt idx="69">
                  <c:v>53540</c:v>
                </c:pt>
                <c:pt idx="70">
                  <c:v>69070</c:v>
                </c:pt>
                <c:pt idx="71">
                  <c:v>67910</c:v>
                </c:pt>
                <c:pt idx="72">
                  <c:v>69120</c:v>
                </c:pt>
                <c:pt idx="73">
                  <c:v>60130</c:v>
                </c:pt>
                <c:pt idx="74">
                  <c:v>106460</c:v>
                </c:pt>
                <c:pt idx="75">
                  <c:v>118100</c:v>
                </c:pt>
                <c:pt idx="76">
                  <c:v>78390</c:v>
                </c:pt>
                <c:pt idx="77">
                  <c:v>114180</c:v>
                </c:pt>
                <c:pt idx="78">
                  <c:v>104120</c:v>
                </c:pt>
                <c:pt idx="79">
                  <c:v>67950</c:v>
                </c:pt>
                <c:pt idx="80">
                  <c:v>34980</c:v>
                </c:pt>
                <c:pt idx="81">
                  <c:v>62780</c:v>
                </c:pt>
                <c:pt idx="82">
                  <c:v>107700</c:v>
                </c:pt>
                <c:pt idx="83">
                  <c:v>65700</c:v>
                </c:pt>
                <c:pt idx="84">
                  <c:v>75480</c:v>
                </c:pt>
                <c:pt idx="85">
                  <c:v>53870</c:v>
                </c:pt>
                <c:pt idx="86">
                  <c:v>78540</c:v>
                </c:pt>
                <c:pt idx="87">
                  <c:v>58960</c:v>
                </c:pt>
                <c:pt idx="88">
                  <c:v>70610</c:v>
                </c:pt>
                <c:pt idx="89">
                  <c:v>59430</c:v>
                </c:pt>
                <c:pt idx="90">
                  <c:v>48530</c:v>
                </c:pt>
                <c:pt idx="91">
                  <c:v>96140</c:v>
                </c:pt>
                <c:pt idx="92">
                  <c:v>112780</c:v>
                </c:pt>
                <c:pt idx="93">
                  <c:v>70610</c:v>
                </c:pt>
                <c:pt idx="94">
                  <c:v>53240</c:v>
                </c:pt>
                <c:pt idx="95">
                  <c:v>115440</c:v>
                </c:pt>
                <c:pt idx="96">
                  <c:v>53540</c:v>
                </c:pt>
                <c:pt idx="97">
                  <c:v>112570</c:v>
                </c:pt>
                <c:pt idx="98">
                  <c:v>48530</c:v>
                </c:pt>
                <c:pt idx="99">
                  <c:v>62780</c:v>
                </c:pt>
                <c:pt idx="100">
                  <c:v>53870</c:v>
                </c:pt>
                <c:pt idx="101">
                  <c:v>119110</c:v>
                </c:pt>
                <c:pt idx="102">
                  <c:v>112110</c:v>
                </c:pt>
                <c:pt idx="103">
                  <c:v>65700</c:v>
                </c:pt>
                <c:pt idx="104">
                  <c:v>69070</c:v>
                </c:pt>
                <c:pt idx="105">
                  <c:v>107700</c:v>
                </c:pt>
                <c:pt idx="106">
                  <c:v>43840</c:v>
                </c:pt>
                <c:pt idx="107">
                  <c:v>99750</c:v>
                </c:pt>
                <c:pt idx="108">
                  <c:v>37920</c:v>
                </c:pt>
                <c:pt idx="109">
                  <c:v>57090</c:v>
                </c:pt>
                <c:pt idx="110">
                  <c:v>41980</c:v>
                </c:pt>
                <c:pt idx="111">
                  <c:v>75880</c:v>
                </c:pt>
                <c:pt idx="112">
                  <c:v>58940</c:v>
                </c:pt>
                <c:pt idx="113">
                  <c:v>67910</c:v>
                </c:pt>
                <c:pt idx="114">
                  <c:v>58100</c:v>
                </c:pt>
                <c:pt idx="115">
                  <c:v>48980</c:v>
                </c:pt>
                <c:pt idx="116">
                  <c:v>64000</c:v>
                </c:pt>
                <c:pt idx="117">
                  <c:v>75000</c:v>
                </c:pt>
                <c:pt idx="118">
                  <c:v>87620</c:v>
                </c:pt>
                <c:pt idx="119">
                  <c:v>34980</c:v>
                </c:pt>
                <c:pt idx="120">
                  <c:v>75970</c:v>
                </c:pt>
                <c:pt idx="121">
                  <c:v>60130</c:v>
                </c:pt>
                <c:pt idx="122">
                  <c:v>75480</c:v>
                </c:pt>
                <c:pt idx="123">
                  <c:v>115920</c:v>
                </c:pt>
                <c:pt idx="124">
                  <c:v>78540</c:v>
                </c:pt>
                <c:pt idx="125">
                  <c:v>109190</c:v>
                </c:pt>
                <c:pt idx="126">
                  <c:v>49630</c:v>
                </c:pt>
                <c:pt idx="127">
                  <c:v>99970</c:v>
                </c:pt>
                <c:pt idx="128">
                  <c:v>96140</c:v>
                </c:pt>
                <c:pt idx="129">
                  <c:v>103550</c:v>
                </c:pt>
                <c:pt idx="130">
                  <c:v>48950</c:v>
                </c:pt>
                <c:pt idx="131">
                  <c:v>52610</c:v>
                </c:pt>
                <c:pt idx="132">
                  <c:v>78390</c:v>
                </c:pt>
                <c:pt idx="133">
                  <c:v>86570</c:v>
                </c:pt>
                <c:pt idx="134">
                  <c:v>83750</c:v>
                </c:pt>
                <c:pt idx="135">
                  <c:v>92450</c:v>
                </c:pt>
                <c:pt idx="136">
                  <c:v>112650</c:v>
                </c:pt>
                <c:pt idx="137">
                  <c:v>79570</c:v>
                </c:pt>
                <c:pt idx="138">
                  <c:v>68900</c:v>
                </c:pt>
                <c:pt idx="139">
                  <c:v>80700</c:v>
                </c:pt>
                <c:pt idx="140">
                  <c:v>58960</c:v>
                </c:pt>
                <c:pt idx="141">
                  <c:v>118840</c:v>
                </c:pt>
                <c:pt idx="142">
                  <c:v>48170</c:v>
                </c:pt>
                <c:pt idx="143">
                  <c:v>45510</c:v>
                </c:pt>
                <c:pt idx="144">
                  <c:v>114890</c:v>
                </c:pt>
                <c:pt idx="145">
                  <c:v>69710</c:v>
                </c:pt>
                <c:pt idx="146">
                  <c:v>71380</c:v>
                </c:pt>
                <c:pt idx="147">
                  <c:v>109160</c:v>
                </c:pt>
                <c:pt idx="148">
                  <c:v>113280</c:v>
                </c:pt>
                <c:pt idx="149">
                  <c:v>69120</c:v>
                </c:pt>
                <c:pt idx="150">
                  <c:v>118100</c:v>
                </c:pt>
                <c:pt idx="151">
                  <c:v>76900</c:v>
                </c:pt>
                <c:pt idx="152">
                  <c:v>114870</c:v>
                </c:pt>
                <c:pt idx="153">
                  <c:v>91310</c:v>
                </c:pt>
                <c:pt idx="154">
                  <c:v>104770</c:v>
                </c:pt>
                <c:pt idx="155">
                  <c:v>54970</c:v>
                </c:pt>
                <c:pt idx="156">
                  <c:v>90700</c:v>
                </c:pt>
                <c:pt idx="157">
                  <c:v>56870</c:v>
                </c:pt>
                <c:pt idx="158">
                  <c:v>92700</c:v>
                </c:pt>
                <c:pt idx="159">
                  <c:v>65920</c:v>
                </c:pt>
                <c:pt idx="160">
                  <c:v>47360</c:v>
                </c:pt>
                <c:pt idx="161">
                  <c:v>60570</c:v>
                </c:pt>
                <c:pt idx="162">
                  <c:v>104120</c:v>
                </c:pt>
                <c:pt idx="163">
                  <c:v>88050</c:v>
                </c:pt>
                <c:pt idx="164">
                  <c:v>100420</c:v>
                </c:pt>
                <c:pt idx="165">
                  <c:v>114180</c:v>
                </c:pt>
                <c:pt idx="166">
                  <c:v>33920</c:v>
                </c:pt>
                <c:pt idx="167">
                  <c:v>106460</c:v>
                </c:pt>
                <c:pt idx="168">
                  <c:v>40400</c:v>
                </c:pt>
                <c:pt idx="169">
                  <c:v>91650</c:v>
                </c:pt>
                <c:pt idx="170">
                  <c:v>36040</c:v>
                </c:pt>
                <c:pt idx="171">
                  <c:v>104410</c:v>
                </c:pt>
                <c:pt idx="172">
                  <c:v>96800</c:v>
                </c:pt>
                <c:pt idx="173">
                  <c:v>85000</c:v>
                </c:pt>
                <c:pt idx="174">
                  <c:v>43510</c:v>
                </c:pt>
                <c:pt idx="175">
                  <c:v>59430</c:v>
                </c:pt>
                <c:pt idx="176">
                  <c:v>65360</c:v>
                </c:pt>
                <c:pt idx="177">
                  <c:v>41570</c:v>
                </c:pt>
                <c:pt idx="178">
                  <c:v>75280</c:v>
                </c:pt>
                <c:pt idx="179">
                  <c:v>74550</c:v>
                </c:pt>
                <c:pt idx="180">
                  <c:v>67950</c:v>
                </c:pt>
                <c:pt idx="181">
                  <c:v>70270</c:v>
                </c:pt>
                <c:pt idx="182">
                  <c:v>53540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0-4A5E-839D-28A5FC9F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21504"/>
        <c:axId val="835621984"/>
      </c:lineChart>
      <c:catAx>
        <c:axId val="8356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21984"/>
        <c:crosses val="autoZero"/>
        <c:auto val="1"/>
        <c:lblAlgn val="ctr"/>
        <c:lblOffset val="100"/>
        <c:noMultiLvlLbl val="0"/>
      </c:catAx>
      <c:valAx>
        <c:axId val="8356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SALARY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</a:t>
          </a:r>
        </a:p>
      </cx:txPr>
    </cx:title>
    <cx:plotArea>
      <cx:plotAreaRegion>
        <cx:series layoutId="boxWhisker" uniqueId="{B4230CB9-BCD5-4244-89F6-65973D630CDD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8CA0D3E8-47F3-4A3A-91A6-1F3A13B0ACD6}">
          <cx:tx>
            <cx:txData>
              <cx:f>_xlchart.v1.0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H6k28jhclwI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548508</xdr:colOff>
      <xdr:row>7</xdr:row>
      <xdr:rowOff>152400</xdr:rowOff>
    </xdr:from>
    <xdr:to>
      <xdr:col>15</xdr:col>
      <xdr:colOff>67167</xdr:colOff>
      <xdr:row>12</xdr:row>
      <xdr:rowOff>19707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0C10A5-873E-49A5-819F-85042883FE66}"/>
            </a:ext>
          </a:extLst>
        </xdr:cNvPr>
        <xdr:cNvSpPr/>
      </xdr:nvSpPr>
      <xdr:spPr>
        <a:xfrm>
          <a:off x="7094088" y="1912620"/>
          <a:ext cx="1347459" cy="781707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456565</xdr:colOff>
      <xdr:row>32</xdr:row>
      <xdr:rowOff>170872</xdr:rowOff>
    </xdr:from>
    <xdr:to>
      <xdr:col>21</xdr:col>
      <xdr:colOff>118533</xdr:colOff>
      <xdr:row>47</xdr:row>
      <xdr:rowOff>132682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B623D23-8852-94BE-5CA4-AED9F44F3A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34565" y="6152572"/>
              <a:ext cx="4538768" cy="2705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476097</xdr:colOff>
      <xdr:row>33</xdr:row>
      <xdr:rowOff>8562</xdr:rowOff>
    </xdr:from>
    <xdr:to>
      <xdr:col>12</xdr:col>
      <xdr:colOff>8562</xdr:colOff>
      <xdr:row>48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0437E66-6975-FF16-1673-07AAB4D8A3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68537" y="6173142"/>
              <a:ext cx="4637865" cy="2734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426478</xdr:colOff>
      <xdr:row>49</xdr:row>
      <xdr:rowOff>179576</xdr:rowOff>
    </xdr:from>
    <xdr:to>
      <xdr:col>15</xdr:col>
      <xdr:colOff>33131</xdr:colOff>
      <xdr:row>86</xdr:row>
      <xdr:rowOff>165653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BD82980-FB70-8694-8D2E-FC234B647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563217</xdr:colOff>
      <xdr:row>50</xdr:row>
      <xdr:rowOff>16566</xdr:rowOff>
    </xdr:from>
    <xdr:to>
      <xdr:col>36</xdr:col>
      <xdr:colOff>0</xdr:colOff>
      <xdr:row>87</xdr:row>
      <xdr:rowOff>46384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AE34545-9EEC-65BA-B497-CE93B513C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C8B31B-8786-457E-AA2C-23DD2AB8BDD2}" name="nz_staff" displayName="nz_staff" ref="C5:I106" totalsRowCount="1">
  <autoFilter ref="C5:I105" xr:uid="{EAC8B31B-8786-457E-AA2C-23DD2AB8BDD2}"/>
  <tableColumns count="7">
    <tableColumn id="1" xr3:uid="{A581759E-9499-49AB-9DCB-1E9C8ADA4CD3}" name="Name" totalsRowLabel="Total"/>
    <tableColumn id="2" xr3:uid="{AEB7EC9E-3517-4E51-B07B-BE1DE31B79E2}" name="Gender"/>
    <tableColumn id="3" xr3:uid="{DD6A266B-CDAE-4075-B6C4-F61E945903A6}" name="Department"/>
    <tableColumn id="4" xr3:uid="{B0F50D72-B9F1-4C0B-8BAA-0102B886289D}" name="Age" totalsRowFunction="average"/>
    <tableColumn id="5" xr3:uid="{F3A7903E-E820-4F8A-A4F4-FF600A8245DA}" name="Date Joined"/>
    <tableColumn id="6" xr3:uid="{381A844F-479E-4DF8-A108-45ED4937ABC7}" name="Salary" totalsRowFunction="average" dataDxfId="18" totalsRowDxfId="17"/>
    <tableColumn id="7" xr3:uid="{FEF39A49-FA24-4F07-B867-D54497CFA6FF}" name="Rating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40639B-EED2-4F2D-A923-BE41C5931C05}" name="India_staff" displayName="India_staff" ref="B2:H114">
  <autoFilter ref="B2:H114" xr:uid="{D540639B-EED2-4F2D-A923-BE41C5931C05}"/>
  <tableColumns count="7">
    <tableColumn id="1" xr3:uid="{85863063-1716-47A6-A708-EE7AD88DE467}" name="Name" totalsRowLabel="Total"/>
    <tableColumn id="2" xr3:uid="{03695F49-740F-4B25-89C4-22B547E912B8}" name="Gender"/>
    <tableColumn id="3" xr3:uid="{74048965-CFA2-4210-A663-05D5F6490DAD}" name="Age"/>
    <tableColumn id="4" xr3:uid="{3A6D2B24-8D8A-4207-91B9-7A2F2F7954D8}" name="Rating"/>
    <tableColumn id="5" xr3:uid="{232E3AB7-0960-43AA-9798-B97D60DB459A}" name="Date Joined" dataDxfId="16"/>
    <tableColumn id="6" xr3:uid="{EE1B21E8-07A5-4D74-9C73-B26E3A83F3CD}" name="Department"/>
    <tableColumn id="7" xr3:uid="{399794AF-DB9E-4E74-9289-4E5485834247}" name="Salary" totalsRowFunction="sum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D11E5-321D-4548-A4F0-95A74A646DB2}" name="Table" displayName="Table" ref="A1:I184" totalsRowShown="0" headerRowDxfId="15" dataDxfId="13" headerRowBorderDxfId="14" tableBorderDxfId="12" totalsRowBorderDxfId="11">
  <autoFilter ref="A1:I184" xr:uid="{DDCD11E5-321D-4548-A4F0-95A74A646DB2}"/>
  <tableColumns count="9">
    <tableColumn id="1" xr3:uid="{DB894431-3E51-4E23-BB0D-BB16F7E58BB1}" name="Name" dataDxfId="10"/>
    <tableColumn id="2" xr3:uid="{129E8BD7-0829-4208-9DDB-7A5AEE9AF2EE}" name="Gender" dataDxfId="9"/>
    <tableColumn id="3" xr3:uid="{62A37E84-7564-41DB-B0E7-2BF63D1941FF}" name="Department" dataDxfId="8"/>
    <tableColumn id="4" xr3:uid="{005BDC8F-DED5-4710-970E-392A177FD9A3}" name="Country" dataDxfId="7"/>
    <tableColumn id="5" xr3:uid="{7113A61E-E79C-46BF-BA50-13BC1046229A}" name="Date Joined" dataDxfId="6"/>
    <tableColumn id="6" xr3:uid="{F42B4C99-4676-4533-BBD7-DC2D4CA19178}" name="Tenure" dataDxfId="5">
      <calculatedColumnFormula>(TODAY()-E2)/365</calculatedColumnFormula>
    </tableColumn>
    <tableColumn id="7" xr3:uid="{D9694883-E5C9-42B0-9A39-06EF2E8104F8}" name="Age" dataDxfId="4"/>
    <tableColumn id="8" xr3:uid="{CBD0AB65-EA9C-4C30-88D9-761B805A429D}" name="Salary" dataDxfId="3"/>
    <tableColumn id="9" xr3:uid="{02683D87-96DF-4F04-8B48-41431FA246B5}" name="Rating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06"/>
  <sheetViews>
    <sheetView showGridLines="0" workbookViewId="0">
      <selection activeCell="G16" sqref="G16"/>
    </sheetView>
  </sheetViews>
  <sheetFormatPr defaultRowHeight="14.4" x14ac:dyDescent="0.3"/>
  <cols>
    <col min="1" max="1" width="1.6640625" customWidth="1"/>
    <col min="2" max="2" width="3.6640625" customWidth="1"/>
    <col min="3" max="3" width="13.21875" customWidth="1"/>
    <col min="4" max="4" width="10" customWidth="1"/>
    <col min="5" max="5" width="13" customWidth="1"/>
    <col min="6" max="6" width="12.21875" customWidth="1"/>
    <col min="7" max="7" width="13.77734375" customWidth="1"/>
    <col min="8" max="8" width="13.5546875" customWidth="1"/>
    <col min="9" max="9" width="13" customWidth="1"/>
  </cols>
  <sheetData>
    <row r="1" spans="1:9" s="2" customFormat="1" ht="52.5" customHeight="1" x14ac:dyDescent="0.3">
      <c r="A1" s="1"/>
      <c r="C1" s="3" t="s">
        <v>110</v>
      </c>
    </row>
    <row r="5" spans="1:9" x14ac:dyDescent="0.3">
      <c r="C5" t="s">
        <v>0</v>
      </c>
      <c r="D5" t="s">
        <v>1</v>
      </c>
      <c r="E5" t="s">
        <v>2</v>
      </c>
      <c r="F5" t="s">
        <v>3</v>
      </c>
      <c r="G5" s="4" t="s">
        <v>4</v>
      </c>
      <c r="H5" s="5" t="s">
        <v>5</v>
      </c>
      <c r="I5" t="s">
        <v>6</v>
      </c>
    </row>
    <row r="6" spans="1:9" x14ac:dyDescent="0.3">
      <c r="C6" t="s">
        <v>58</v>
      </c>
      <c r="D6" t="s">
        <v>15</v>
      </c>
      <c r="E6" t="s">
        <v>19</v>
      </c>
      <c r="F6">
        <v>22</v>
      </c>
      <c r="G6" s="4">
        <v>44446</v>
      </c>
      <c r="H6" s="5">
        <v>112780</v>
      </c>
      <c r="I6" t="s">
        <v>13</v>
      </c>
    </row>
    <row r="7" spans="1:9" x14ac:dyDescent="0.3">
      <c r="C7" t="s">
        <v>70</v>
      </c>
      <c r="D7" t="s">
        <v>15</v>
      </c>
      <c r="E7" t="s">
        <v>9</v>
      </c>
      <c r="F7">
        <v>46</v>
      </c>
      <c r="G7" s="4">
        <v>44758</v>
      </c>
      <c r="H7" s="5">
        <v>70610</v>
      </c>
      <c r="I7" t="s">
        <v>16</v>
      </c>
    </row>
    <row r="8" spans="1:9" x14ac:dyDescent="0.3">
      <c r="C8" t="s">
        <v>75</v>
      </c>
      <c r="D8" t="s">
        <v>8</v>
      </c>
      <c r="E8" t="s">
        <v>19</v>
      </c>
      <c r="F8">
        <v>28</v>
      </c>
      <c r="G8" s="4">
        <v>44357</v>
      </c>
      <c r="H8" s="5">
        <v>53240</v>
      </c>
      <c r="I8" t="s">
        <v>16</v>
      </c>
    </row>
    <row r="9" spans="1:9" x14ac:dyDescent="0.3">
      <c r="C9" t="s">
        <v>49</v>
      </c>
      <c r="E9" t="s">
        <v>21</v>
      </c>
      <c r="F9">
        <v>37</v>
      </c>
      <c r="G9" s="4">
        <v>44146</v>
      </c>
      <c r="H9" s="5">
        <v>115440</v>
      </c>
      <c r="I9" t="s">
        <v>24</v>
      </c>
    </row>
    <row r="10" spans="1:9" x14ac:dyDescent="0.3">
      <c r="C10" t="s">
        <v>65</v>
      </c>
      <c r="D10" t="s">
        <v>15</v>
      </c>
      <c r="E10" t="s">
        <v>19</v>
      </c>
      <c r="F10">
        <v>32</v>
      </c>
      <c r="G10" s="4">
        <v>44465</v>
      </c>
      <c r="H10" s="5">
        <v>53540</v>
      </c>
      <c r="I10" t="s">
        <v>16</v>
      </c>
    </row>
    <row r="11" spans="1:9" x14ac:dyDescent="0.3">
      <c r="C11" t="s">
        <v>81</v>
      </c>
      <c r="D11" t="s">
        <v>8</v>
      </c>
      <c r="E11" t="s">
        <v>9</v>
      </c>
      <c r="F11">
        <v>30</v>
      </c>
      <c r="G11" s="4">
        <v>44861</v>
      </c>
      <c r="H11" s="5">
        <v>112570</v>
      </c>
      <c r="I11" t="s">
        <v>16</v>
      </c>
    </row>
    <row r="12" spans="1:9" x14ac:dyDescent="0.3">
      <c r="C12" t="s">
        <v>51</v>
      </c>
      <c r="D12" t="s">
        <v>15</v>
      </c>
      <c r="E12" t="s">
        <v>9</v>
      </c>
      <c r="F12">
        <v>33</v>
      </c>
      <c r="G12" s="4">
        <v>44701</v>
      </c>
      <c r="H12" s="5">
        <v>48530</v>
      </c>
      <c r="I12" t="s">
        <v>13</v>
      </c>
    </row>
    <row r="13" spans="1:9" x14ac:dyDescent="0.3">
      <c r="C13" t="s">
        <v>61</v>
      </c>
      <c r="D13" t="s">
        <v>8</v>
      </c>
      <c r="E13" t="s">
        <v>12</v>
      </c>
      <c r="F13">
        <v>24</v>
      </c>
      <c r="G13" s="4">
        <v>44148</v>
      </c>
      <c r="H13" s="5">
        <v>62780</v>
      </c>
      <c r="I13" t="s">
        <v>16</v>
      </c>
    </row>
    <row r="14" spans="1:9" x14ac:dyDescent="0.3">
      <c r="C14" t="s">
        <v>82</v>
      </c>
      <c r="D14" t="s">
        <v>15</v>
      </c>
      <c r="E14" t="s">
        <v>12</v>
      </c>
      <c r="F14">
        <v>33</v>
      </c>
      <c r="G14" s="4">
        <v>44509</v>
      </c>
      <c r="H14" s="5">
        <v>53870</v>
      </c>
      <c r="I14" t="s">
        <v>16</v>
      </c>
    </row>
    <row r="15" spans="1:9" x14ac:dyDescent="0.3">
      <c r="C15" t="s">
        <v>60</v>
      </c>
      <c r="D15" t="s">
        <v>8</v>
      </c>
      <c r="E15" t="s">
        <v>56</v>
      </c>
      <c r="F15">
        <v>27</v>
      </c>
      <c r="G15" s="4">
        <v>44122</v>
      </c>
      <c r="H15" s="5">
        <v>119110</v>
      </c>
      <c r="I15" t="s">
        <v>16</v>
      </c>
    </row>
    <row r="16" spans="1:9" x14ac:dyDescent="0.3">
      <c r="C16" t="s">
        <v>87</v>
      </c>
      <c r="D16" t="s">
        <v>15</v>
      </c>
      <c r="E16" t="s">
        <v>12</v>
      </c>
      <c r="F16">
        <v>29</v>
      </c>
      <c r="G16" s="4">
        <v>44180</v>
      </c>
      <c r="H16" s="5">
        <v>112110</v>
      </c>
      <c r="I16" t="s">
        <v>24</v>
      </c>
    </row>
    <row r="17" spans="3:9" x14ac:dyDescent="0.3">
      <c r="C17" t="s">
        <v>76</v>
      </c>
      <c r="D17" t="s">
        <v>15</v>
      </c>
      <c r="E17" t="s">
        <v>19</v>
      </c>
      <c r="F17">
        <v>25</v>
      </c>
      <c r="G17" s="4">
        <v>44383</v>
      </c>
      <c r="H17" s="5">
        <v>65700</v>
      </c>
      <c r="I17" t="s">
        <v>16</v>
      </c>
    </row>
    <row r="18" spans="3:9" x14ac:dyDescent="0.3">
      <c r="C18" t="s">
        <v>97</v>
      </c>
      <c r="D18" t="s">
        <v>15</v>
      </c>
      <c r="E18" t="s">
        <v>12</v>
      </c>
      <c r="F18">
        <v>37</v>
      </c>
      <c r="G18" s="4">
        <v>44701</v>
      </c>
      <c r="H18" s="5">
        <v>69070</v>
      </c>
      <c r="I18" t="s">
        <v>16</v>
      </c>
    </row>
    <row r="19" spans="3:9" x14ac:dyDescent="0.3">
      <c r="C19" t="s">
        <v>22</v>
      </c>
      <c r="D19" t="s">
        <v>15</v>
      </c>
      <c r="E19" t="s">
        <v>12</v>
      </c>
      <c r="F19">
        <v>20</v>
      </c>
      <c r="G19" s="4">
        <v>44459</v>
      </c>
      <c r="H19" s="5">
        <v>107700</v>
      </c>
      <c r="I19" t="s">
        <v>16</v>
      </c>
    </row>
    <row r="20" spans="3:9" x14ac:dyDescent="0.3">
      <c r="C20" t="s">
        <v>84</v>
      </c>
      <c r="D20" t="s">
        <v>8</v>
      </c>
      <c r="E20" t="s">
        <v>12</v>
      </c>
      <c r="F20">
        <v>32</v>
      </c>
      <c r="G20" s="4">
        <v>44354</v>
      </c>
      <c r="H20" s="5">
        <v>43840</v>
      </c>
      <c r="I20" t="s">
        <v>13</v>
      </c>
    </row>
    <row r="21" spans="3:9" x14ac:dyDescent="0.3">
      <c r="C21" t="s">
        <v>105</v>
      </c>
      <c r="D21" t="s">
        <v>15</v>
      </c>
      <c r="E21" t="s">
        <v>9</v>
      </c>
      <c r="F21">
        <v>40</v>
      </c>
      <c r="G21" s="4">
        <v>44263</v>
      </c>
      <c r="H21" s="5">
        <v>99750</v>
      </c>
      <c r="I21" t="s">
        <v>16</v>
      </c>
    </row>
    <row r="22" spans="3:9" x14ac:dyDescent="0.3">
      <c r="C22" t="s">
        <v>47</v>
      </c>
      <c r="D22" t="s">
        <v>15</v>
      </c>
      <c r="E22" t="s">
        <v>9</v>
      </c>
      <c r="F22">
        <v>21</v>
      </c>
      <c r="G22" s="4">
        <v>44104</v>
      </c>
      <c r="H22" s="5">
        <v>37920</v>
      </c>
      <c r="I22" t="s">
        <v>16</v>
      </c>
    </row>
    <row r="23" spans="3:9" x14ac:dyDescent="0.3">
      <c r="C23" t="s">
        <v>31</v>
      </c>
      <c r="D23" t="s">
        <v>15</v>
      </c>
      <c r="E23" t="s">
        <v>9</v>
      </c>
      <c r="F23">
        <v>21</v>
      </c>
      <c r="G23" s="4">
        <v>44762</v>
      </c>
      <c r="H23" s="5">
        <v>57090</v>
      </c>
      <c r="I23" t="s">
        <v>16</v>
      </c>
    </row>
    <row r="24" spans="3:9" x14ac:dyDescent="0.3">
      <c r="C24" t="s">
        <v>30</v>
      </c>
      <c r="D24" t="s">
        <v>8</v>
      </c>
      <c r="E24" t="s">
        <v>12</v>
      </c>
      <c r="F24">
        <v>31</v>
      </c>
      <c r="G24" s="4">
        <v>44145</v>
      </c>
      <c r="H24" s="5">
        <v>41980</v>
      </c>
      <c r="I24" t="s">
        <v>16</v>
      </c>
    </row>
    <row r="25" spans="3:9" x14ac:dyDescent="0.3">
      <c r="C25" t="s">
        <v>78</v>
      </c>
      <c r="D25" t="s">
        <v>15</v>
      </c>
      <c r="E25" t="s">
        <v>56</v>
      </c>
      <c r="F25">
        <v>21</v>
      </c>
      <c r="G25" s="4">
        <v>44242</v>
      </c>
      <c r="H25" s="5">
        <v>75880</v>
      </c>
      <c r="I25" t="s">
        <v>16</v>
      </c>
    </row>
    <row r="26" spans="3:9" x14ac:dyDescent="0.3">
      <c r="C26" t="s">
        <v>36</v>
      </c>
      <c r="D26" t="s">
        <v>8</v>
      </c>
      <c r="E26" t="s">
        <v>21</v>
      </c>
      <c r="F26">
        <v>34</v>
      </c>
      <c r="G26" s="4">
        <v>44653</v>
      </c>
      <c r="H26" s="5">
        <v>58940</v>
      </c>
      <c r="I26" t="s">
        <v>16</v>
      </c>
    </row>
    <row r="27" spans="3:9" x14ac:dyDescent="0.3">
      <c r="C27" t="s">
        <v>27</v>
      </c>
      <c r="D27" t="s">
        <v>8</v>
      </c>
      <c r="E27" t="s">
        <v>21</v>
      </c>
      <c r="F27">
        <v>30</v>
      </c>
      <c r="G27" s="4">
        <v>44389</v>
      </c>
      <c r="H27" s="5">
        <v>67910</v>
      </c>
      <c r="I27" t="s">
        <v>24</v>
      </c>
    </row>
    <row r="28" spans="3:9" x14ac:dyDescent="0.3">
      <c r="C28" t="s">
        <v>26</v>
      </c>
      <c r="D28" t="s">
        <v>8</v>
      </c>
      <c r="E28" t="s">
        <v>12</v>
      </c>
      <c r="F28">
        <v>31</v>
      </c>
      <c r="G28" s="4">
        <v>44663</v>
      </c>
      <c r="H28" s="5">
        <v>58100</v>
      </c>
      <c r="I28" t="s">
        <v>16</v>
      </c>
    </row>
    <row r="29" spans="3:9" x14ac:dyDescent="0.3">
      <c r="C29" t="s">
        <v>53</v>
      </c>
      <c r="D29" t="s">
        <v>15</v>
      </c>
      <c r="E29" t="s">
        <v>21</v>
      </c>
      <c r="F29">
        <v>27</v>
      </c>
      <c r="G29" s="4">
        <v>44567</v>
      </c>
      <c r="H29" s="5">
        <v>48980</v>
      </c>
      <c r="I29" t="s">
        <v>16</v>
      </c>
    </row>
    <row r="30" spans="3:9" x14ac:dyDescent="0.3">
      <c r="C30" t="s">
        <v>20</v>
      </c>
      <c r="E30" t="s">
        <v>21</v>
      </c>
      <c r="F30">
        <v>30</v>
      </c>
      <c r="G30" s="4">
        <v>44597</v>
      </c>
      <c r="H30" s="5">
        <v>64000</v>
      </c>
      <c r="I30" t="s">
        <v>16</v>
      </c>
    </row>
    <row r="31" spans="3:9" x14ac:dyDescent="0.3">
      <c r="C31" t="s">
        <v>7</v>
      </c>
      <c r="D31" t="s">
        <v>8</v>
      </c>
      <c r="E31" t="s">
        <v>9</v>
      </c>
      <c r="F31">
        <v>42</v>
      </c>
      <c r="G31" s="4">
        <v>44779</v>
      </c>
      <c r="H31" s="5">
        <v>75000</v>
      </c>
      <c r="I31" t="s">
        <v>10</v>
      </c>
    </row>
    <row r="32" spans="3:9" x14ac:dyDescent="0.3">
      <c r="C32" t="s">
        <v>74</v>
      </c>
      <c r="D32" t="s">
        <v>8</v>
      </c>
      <c r="E32" t="s">
        <v>12</v>
      </c>
      <c r="F32">
        <v>40</v>
      </c>
      <c r="G32" s="4">
        <v>44337</v>
      </c>
      <c r="H32" s="5">
        <v>87620</v>
      </c>
      <c r="I32" t="s">
        <v>16</v>
      </c>
    </row>
    <row r="33" spans="3:9" x14ac:dyDescent="0.3">
      <c r="C33" t="s">
        <v>44</v>
      </c>
      <c r="D33" t="s">
        <v>8</v>
      </c>
      <c r="E33" t="s">
        <v>12</v>
      </c>
      <c r="F33">
        <v>29</v>
      </c>
      <c r="G33" s="4">
        <v>44023</v>
      </c>
      <c r="H33" s="5">
        <v>34980</v>
      </c>
      <c r="I33" t="s">
        <v>16</v>
      </c>
    </row>
    <row r="34" spans="3:9" x14ac:dyDescent="0.3">
      <c r="C34" t="s">
        <v>35</v>
      </c>
      <c r="D34" t="s">
        <v>8</v>
      </c>
      <c r="E34" t="s">
        <v>21</v>
      </c>
      <c r="F34">
        <v>28</v>
      </c>
      <c r="G34" s="4">
        <v>44185</v>
      </c>
      <c r="H34" s="5">
        <v>75970</v>
      </c>
      <c r="I34" t="s">
        <v>16</v>
      </c>
    </row>
    <row r="35" spans="3:9" x14ac:dyDescent="0.3">
      <c r="C35" t="s">
        <v>38</v>
      </c>
      <c r="D35" t="s">
        <v>8</v>
      </c>
      <c r="E35" t="s">
        <v>21</v>
      </c>
      <c r="F35">
        <v>34</v>
      </c>
      <c r="G35" s="4">
        <v>44612</v>
      </c>
      <c r="H35" s="5">
        <v>60130</v>
      </c>
      <c r="I35" t="s">
        <v>16</v>
      </c>
    </row>
    <row r="36" spans="3:9" x14ac:dyDescent="0.3">
      <c r="C36" t="s">
        <v>41</v>
      </c>
      <c r="D36" t="s">
        <v>8</v>
      </c>
      <c r="E36" t="s">
        <v>12</v>
      </c>
      <c r="F36">
        <v>33</v>
      </c>
      <c r="G36" s="4">
        <v>44374</v>
      </c>
      <c r="H36" s="5">
        <v>75480</v>
      </c>
      <c r="I36" t="s">
        <v>42</v>
      </c>
    </row>
    <row r="37" spans="3:9" x14ac:dyDescent="0.3">
      <c r="C37" t="s">
        <v>40</v>
      </c>
      <c r="D37" t="s">
        <v>15</v>
      </c>
      <c r="E37" t="s">
        <v>9</v>
      </c>
      <c r="F37">
        <v>33</v>
      </c>
      <c r="G37" s="4">
        <v>44164</v>
      </c>
      <c r="H37" s="5">
        <v>115920</v>
      </c>
      <c r="I37" t="s">
        <v>16</v>
      </c>
    </row>
    <row r="38" spans="3:9" x14ac:dyDescent="0.3">
      <c r="C38" t="s">
        <v>48</v>
      </c>
      <c r="D38" t="s">
        <v>8</v>
      </c>
      <c r="E38" t="s">
        <v>19</v>
      </c>
      <c r="F38">
        <v>36</v>
      </c>
      <c r="G38" s="4">
        <v>44494</v>
      </c>
      <c r="H38" s="5">
        <v>78540</v>
      </c>
      <c r="I38" t="s">
        <v>16</v>
      </c>
    </row>
    <row r="39" spans="3:9" x14ac:dyDescent="0.3">
      <c r="C39" t="s">
        <v>34</v>
      </c>
      <c r="D39" t="s">
        <v>15</v>
      </c>
      <c r="E39" t="s">
        <v>9</v>
      </c>
      <c r="F39">
        <v>25</v>
      </c>
      <c r="G39" s="4">
        <v>44726</v>
      </c>
      <c r="H39" s="5">
        <v>109190</v>
      </c>
      <c r="I39" t="s">
        <v>13</v>
      </c>
    </row>
    <row r="40" spans="3:9" x14ac:dyDescent="0.3">
      <c r="C40" t="s">
        <v>73</v>
      </c>
      <c r="D40" t="s">
        <v>8</v>
      </c>
      <c r="E40" t="s">
        <v>19</v>
      </c>
      <c r="F40">
        <v>34</v>
      </c>
      <c r="G40" s="4">
        <v>44721</v>
      </c>
      <c r="H40" s="5">
        <v>49630</v>
      </c>
      <c r="I40" t="s">
        <v>24</v>
      </c>
    </row>
    <row r="41" spans="3:9" x14ac:dyDescent="0.3">
      <c r="C41" t="s">
        <v>107</v>
      </c>
      <c r="D41" t="s">
        <v>8</v>
      </c>
      <c r="E41" t="s">
        <v>9</v>
      </c>
      <c r="F41">
        <v>28</v>
      </c>
      <c r="G41" s="4">
        <v>44630</v>
      </c>
      <c r="H41" s="5">
        <v>99970</v>
      </c>
      <c r="I41" t="s">
        <v>16</v>
      </c>
    </row>
    <row r="42" spans="3:9" x14ac:dyDescent="0.3">
      <c r="C42" t="s">
        <v>71</v>
      </c>
      <c r="D42" t="s">
        <v>8</v>
      </c>
      <c r="E42" t="s">
        <v>12</v>
      </c>
      <c r="F42">
        <v>33</v>
      </c>
      <c r="G42" s="4">
        <v>44190</v>
      </c>
      <c r="H42" s="5">
        <v>96140</v>
      </c>
      <c r="I42" t="s">
        <v>16</v>
      </c>
    </row>
    <row r="43" spans="3:9" x14ac:dyDescent="0.3">
      <c r="C43" t="s">
        <v>50</v>
      </c>
      <c r="D43" t="s">
        <v>15</v>
      </c>
      <c r="E43" t="s">
        <v>9</v>
      </c>
      <c r="F43">
        <v>31</v>
      </c>
      <c r="G43" s="4">
        <v>44724</v>
      </c>
      <c r="H43" s="5">
        <v>103550</v>
      </c>
      <c r="I43" t="s">
        <v>16</v>
      </c>
    </row>
    <row r="44" spans="3:9" x14ac:dyDescent="0.3">
      <c r="C44" t="s">
        <v>14</v>
      </c>
      <c r="D44" t="s">
        <v>15</v>
      </c>
      <c r="E44" t="s">
        <v>12</v>
      </c>
      <c r="F44">
        <v>31</v>
      </c>
      <c r="G44" s="4">
        <v>44511</v>
      </c>
      <c r="H44" s="5">
        <v>48950</v>
      </c>
      <c r="I44" t="s">
        <v>16</v>
      </c>
    </row>
    <row r="45" spans="3:9" x14ac:dyDescent="0.3">
      <c r="C45" t="s">
        <v>63</v>
      </c>
      <c r="D45" t="s">
        <v>15</v>
      </c>
      <c r="E45" t="s">
        <v>21</v>
      </c>
      <c r="F45">
        <v>24</v>
      </c>
      <c r="G45" s="4">
        <v>44436</v>
      </c>
      <c r="H45" s="5">
        <v>52610</v>
      </c>
      <c r="I45" t="s">
        <v>24</v>
      </c>
    </row>
    <row r="46" spans="3:9" x14ac:dyDescent="0.3">
      <c r="C46" t="s">
        <v>72</v>
      </c>
      <c r="D46" t="s">
        <v>8</v>
      </c>
      <c r="E46" t="s">
        <v>9</v>
      </c>
      <c r="F46">
        <v>36</v>
      </c>
      <c r="G46" s="4">
        <v>44529</v>
      </c>
      <c r="H46" s="5">
        <v>78390</v>
      </c>
      <c r="I46" t="s">
        <v>16</v>
      </c>
    </row>
    <row r="47" spans="3:9" x14ac:dyDescent="0.3">
      <c r="C47" t="s">
        <v>88</v>
      </c>
      <c r="D47" t="s">
        <v>8</v>
      </c>
      <c r="E47" t="s">
        <v>21</v>
      </c>
      <c r="F47">
        <v>33</v>
      </c>
      <c r="G47" s="4">
        <v>44809</v>
      </c>
      <c r="H47" s="5">
        <v>86570</v>
      </c>
      <c r="I47" t="s">
        <v>16</v>
      </c>
    </row>
    <row r="48" spans="3:9" x14ac:dyDescent="0.3">
      <c r="C48" t="s">
        <v>92</v>
      </c>
      <c r="D48" t="s">
        <v>8</v>
      </c>
      <c r="E48" t="s">
        <v>12</v>
      </c>
      <c r="F48">
        <v>27</v>
      </c>
      <c r="G48" s="4">
        <v>44686</v>
      </c>
      <c r="H48" s="5">
        <v>83750</v>
      </c>
      <c r="I48" t="s">
        <v>16</v>
      </c>
    </row>
    <row r="49" spans="3:9" x14ac:dyDescent="0.3">
      <c r="C49" t="s">
        <v>102</v>
      </c>
      <c r="D49" t="s">
        <v>8</v>
      </c>
      <c r="E49" t="s">
        <v>21</v>
      </c>
      <c r="F49">
        <v>34</v>
      </c>
      <c r="G49" s="4">
        <v>44445</v>
      </c>
      <c r="H49" s="5">
        <v>92450</v>
      </c>
      <c r="I49" t="s">
        <v>16</v>
      </c>
    </row>
    <row r="50" spans="3:9" x14ac:dyDescent="0.3">
      <c r="C50" t="s">
        <v>64</v>
      </c>
      <c r="D50" t="s">
        <v>15</v>
      </c>
      <c r="E50" t="s">
        <v>12</v>
      </c>
      <c r="F50">
        <v>20</v>
      </c>
      <c r="G50" s="4">
        <v>44183</v>
      </c>
      <c r="H50" s="5">
        <v>112650</v>
      </c>
      <c r="I50" t="s">
        <v>16</v>
      </c>
    </row>
    <row r="51" spans="3:9" x14ac:dyDescent="0.3">
      <c r="C51" t="s">
        <v>104</v>
      </c>
      <c r="D51" t="s">
        <v>15</v>
      </c>
      <c r="E51" t="s">
        <v>9</v>
      </c>
      <c r="F51">
        <v>20</v>
      </c>
      <c r="G51" s="4">
        <v>44744</v>
      </c>
      <c r="H51" s="5">
        <v>79570</v>
      </c>
      <c r="I51" t="s">
        <v>16</v>
      </c>
    </row>
    <row r="52" spans="3:9" x14ac:dyDescent="0.3">
      <c r="C52" t="s">
        <v>91</v>
      </c>
      <c r="D52" t="s">
        <v>8</v>
      </c>
      <c r="E52" t="s">
        <v>19</v>
      </c>
      <c r="F52">
        <v>20</v>
      </c>
      <c r="G52" s="4">
        <v>44537</v>
      </c>
      <c r="H52" s="5">
        <v>68900</v>
      </c>
      <c r="I52" t="s">
        <v>24</v>
      </c>
    </row>
    <row r="53" spans="3:9" x14ac:dyDescent="0.3">
      <c r="C53" t="s">
        <v>39</v>
      </c>
      <c r="D53" t="s">
        <v>8</v>
      </c>
      <c r="E53" t="s">
        <v>12</v>
      </c>
      <c r="F53">
        <v>25</v>
      </c>
      <c r="G53" s="4">
        <v>44694</v>
      </c>
      <c r="H53" s="5">
        <v>80700</v>
      </c>
      <c r="I53" t="s">
        <v>13</v>
      </c>
    </row>
    <row r="54" spans="3:9" x14ac:dyDescent="0.3">
      <c r="C54" t="s">
        <v>100</v>
      </c>
      <c r="D54" t="s">
        <v>15</v>
      </c>
      <c r="E54" t="s">
        <v>9</v>
      </c>
      <c r="F54">
        <v>19</v>
      </c>
      <c r="G54" s="4">
        <v>44277</v>
      </c>
      <c r="H54" s="5">
        <v>58960</v>
      </c>
      <c r="I54" t="s">
        <v>16</v>
      </c>
    </row>
    <row r="55" spans="3:9" x14ac:dyDescent="0.3">
      <c r="C55" t="s">
        <v>106</v>
      </c>
      <c r="D55" t="s">
        <v>15</v>
      </c>
      <c r="E55" t="s">
        <v>12</v>
      </c>
      <c r="F55">
        <v>36</v>
      </c>
      <c r="G55" s="4">
        <v>44019</v>
      </c>
      <c r="H55" s="5">
        <v>118840</v>
      </c>
      <c r="I55" t="s">
        <v>16</v>
      </c>
    </row>
    <row r="56" spans="3:9" x14ac:dyDescent="0.3">
      <c r="C56" t="s">
        <v>29</v>
      </c>
      <c r="D56" t="s">
        <v>15</v>
      </c>
      <c r="E56" t="s">
        <v>21</v>
      </c>
      <c r="F56">
        <v>28</v>
      </c>
      <c r="G56" s="4">
        <v>44041</v>
      </c>
      <c r="H56" s="5">
        <v>48170</v>
      </c>
      <c r="I56" t="s">
        <v>13</v>
      </c>
    </row>
    <row r="57" spans="3:9" x14ac:dyDescent="0.3">
      <c r="C57" t="s">
        <v>108</v>
      </c>
      <c r="D57" t="s">
        <v>8</v>
      </c>
      <c r="E57" t="s">
        <v>56</v>
      </c>
      <c r="F57">
        <v>32</v>
      </c>
      <c r="G57" s="4">
        <v>44400</v>
      </c>
      <c r="H57" s="5">
        <v>45510</v>
      </c>
      <c r="I57" t="s">
        <v>16</v>
      </c>
    </row>
    <row r="58" spans="3:9" x14ac:dyDescent="0.3">
      <c r="C58" t="s">
        <v>64</v>
      </c>
      <c r="D58" t="s">
        <v>15</v>
      </c>
      <c r="E58" t="s">
        <v>9</v>
      </c>
      <c r="F58">
        <v>34</v>
      </c>
      <c r="G58" s="4">
        <v>44703</v>
      </c>
      <c r="H58" s="5">
        <v>112650</v>
      </c>
      <c r="I58" t="s">
        <v>16</v>
      </c>
    </row>
    <row r="59" spans="3:9" x14ac:dyDescent="0.3">
      <c r="C59" t="s">
        <v>83</v>
      </c>
      <c r="D59" t="s">
        <v>8</v>
      </c>
      <c r="E59" t="s">
        <v>9</v>
      </c>
      <c r="F59">
        <v>36</v>
      </c>
      <c r="G59" s="4">
        <v>44085</v>
      </c>
      <c r="H59" s="5">
        <v>114890</v>
      </c>
      <c r="I59" t="s">
        <v>16</v>
      </c>
    </row>
    <row r="60" spans="3:9" x14ac:dyDescent="0.3">
      <c r="C60" t="s">
        <v>67</v>
      </c>
      <c r="D60" t="s">
        <v>15</v>
      </c>
      <c r="E60" t="s">
        <v>12</v>
      </c>
      <c r="F60">
        <v>30</v>
      </c>
      <c r="G60" s="4">
        <v>44850</v>
      </c>
      <c r="H60" s="5">
        <v>69710</v>
      </c>
      <c r="I60" t="s">
        <v>16</v>
      </c>
    </row>
    <row r="61" spans="3:9" x14ac:dyDescent="0.3">
      <c r="C61" t="s">
        <v>94</v>
      </c>
      <c r="D61" t="s">
        <v>15</v>
      </c>
      <c r="E61" t="s">
        <v>21</v>
      </c>
      <c r="F61">
        <v>36</v>
      </c>
      <c r="G61" s="4">
        <v>44333</v>
      </c>
      <c r="H61" s="5">
        <v>71380</v>
      </c>
      <c r="I61" t="s">
        <v>16</v>
      </c>
    </row>
    <row r="62" spans="3:9" x14ac:dyDescent="0.3">
      <c r="C62" t="s">
        <v>33</v>
      </c>
      <c r="D62" t="s">
        <v>8</v>
      </c>
      <c r="E62" t="s">
        <v>19</v>
      </c>
      <c r="F62">
        <v>38</v>
      </c>
      <c r="G62" s="4">
        <v>44377</v>
      </c>
      <c r="H62" s="5">
        <v>109160</v>
      </c>
      <c r="I62" t="s">
        <v>10</v>
      </c>
    </row>
    <row r="63" spans="3:9" x14ac:dyDescent="0.3">
      <c r="C63" t="s">
        <v>98</v>
      </c>
      <c r="D63" t="s">
        <v>15</v>
      </c>
      <c r="E63" t="s">
        <v>9</v>
      </c>
      <c r="F63">
        <v>27</v>
      </c>
      <c r="G63" s="4">
        <v>44609</v>
      </c>
      <c r="H63" s="5">
        <v>113280</v>
      </c>
      <c r="I63" t="s">
        <v>42</v>
      </c>
    </row>
    <row r="64" spans="3:9" x14ac:dyDescent="0.3">
      <c r="C64" t="s">
        <v>25</v>
      </c>
      <c r="D64" t="s">
        <v>15</v>
      </c>
      <c r="E64" t="s">
        <v>12</v>
      </c>
      <c r="F64">
        <v>30</v>
      </c>
      <c r="G64" s="4">
        <v>44273</v>
      </c>
      <c r="H64" s="5">
        <v>69120</v>
      </c>
      <c r="I64" t="s">
        <v>16</v>
      </c>
    </row>
    <row r="65" spans="3:9" x14ac:dyDescent="0.3">
      <c r="C65" t="s">
        <v>55</v>
      </c>
      <c r="D65" t="s">
        <v>8</v>
      </c>
      <c r="E65" t="s">
        <v>56</v>
      </c>
      <c r="F65">
        <v>37</v>
      </c>
      <c r="G65" s="4">
        <v>44451</v>
      </c>
      <c r="H65" s="5">
        <v>118100</v>
      </c>
      <c r="I65" t="s">
        <v>16</v>
      </c>
    </row>
    <row r="66" spans="3:9" x14ac:dyDescent="0.3">
      <c r="C66" t="s">
        <v>62</v>
      </c>
      <c r="D66" t="s">
        <v>8</v>
      </c>
      <c r="E66" t="s">
        <v>9</v>
      </c>
      <c r="F66">
        <v>22</v>
      </c>
      <c r="G66" s="4">
        <v>44450</v>
      </c>
      <c r="H66" s="5">
        <v>76900</v>
      </c>
      <c r="I66" t="s">
        <v>13</v>
      </c>
    </row>
    <row r="67" spans="3:9" x14ac:dyDescent="0.3">
      <c r="C67" t="s">
        <v>17</v>
      </c>
      <c r="D67" t="s">
        <v>8</v>
      </c>
      <c r="E67" t="s">
        <v>12</v>
      </c>
      <c r="F67">
        <v>43</v>
      </c>
      <c r="G67" s="4">
        <v>45045</v>
      </c>
      <c r="H67" s="5">
        <v>114870</v>
      </c>
      <c r="I67" t="s">
        <v>16</v>
      </c>
    </row>
    <row r="68" spans="3:9" x14ac:dyDescent="0.3">
      <c r="C68" t="s">
        <v>52</v>
      </c>
      <c r="E68" t="s">
        <v>12</v>
      </c>
      <c r="F68">
        <v>32</v>
      </c>
      <c r="G68" s="4">
        <v>44774</v>
      </c>
      <c r="H68" s="5">
        <v>91310</v>
      </c>
      <c r="I68" t="s">
        <v>16</v>
      </c>
    </row>
    <row r="69" spans="3:9" x14ac:dyDescent="0.3">
      <c r="C69" t="s">
        <v>43</v>
      </c>
      <c r="D69" t="s">
        <v>8</v>
      </c>
      <c r="E69" t="s">
        <v>9</v>
      </c>
      <c r="F69">
        <v>28</v>
      </c>
      <c r="G69" s="4">
        <v>44486</v>
      </c>
      <c r="H69" s="5">
        <v>104770</v>
      </c>
      <c r="I69" t="s">
        <v>16</v>
      </c>
    </row>
    <row r="70" spans="3:9" x14ac:dyDescent="0.3">
      <c r="C70" t="s">
        <v>89</v>
      </c>
      <c r="D70" t="s">
        <v>15</v>
      </c>
      <c r="E70" t="s">
        <v>19</v>
      </c>
      <c r="F70">
        <v>27</v>
      </c>
      <c r="G70" s="4">
        <v>44134</v>
      </c>
      <c r="H70" s="5">
        <v>54970</v>
      </c>
      <c r="I70" t="s">
        <v>16</v>
      </c>
    </row>
    <row r="71" spans="3:9" x14ac:dyDescent="0.3">
      <c r="C71" t="s">
        <v>11</v>
      </c>
      <c r="E71" t="s">
        <v>12</v>
      </c>
      <c r="F71">
        <v>26</v>
      </c>
      <c r="G71" s="4">
        <v>44271</v>
      </c>
      <c r="H71" s="5">
        <v>90700</v>
      </c>
      <c r="I71" t="s">
        <v>13</v>
      </c>
    </row>
    <row r="72" spans="3:9" x14ac:dyDescent="0.3">
      <c r="C72" t="s">
        <v>109</v>
      </c>
      <c r="D72" t="s">
        <v>8</v>
      </c>
      <c r="E72" t="s">
        <v>19</v>
      </c>
      <c r="F72">
        <v>38</v>
      </c>
      <c r="G72" s="4">
        <v>44329</v>
      </c>
      <c r="H72" s="5">
        <v>56870</v>
      </c>
      <c r="I72" t="s">
        <v>13</v>
      </c>
    </row>
    <row r="73" spans="3:9" x14ac:dyDescent="0.3">
      <c r="C73" t="s">
        <v>77</v>
      </c>
      <c r="D73" t="s">
        <v>8</v>
      </c>
      <c r="E73" t="s">
        <v>19</v>
      </c>
      <c r="F73">
        <v>25</v>
      </c>
      <c r="G73" s="4">
        <v>44205</v>
      </c>
      <c r="H73" s="5">
        <v>92700</v>
      </c>
      <c r="I73" t="s">
        <v>16</v>
      </c>
    </row>
    <row r="74" spans="3:9" x14ac:dyDescent="0.3">
      <c r="C74" t="s">
        <v>32</v>
      </c>
      <c r="D74" t="s">
        <v>8</v>
      </c>
      <c r="E74" t="s">
        <v>21</v>
      </c>
      <c r="F74">
        <v>21</v>
      </c>
      <c r="G74" s="4">
        <v>44317</v>
      </c>
      <c r="H74" s="5">
        <v>65920</v>
      </c>
      <c r="I74" t="s">
        <v>16</v>
      </c>
    </row>
    <row r="75" spans="3:9" x14ac:dyDescent="0.3">
      <c r="C75" t="s">
        <v>59</v>
      </c>
      <c r="D75" t="s">
        <v>15</v>
      </c>
      <c r="E75" t="s">
        <v>9</v>
      </c>
      <c r="F75">
        <v>26</v>
      </c>
      <c r="G75" s="4">
        <v>44225</v>
      </c>
      <c r="H75" s="5">
        <v>47360</v>
      </c>
      <c r="I75" t="s">
        <v>16</v>
      </c>
    </row>
    <row r="76" spans="3:9" x14ac:dyDescent="0.3">
      <c r="C76" t="s">
        <v>37</v>
      </c>
      <c r="D76" t="s">
        <v>15</v>
      </c>
      <c r="E76" t="s">
        <v>9</v>
      </c>
      <c r="F76">
        <v>30</v>
      </c>
      <c r="G76" s="4">
        <v>44666</v>
      </c>
      <c r="H76" s="5">
        <v>60570</v>
      </c>
      <c r="I76" t="s">
        <v>16</v>
      </c>
    </row>
    <row r="77" spans="3:9" x14ac:dyDescent="0.3">
      <c r="C77" t="s">
        <v>96</v>
      </c>
      <c r="D77" t="s">
        <v>8</v>
      </c>
      <c r="E77" t="s">
        <v>9</v>
      </c>
      <c r="F77">
        <v>28</v>
      </c>
      <c r="G77" s="4">
        <v>44649</v>
      </c>
      <c r="H77" s="5">
        <v>104120</v>
      </c>
      <c r="I77" t="s">
        <v>16</v>
      </c>
    </row>
    <row r="78" spans="3:9" x14ac:dyDescent="0.3">
      <c r="C78" t="s">
        <v>23</v>
      </c>
      <c r="D78" t="s">
        <v>15</v>
      </c>
      <c r="E78" t="s">
        <v>12</v>
      </c>
      <c r="F78">
        <v>37</v>
      </c>
      <c r="G78" s="4">
        <v>44338</v>
      </c>
      <c r="H78" s="5">
        <v>88050</v>
      </c>
      <c r="I78" t="s">
        <v>24</v>
      </c>
    </row>
    <row r="79" spans="3:9" x14ac:dyDescent="0.3">
      <c r="C79" t="s">
        <v>103</v>
      </c>
      <c r="D79" t="s">
        <v>15</v>
      </c>
      <c r="E79" t="s">
        <v>12</v>
      </c>
      <c r="F79">
        <v>24</v>
      </c>
      <c r="G79" s="4">
        <v>44686</v>
      </c>
      <c r="H79" s="5">
        <v>100420</v>
      </c>
      <c r="I79" t="s">
        <v>16</v>
      </c>
    </row>
    <row r="80" spans="3:9" x14ac:dyDescent="0.3">
      <c r="C80" t="s">
        <v>54</v>
      </c>
      <c r="D80" t="s">
        <v>8</v>
      </c>
      <c r="E80" t="s">
        <v>9</v>
      </c>
      <c r="F80">
        <v>30</v>
      </c>
      <c r="G80" s="4">
        <v>44850</v>
      </c>
      <c r="H80" s="5">
        <v>114180</v>
      </c>
      <c r="I80" t="s">
        <v>16</v>
      </c>
    </row>
    <row r="81" spans="3:9" x14ac:dyDescent="0.3">
      <c r="C81" t="s">
        <v>86</v>
      </c>
      <c r="D81" t="s">
        <v>8</v>
      </c>
      <c r="E81" t="s">
        <v>12</v>
      </c>
      <c r="F81">
        <v>21</v>
      </c>
      <c r="G81" s="4">
        <v>44678</v>
      </c>
      <c r="H81" s="5">
        <v>33920</v>
      </c>
      <c r="I81" t="s">
        <v>16</v>
      </c>
    </row>
    <row r="82" spans="3:9" x14ac:dyDescent="0.3">
      <c r="C82" t="s">
        <v>69</v>
      </c>
      <c r="D82" t="s">
        <v>15</v>
      </c>
      <c r="E82" t="s">
        <v>9</v>
      </c>
      <c r="F82">
        <v>23</v>
      </c>
      <c r="G82" s="4">
        <v>44440</v>
      </c>
      <c r="H82" s="5">
        <v>106460</v>
      </c>
      <c r="I82" t="s">
        <v>16</v>
      </c>
    </row>
    <row r="83" spans="3:9" x14ac:dyDescent="0.3">
      <c r="C83" t="s">
        <v>57</v>
      </c>
      <c r="D83" t="s">
        <v>15</v>
      </c>
      <c r="E83" t="s">
        <v>9</v>
      </c>
      <c r="F83">
        <v>35</v>
      </c>
      <c r="G83" s="4">
        <v>44727</v>
      </c>
      <c r="H83" s="5">
        <v>40400</v>
      </c>
      <c r="I83" t="s">
        <v>16</v>
      </c>
    </row>
    <row r="84" spans="3:9" x14ac:dyDescent="0.3">
      <c r="C84" t="s">
        <v>68</v>
      </c>
      <c r="D84" t="s">
        <v>15</v>
      </c>
      <c r="E84" t="s">
        <v>21</v>
      </c>
      <c r="F84">
        <v>27</v>
      </c>
      <c r="G84" s="4">
        <v>44236</v>
      </c>
      <c r="H84" s="5">
        <v>91650</v>
      </c>
      <c r="I84" t="s">
        <v>13</v>
      </c>
    </row>
    <row r="85" spans="3:9" x14ac:dyDescent="0.3">
      <c r="C85" t="s">
        <v>99</v>
      </c>
      <c r="D85" t="s">
        <v>15</v>
      </c>
      <c r="E85" t="s">
        <v>19</v>
      </c>
      <c r="F85">
        <v>43</v>
      </c>
      <c r="G85" s="4">
        <v>44620</v>
      </c>
      <c r="H85" s="5">
        <v>36040</v>
      </c>
      <c r="I85" t="s">
        <v>16</v>
      </c>
    </row>
    <row r="86" spans="3:9" x14ac:dyDescent="0.3">
      <c r="C86" t="s">
        <v>101</v>
      </c>
      <c r="D86" t="s">
        <v>8</v>
      </c>
      <c r="E86" t="s">
        <v>12</v>
      </c>
      <c r="F86">
        <v>40</v>
      </c>
      <c r="G86" s="4">
        <v>44381</v>
      </c>
      <c r="H86" s="5">
        <v>104410</v>
      </c>
      <c r="I86" t="s">
        <v>16</v>
      </c>
    </row>
    <row r="87" spans="3:9" x14ac:dyDescent="0.3">
      <c r="C87" t="s">
        <v>85</v>
      </c>
      <c r="D87" t="s">
        <v>15</v>
      </c>
      <c r="E87" t="s">
        <v>21</v>
      </c>
      <c r="F87">
        <v>30</v>
      </c>
      <c r="G87" s="4">
        <v>44606</v>
      </c>
      <c r="H87" s="5">
        <v>96800</v>
      </c>
      <c r="I87" t="s">
        <v>16</v>
      </c>
    </row>
    <row r="88" spans="3:9" x14ac:dyDescent="0.3">
      <c r="C88" t="s">
        <v>28</v>
      </c>
      <c r="D88" t="s">
        <v>8</v>
      </c>
      <c r="E88" t="s">
        <v>21</v>
      </c>
      <c r="F88">
        <v>34</v>
      </c>
      <c r="G88" s="4">
        <v>44459</v>
      </c>
      <c r="H88" s="5">
        <v>85000</v>
      </c>
      <c r="I88" t="s">
        <v>16</v>
      </c>
    </row>
    <row r="89" spans="3:9" x14ac:dyDescent="0.3">
      <c r="C89" t="s">
        <v>80</v>
      </c>
      <c r="D89" t="s">
        <v>15</v>
      </c>
      <c r="E89" t="s">
        <v>19</v>
      </c>
      <c r="F89">
        <v>28</v>
      </c>
      <c r="G89" s="4">
        <v>44820</v>
      </c>
      <c r="H89" s="5">
        <v>43510</v>
      </c>
      <c r="I89" t="s">
        <v>42</v>
      </c>
    </row>
    <row r="90" spans="3:9" x14ac:dyDescent="0.3">
      <c r="C90" t="s">
        <v>79</v>
      </c>
      <c r="D90" t="s">
        <v>15</v>
      </c>
      <c r="E90" t="s">
        <v>21</v>
      </c>
      <c r="F90">
        <v>33</v>
      </c>
      <c r="G90" s="4">
        <v>44243</v>
      </c>
      <c r="H90" s="5">
        <v>59430</v>
      </c>
      <c r="I90" t="s">
        <v>16</v>
      </c>
    </row>
    <row r="91" spans="3:9" x14ac:dyDescent="0.3">
      <c r="C91" t="s">
        <v>93</v>
      </c>
      <c r="D91" t="s">
        <v>8</v>
      </c>
      <c r="E91" t="s">
        <v>21</v>
      </c>
      <c r="F91">
        <v>33</v>
      </c>
      <c r="G91" s="4">
        <v>44067</v>
      </c>
      <c r="H91" s="5">
        <v>65360</v>
      </c>
      <c r="I91" t="s">
        <v>16</v>
      </c>
    </row>
    <row r="92" spans="3:9" x14ac:dyDescent="0.3">
      <c r="C92" t="s">
        <v>66</v>
      </c>
      <c r="D92" t="s">
        <v>8</v>
      </c>
      <c r="E92" t="s">
        <v>9</v>
      </c>
      <c r="F92">
        <v>32</v>
      </c>
      <c r="G92" s="4">
        <v>44611</v>
      </c>
      <c r="H92" s="5">
        <v>41570</v>
      </c>
      <c r="I92" t="s">
        <v>16</v>
      </c>
    </row>
    <row r="93" spans="3:9" x14ac:dyDescent="0.3">
      <c r="C93" t="s">
        <v>95</v>
      </c>
      <c r="D93" t="s">
        <v>8</v>
      </c>
      <c r="E93" t="s">
        <v>12</v>
      </c>
      <c r="F93">
        <v>33</v>
      </c>
      <c r="G93" s="4">
        <v>44312</v>
      </c>
      <c r="H93" s="5">
        <v>75280</v>
      </c>
      <c r="I93" t="s">
        <v>16</v>
      </c>
    </row>
    <row r="94" spans="3:9" x14ac:dyDescent="0.3">
      <c r="C94" t="s">
        <v>18</v>
      </c>
      <c r="D94" t="s">
        <v>15</v>
      </c>
      <c r="E94" t="s">
        <v>19</v>
      </c>
      <c r="F94">
        <v>33</v>
      </c>
      <c r="G94" s="4">
        <v>44385</v>
      </c>
      <c r="H94" s="5">
        <v>74550</v>
      </c>
      <c r="I94" t="s">
        <v>16</v>
      </c>
    </row>
    <row r="95" spans="3:9" x14ac:dyDescent="0.3">
      <c r="C95" t="s">
        <v>45</v>
      </c>
      <c r="D95" t="s">
        <v>15</v>
      </c>
      <c r="E95" t="s">
        <v>9</v>
      </c>
      <c r="F95">
        <v>30</v>
      </c>
      <c r="G95" s="4">
        <v>44701</v>
      </c>
      <c r="H95" s="5">
        <v>67950</v>
      </c>
      <c r="I95" t="s">
        <v>16</v>
      </c>
    </row>
    <row r="96" spans="3:9" x14ac:dyDescent="0.3">
      <c r="C96" t="s">
        <v>90</v>
      </c>
      <c r="D96" t="s">
        <v>15</v>
      </c>
      <c r="E96" t="s">
        <v>21</v>
      </c>
      <c r="F96">
        <v>42</v>
      </c>
      <c r="G96" s="4">
        <v>44731</v>
      </c>
      <c r="H96" s="5">
        <v>70270</v>
      </c>
      <c r="I96" t="s">
        <v>24</v>
      </c>
    </row>
    <row r="97" spans="3:9" x14ac:dyDescent="0.3">
      <c r="C97" t="s">
        <v>46</v>
      </c>
      <c r="D97" t="s">
        <v>15</v>
      </c>
      <c r="E97" t="s">
        <v>9</v>
      </c>
      <c r="F97">
        <v>26</v>
      </c>
      <c r="G97" s="4">
        <v>44411</v>
      </c>
      <c r="H97" s="5">
        <v>53540</v>
      </c>
      <c r="I97" t="s">
        <v>16</v>
      </c>
    </row>
    <row r="98" spans="3:9" x14ac:dyDescent="0.3">
      <c r="C98" t="s">
        <v>58</v>
      </c>
      <c r="D98" t="s">
        <v>15</v>
      </c>
      <c r="E98" t="s">
        <v>19</v>
      </c>
      <c r="F98">
        <v>22</v>
      </c>
      <c r="G98" s="4">
        <v>44446</v>
      </c>
      <c r="H98" s="5">
        <v>112780</v>
      </c>
      <c r="I98" t="s">
        <v>13</v>
      </c>
    </row>
    <row r="99" spans="3:9" x14ac:dyDescent="0.3">
      <c r="C99" t="s">
        <v>70</v>
      </c>
      <c r="D99" t="s">
        <v>15</v>
      </c>
      <c r="E99" t="s">
        <v>9</v>
      </c>
      <c r="F99">
        <v>46</v>
      </c>
      <c r="G99" s="4">
        <v>44758</v>
      </c>
      <c r="H99" s="5">
        <v>70610</v>
      </c>
      <c r="I99" t="s">
        <v>16</v>
      </c>
    </row>
    <row r="100" spans="3:9" x14ac:dyDescent="0.3">
      <c r="C100" t="s">
        <v>75</v>
      </c>
      <c r="D100" t="s">
        <v>8</v>
      </c>
      <c r="E100" t="s">
        <v>19</v>
      </c>
      <c r="F100">
        <v>28</v>
      </c>
      <c r="G100" s="4">
        <v>44357</v>
      </c>
      <c r="H100" s="5">
        <v>53240</v>
      </c>
      <c r="I100" t="s">
        <v>16</v>
      </c>
    </row>
    <row r="101" spans="3:9" x14ac:dyDescent="0.3">
      <c r="C101" t="s">
        <v>49</v>
      </c>
      <c r="E101" t="s">
        <v>21</v>
      </c>
      <c r="F101">
        <v>37</v>
      </c>
      <c r="G101" s="4">
        <v>44146</v>
      </c>
      <c r="H101" s="5">
        <v>115440</v>
      </c>
      <c r="I101" t="s">
        <v>24</v>
      </c>
    </row>
    <row r="102" spans="3:9" x14ac:dyDescent="0.3">
      <c r="C102" t="s">
        <v>65</v>
      </c>
      <c r="D102" t="s">
        <v>15</v>
      </c>
      <c r="E102" t="s">
        <v>19</v>
      </c>
      <c r="F102">
        <v>32</v>
      </c>
      <c r="G102" s="4">
        <v>44465</v>
      </c>
      <c r="H102" s="5">
        <v>53540</v>
      </c>
      <c r="I102" t="s">
        <v>16</v>
      </c>
    </row>
    <row r="103" spans="3:9" x14ac:dyDescent="0.3">
      <c r="C103" t="s">
        <v>81</v>
      </c>
      <c r="D103" t="s">
        <v>8</v>
      </c>
      <c r="E103" t="s">
        <v>9</v>
      </c>
      <c r="F103">
        <v>30</v>
      </c>
      <c r="G103" s="4">
        <v>44861</v>
      </c>
      <c r="H103" s="5">
        <v>112570</v>
      </c>
      <c r="I103" t="s">
        <v>16</v>
      </c>
    </row>
    <row r="104" spans="3:9" x14ac:dyDescent="0.3">
      <c r="C104" t="s">
        <v>51</v>
      </c>
      <c r="D104" t="s">
        <v>15</v>
      </c>
      <c r="E104" t="s">
        <v>9</v>
      </c>
      <c r="F104">
        <v>33</v>
      </c>
      <c r="G104" s="4">
        <v>44701</v>
      </c>
      <c r="H104" s="5">
        <v>48530</v>
      </c>
      <c r="I104" t="s">
        <v>13</v>
      </c>
    </row>
    <row r="105" spans="3:9" x14ac:dyDescent="0.3">
      <c r="C105" t="s">
        <v>61</v>
      </c>
      <c r="D105" t="s">
        <v>8</v>
      </c>
      <c r="E105" t="s">
        <v>12</v>
      </c>
      <c r="F105">
        <v>24</v>
      </c>
      <c r="G105" s="4">
        <v>44148</v>
      </c>
      <c r="H105" s="5">
        <v>62780</v>
      </c>
      <c r="I105" t="s">
        <v>16</v>
      </c>
    </row>
    <row r="106" spans="3:9" x14ac:dyDescent="0.3">
      <c r="C106" t="s">
        <v>203</v>
      </c>
      <c r="F106">
        <f>SUBTOTAL(101,nz_staff[Age])</f>
        <v>30.52</v>
      </c>
      <c r="H106" s="5">
        <f>SUBTOTAL(101,nz_staff[Salary])</f>
        <v>77472.100000000006</v>
      </c>
      <c r="I106">
        <f>SUBTOTAL(103,nz_staff[Rating])</f>
        <v>100</v>
      </c>
    </row>
  </sheetData>
  <conditionalFormatting sqref="C6:C105">
    <cfRule type="duplicateValues" dxfId="1" priority="1"/>
    <cfRule type="duplicateValues" dxfId="0" priority="2"/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2EC4-DDE2-4CB7-AC70-5AB590F93835}">
  <dimension ref="B2:H114"/>
  <sheetViews>
    <sheetView workbookViewId="0">
      <selection activeCell="D28" sqref="D28"/>
    </sheetView>
  </sheetViews>
  <sheetFormatPr defaultRowHeight="14.4" x14ac:dyDescent="0.3"/>
  <cols>
    <col min="2" max="2" width="19.5546875" customWidth="1"/>
    <col min="3" max="3" width="10.77734375" customWidth="1"/>
    <col min="4" max="4" width="9.44140625" customWidth="1"/>
    <col min="5" max="5" width="11.77734375" customWidth="1"/>
    <col min="6" max="6" width="13.5546875" customWidth="1"/>
    <col min="7" max="7" width="14.77734375" customWidth="1"/>
    <col min="8" max="8" width="11.6640625" customWidth="1"/>
  </cols>
  <sheetData>
    <row r="2" spans="2:8" x14ac:dyDescent="0.3">
      <c r="B2" t="s">
        <v>0</v>
      </c>
      <c r="C2" t="s">
        <v>1</v>
      </c>
      <c r="D2" t="s">
        <v>3</v>
      </c>
      <c r="E2" t="s">
        <v>6</v>
      </c>
      <c r="F2" t="s">
        <v>4</v>
      </c>
      <c r="G2" t="s">
        <v>2</v>
      </c>
      <c r="H2" t="s">
        <v>5</v>
      </c>
    </row>
    <row r="3" spans="2:8" x14ac:dyDescent="0.3">
      <c r="B3" t="s">
        <v>156</v>
      </c>
      <c r="C3" t="s">
        <v>15</v>
      </c>
      <c r="D3">
        <v>20</v>
      </c>
      <c r="E3" t="s">
        <v>16</v>
      </c>
      <c r="F3" s="4">
        <v>44122</v>
      </c>
      <c r="G3" t="s">
        <v>12</v>
      </c>
      <c r="H3">
        <v>112650</v>
      </c>
    </row>
    <row r="4" spans="2:8" x14ac:dyDescent="0.3">
      <c r="B4" t="s">
        <v>176</v>
      </c>
      <c r="C4" t="s">
        <v>8</v>
      </c>
      <c r="D4">
        <v>32</v>
      </c>
      <c r="E4" t="s">
        <v>13</v>
      </c>
      <c r="F4" s="4">
        <v>44293</v>
      </c>
      <c r="G4" t="s">
        <v>12</v>
      </c>
      <c r="H4">
        <v>43840</v>
      </c>
    </row>
    <row r="5" spans="2:8" x14ac:dyDescent="0.3">
      <c r="B5" t="s">
        <v>143</v>
      </c>
      <c r="C5" t="s">
        <v>15</v>
      </c>
      <c r="D5">
        <v>31</v>
      </c>
      <c r="E5" t="s">
        <v>16</v>
      </c>
      <c r="F5" s="4">
        <v>44663</v>
      </c>
      <c r="G5" t="s">
        <v>9</v>
      </c>
      <c r="H5">
        <v>103550</v>
      </c>
    </row>
    <row r="6" spans="2:8" x14ac:dyDescent="0.3">
      <c r="B6" t="s">
        <v>201</v>
      </c>
      <c r="C6" t="s">
        <v>8</v>
      </c>
      <c r="D6">
        <v>32</v>
      </c>
      <c r="E6" t="s">
        <v>16</v>
      </c>
      <c r="F6" s="4">
        <v>44339</v>
      </c>
      <c r="G6" t="s">
        <v>56</v>
      </c>
      <c r="H6">
        <v>45510</v>
      </c>
    </row>
    <row r="7" spans="2:8" x14ac:dyDescent="0.3">
      <c r="B7" t="s">
        <v>142</v>
      </c>
      <c r="D7">
        <v>37</v>
      </c>
      <c r="E7" t="s">
        <v>24</v>
      </c>
      <c r="F7" s="4">
        <v>44085</v>
      </c>
      <c r="G7" t="s">
        <v>21</v>
      </c>
      <c r="H7">
        <v>115440</v>
      </c>
    </row>
    <row r="8" spans="2:8" x14ac:dyDescent="0.3">
      <c r="B8" t="s">
        <v>202</v>
      </c>
      <c r="C8" t="s">
        <v>8</v>
      </c>
      <c r="D8">
        <v>38</v>
      </c>
      <c r="E8" t="s">
        <v>13</v>
      </c>
      <c r="F8" s="4">
        <v>44268</v>
      </c>
      <c r="G8" t="s">
        <v>19</v>
      </c>
      <c r="H8">
        <v>56870</v>
      </c>
    </row>
    <row r="9" spans="2:8" x14ac:dyDescent="0.3">
      <c r="B9" t="s">
        <v>169</v>
      </c>
      <c r="C9" t="s">
        <v>8</v>
      </c>
      <c r="D9">
        <v>25</v>
      </c>
      <c r="E9" t="s">
        <v>16</v>
      </c>
      <c r="F9" s="4">
        <v>44144</v>
      </c>
      <c r="G9" t="s">
        <v>19</v>
      </c>
      <c r="H9">
        <v>92700</v>
      </c>
    </row>
    <row r="10" spans="2:8" x14ac:dyDescent="0.3">
      <c r="B10" t="s">
        <v>145</v>
      </c>
      <c r="D10">
        <v>32</v>
      </c>
      <c r="E10" t="s">
        <v>16</v>
      </c>
      <c r="F10" s="4">
        <v>44713</v>
      </c>
      <c r="G10" t="s">
        <v>12</v>
      </c>
      <c r="H10">
        <v>91310</v>
      </c>
    </row>
    <row r="11" spans="2:8" x14ac:dyDescent="0.3">
      <c r="B11" t="s">
        <v>115</v>
      </c>
      <c r="C11" t="s">
        <v>15</v>
      </c>
      <c r="D11">
        <v>33</v>
      </c>
      <c r="E11" t="s">
        <v>16</v>
      </c>
      <c r="F11" s="4">
        <v>44324</v>
      </c>
      <c r="G11" t="s">
        <v>19</v>
      </c>
      <c r="H11">
        <v>74550</v>
      </c>
    </row>
    <row r="12" spans="2:8" x14ac:dyDescent="0.3">
      <c r="B12" t="s">
        <v>128</v>
      </c>
      <c r="C12" t="s">
        <v>15</v>
      </c>
      <c r="D12">
        <v>25</v>
      </c>
      <c r="E12" t="s">
        <v>13</v>
      </c>
      <c r="F12" s="4">
        <v>44665</v>
      </c>
      <c r="G12" t="s">
        <v>9</v>
      </c>
      <c r="H12">
        <v>109190</v>
      </c>
    </row>
    <row r="13" spans="2:8" x14ac:dyDescent="0.3">
      <c r="B13" t="s">
        <v>194</v>
      </c>
      <c r="C13" t="s">
        <v>8</v>
      </c>
      <c r="D13">
        <v>40</v>
      </c>
      <c r="E13" t="s">
        <v>16</v>
      </c>
      <c r="F13" s="4">
        <v>44320</v>
      </c>
      <c r="G13" t="s">
        <v>12</v>
      </c>
      <c r="H13">
        <v>104410</v>
      </c>
    </row>
    <row r="14" spans="2:8" x14ac:dyDescent="0.3">
      <c r="B14" t="s">
        <v>177</v>
      </c>
      <c r="C14" t="s">
        <v>15</v>
      </c>
      <c r="D14">
        <v>30</v>
      </c>
      <c r="E14" t="s">
        <v>16</v>
      </c>
      <c r="F14" s="4">
        <v>44544</v>
      </c>
      <c r="G14" t="s">
        <v>21</v>
      </c>
      <c r="H14">
        <v>96800</v>
      </c>
    </row>
    <row r="15" spans="2:8" x14ac:dyDescent="0.3">
      <c r="B15" t="s">
        <v>123</v>
      </c>
      <c r="C15" t="s">
        <v>15</v>
      </c>
      <c r="D15">
        <v>28</v>
      </c>
      <c r="E15" t="s">
        <v>13</v>
      </c>
      <c r="F15" s="4">
        <v>43980</v>
      </c>
      <c r="G15" t="s">
        <v>21</v>
      </c>
      <c r="H15">
        <v>48170</v>
      </c>
    </row>
    <row r="16" spans="2:8" x14ac:dyDescent="0.3">
      <c r="B16" t="s">
        <v>140</v>
      </c>
      <c r="C16" t="s">
        <v>15</v>
      </c>
      <c r="D16">
        <v>21</v>
      </c>
      <c r="E16" t="s">
        <v>16</v>
      </c>
      <c r="F16" s="4">
        <v>44042</v>
      </c>
      <c r="G16" t="s">
        <v>9</v>
      </c>
      <c r="H16">
        <v>37920</v>
      </c>
    </row>
    <row r="17" spans="2:8" x14ac:dyDescent="0.3">
      <c r="B17" t="s">
        <v>178</v>
      </c>
      <c r="C17" t="s">
        <v>15</v>
      </c>
      <c r="D17">
        <v>34</v>
      </c>
      <c r="E17" t="s">
        <v>16</v>
      </c>
      <c r="F17" s="4">
        <v>44642</v>
      </c>
      <c r="G17" t="s">
        <v>9</v>
      </c>
      <c r="H17">
        <v>112650</v>
      </c>
    </row>
    <row r="18" spans="2:8" x14ac:dyDescent="0.3">
      <c r="B18" t="s">
        <v>165</v>
      </c>
      <c r="C18" t="s">
        <v>8</v>
      </c>
      <c r="D18">
        <v>34</v>
      </c>
      <c r="E18" t="s">
        <v>24</v>
      </c>
      <c r="F18" s="4">
        <v>44660</v>
      </c>
      <c r="G18" t="s">
        <v>19</v>
      </c>
      <c r="H18">
        <v>49630</v>
      </c>
    </row>
    <row r="19" spans="2:8" x14ac:dyDescent="0.3">
      <c r="B19" t="s">
        <v>199</v>
      </c>
      <c r="C19" t="s">
        <v>15</v>
      </c>
      <c r="D19">
        <v>36</v>
      </c>
      <c r="E19" t="s">
        <v>16</v>
      </c>
      <c r="F19" s="4">
        <v>43958</v>
      </c>
      <c r="G19" t="s">
        <v>12</v>
      </c>
      <c r="H19">
        <v>118840</v>
      </c>
    </row>
    <row r="20" spans="2:8" x14ac:dyDescent="0.3">
      <c r="B20" t="s">
        <v>159</v>
      </c>
      <c r="C20" t="s">
        <v>15</v>
      </c>
      <c r="D20">
        <v>30</v>
      </c>
      <c r="E20" t="s">
        <v>16</v>
      </c>
      <c r="F20" s="4">
        <v>44789</v>
      </c>
      <c r="G20" t="s">
        <v>12</v>
      </c>
      <c r="H20">
        <v>69710</v>
      </c>
    </row>
    <row r="21" spans="2:8" x14ac:dyDescent="0.3">
      <c r="B21" t="s">
        <v>197</v>
      </c>
      <c r="C21" t="s">
        <v>15</v>
      </c>
      <c r="D21">
        <v>20</v>
      </c>
      <c r="E21" t="s">
        <v>16</v>
      </c>
      <c r="F21" s="4">
        <v>44683</v>
      </c>
      <c r="G21" t="s">
        <v>9</v>
      </c>
      <c r="H21">
        <v>79570</v>
      </c>
    </row>
    <row r="22" spans="2:8" x14ac:dyDescent="0.3">
      <c r="B22" t="s">
        <v>154</v>
      </c>
      <c r="C22" t="s">
        <v>8</v>
      </c>
      <c r="D22">
        <v>22</v>
      </c>
      <c r="E22" t="s">
        <v>13</v>
      </c>
      <c r="F22" s="4">
        <v>44388</v>
      </c>
      <c r="G22" t="s">
        <v>9</v>
      </c>
      <c r="H22">
        <v>76900</v>
      </c>
    </row>
    <row r="23" spans="2:8" x14ac:dyDescent="0.3">
      <c r="B23" t="s">
        <v>182</v>
      </c>
      <c r="C23" t="s">
        <v>15</v>
      </c>
      <c r="D23">
        <v>27</v>
      </c>
      <c r="E23" t="s">
        <v>16</v>
      </c>
      <c r="F23" s="4">
        <v>44073</v>
      </c>
      <c r="G23" t="s">
        <v>19</v>
      </c>
      <c r="H23">
        <v>54970</v>
      </c>
    </row>
    <row r="24" spans="2:8" x14ac:dyDescent="0.3">
      <c r="B24" t="s">
        <v>118</v>
      </c>
      <c r="C24" t="s">
        <v>15</v>
      </c>
      <c r="D24">
        <v>37</v>
      </c>
      <c r="E24" t="s">
        <v>24</v>
      </c>
      <c r="F24" s="4">
        <v>44277</v>
      </c>
      <c r="G24" t="s">
        <v>12</v>
      </c>
      <c r="H24">
        <v>88050</v>
      </c>
    </row>
    <row r="25" spans="2:8" x14ac:dyDescent="0.3">
      <c r="B25" t="s">
        <v>192</v>
      </c>
      <c r="C25" t="s">
        <v>15</v>
      </c>
      <c r="D25">
        <v>43</v>
      </c>
      <c r="E25" t="s">
        <v>16</v>
      </c>
      <c r="F25" s="4">
        <v>44558</v>
      </c>
      <c r="G25" t="s">
        <v>19</v>
      </c>
      <c r="H25">
        <v>36040</v>
      </c>
    </row>
    <row r="26" spans="2:8" x14ac:dyDescent="0.3">
      <c r="B26" t="s">
        <v>111</v>
      </c>
      <c r="C26" t="s">
        <v>8</v>
      </c>
      <c r="D26">
        <v>42</v>
      </c>
      <c r="E26" t="s">
        <v>10</v>
      </c>
      <c r="F26" s="4">
        <v>44718</v>
      </c>
      <c r="G26" t="s">
        <v>9</v>
      </c>
      <c r="H26">
        <v>75000</v>
      </c>
    </row>
    <row r="27" spans="2:8" x14ac:dyDescent="0.3">
      <c r="B27" t="s">
        <v>149</v>
      </c>
      <c r="C27" t="s">
        <v>15</v>
      </c>
      <c r="D27">
        <v>35</v>
      </c>
      <c r="E27" t="s">
        <v>16</v>
      </c>
      <c r="F27" s="4">
        <v>44666</v>
      </c>
      <c r="G27" t="s">
        <v>9</v>
      </c>
      <c r="H27">
        <v>40400</v>
      </c>
    </row>
    <row r="28" spans="2:8" x14ac:dyDescent="0.3">
      <c r="B28" t="s">
        <v>196</v>
      </c>
      <c r="C28" t="s">
        <v>15</v>
      </c>
      <c r="D28">
        <v>24</v>
      </c>
      <c r="E28" t="s">
        <v>16</v>
      </c>
      <c r="F28" s="4">
        <v>44625</v>
      </c>
      <c r="G28" t="s">
        <v>12</v>
      </c>
      <c r="H28">
        <v>100420</v>
      </c>
    </row>
    <row r="29" spans="2:8" x14ac:dyDescent="0.3">
      <c r="B29" t="s">
        <v>120</v>
      </c>
      <c r="C29" t="s">
        <v>8</v>
      </c>
      <c r="D29">
        <v>31</v>
      </c>
      <c r="E29" t="s">
        <v>16</v>
      </c>
      <c r="F29" s="4">
        <v>44604</v>
      </c>
      <c r="G29" t="s">
        <v>12</v>
      </c>
      <c r="H29">
        <v>58100</v>
      </c>
    </row>
    <row r="30" spans="2:8" x14ac:dyDescent="0.3">
      <c r="B30" t="s">
        <v>114</v>
      </c>
      <c r="C30" t="s">
        <v>8</v>
      </c>
      <c r="D30">
        <v>44</v>
      </c>
      <c r="E30" t="s">
        <v>16</v>
      </c>
      <c r="F30" s="4">
        <v>44985</v>
      </c>
      <c r="G30" t="s">
        <v>12</v>
      </c>
      <c r="H30">
        <v>114870</v>
      </c>
    </row>
    <row r="31" spans="2:8" x14ac:dyDescent="0.3">
      <c r="B31" t="s">
        <v>158</v>
      </c>
      <c r="C31" t="s">
        <v>8</v>
      </c>
      <c r="D31">
        <v>32</v>
      </c>
      <c r="E31" t="s">
        <v>16</v>
      </c>
      <c r="F31" s="4">
        <v>44549</v>
      </c>
      <c r="G31" t="s">
        <v>9</v>
      </c>
      <c r="H31">
        <v>41570</v>
      </c>
    </row>
    <row r="32" spans="2:8" x14ac:dyDescent="0.3">
      <c r="B32" t="s">
        <v>173</v>
      </c>
      <c r="C32" t="s">
        <v>8</v>
      </c>
      <c r="D32">
        <v>30</v>
      </c>
      <c r="E32" t="s">
        <v>16</v>
      </c>
      <c r="F32" s="4">
        <v>44800</v>
      </c>
      <c r="G32" t="s">
        <v>9</v>
      </c>
      <c r="H32">
        <v>112570</v>
      </c>
    </row>
    <row r="33" spans="2:8" x14ac:dyDescent="0.3">
      <c r="B33" t="s">
        <v>151</v>
      </c>
      <c r="C33" t="s">
        <v>15</v>
      </c>
      <c r="D33">
        <v>26</v>
      </c>
      <c r="E33" t="s">
        <v>16</v>
      </c>
      <c r="F33" s="4">
        <v>44164</v>
      </c>
      <c r="G33" t="s">
        <v>9</v>
      </c>
      <c r="H33">
        <v>47360</v>
      </c>
    </row>
    <row r="34" spans="2:8" x14ac:dyDescent="0.3">
      <c r="B34" t="s">
        <v>126</v>
      </c>
      <c r="C34" t="s">
        <v>8</v>
      </c>
      <c r="D34">
        <v>21</v>
      </c>
      <c r="E34" t="s">
        <v>16</v>
      </c>
      <c r="F34" s="4">
        <v>44256</v>
      </c>
      <c r="G34" t="s">
        <v>21</v>
      </c>
      <c r="H34">
        <v>65920</v>
      </c>
    </row>
    <row r="35" spans="2:8" x14ac:dyDescent="0.3">
      <c r="B35" t="s">
        <v>200</v>
      </c>
      <c r="C35" t="s">
        <v>8</v>
      </c>
      <c r="D35">
        <v>28</v>
      </c>
      <c r="E35" t="s">
        <v>16</v>
      </c>
      <c r="F35" s="4">
        <v>44571</v>
      </c>
      <c r="G35" t="s">
        <v>9</v>
      </c>
      <c r="H35">
        <v>99970</v>
      </c>
    </row>
    <row r="36" spans="2:8" x14ac:dyDescent="0.3">
      <c r="B36" t="s">
        <v>133</v>
      </c>
      <c r="C36" t="s">
        <v>8</v>
      </c>
      <c r="D36">
        <v>25</v>
      </c>
      <c r="E36" t="s">
        <v>13</v>
      </c>
      <c r="F36" s="4">
        <v>44633</v>
      </c>
      <c r="G36" t="s">
        <v>12</v>
      </c>
      <c r="H36">
        <v>80700</v>
      </c>
    </row>
    <row r="37" spans="2:8" x14ac:dyDescent="0.3">
      <c r="B37" t="s">
        <v>155</v>
      </c>
      <c r="C37" t="s">
        <v>15</v>
      </c>
      <c r="D37">
        <v>24</v>
      </c>
      <c r="E37" t="s">
        <v>24</v>
      </c>
      <c r="F37" s="4">
        <v>44375</v>
      </c>
      <c r="G37" t="s">
        <v>21</v>
      </c>
      <c r="H37">
        <v>52610</v>
      </c>
    </row>
    <row r="38" spans="2:8" x14ac:dyDescent="0.3">
      <c r="B38" t="s">
        <v>180</v>
      </c>
      <c r="C38" t="s">
        <v>15</v>
      </c>
      <c r="D38">
        <v>29</v>
      </c>
      <c r="E38" t="s">
        <v>24</v>
      </c>
      <c r="F38" s="4">
        <v>44119</v>
      </c>
      <c r="G38" t="s">
        <v>12</v>
      </c>
      <c r="H38">
        <v>112110</v>
      </c>
    </row>
    <row r="39" spans="2:8" x14ac:dyDescent="0.3">
      <c r="B39" t="s">
        <v>152</v>
      </c>
      <c r="C39" t="s">
        <v>8</v>
      </c>
      <c r="D39">
        <v>27</v>
      </c>
      <c r="E39" t="s">
        <v>16</v>
      </c>
      <c r="F39" s="4">
        <v>44061</v>
      </c>
      <c r="G39" t="s">
        <v>56</v>
      </c>
      <c r="H39">
        <v>119110</v>
      </c>
    </row>
    <row r="40" spans="2:8" x14ac:dyDescent="0.3">
      <c r="B40" t="s">
        <v>150</v>
      </c>
      <c r="C40" t="s">
        <v>15</v>
      </c>
      <c r="D40">
        <v>22</v>
      </c>
      <c r="E40" t="s">
        <v>13</v>
      </c>
      <c r="F40" s="4">
        <v>44384</v>
      </c>
      <c r="G40" t="s">
        <v>19</v>
      </c>
      <c r="H40">
        <v>112780</v>
      </c>
    </row>
    <row r="41" spans="2:8" x14ac:dyDescent="0.3">
      <c r="B41" t="s">
        <v>175</v>
      </c>
      <c r="C41" t="s">
        <v>8</v>
      </c>
      <c r="D41">
        <v>36</v>
      </c>
      <c r="E41" t="s">
        <v>16</v>
      </c>
      <c r="F41" s="4">
        <v>44023</v>
      </c>
      <c r="G41" t="s">
        <v>9</v>
      </c>
      <c r="H41">
        <v>114890</v>
      </c>
    </row>
    <row r="42" spans="2:8" x14ac:dyDescent="0.3">
      <c r="B42" t="s">
        <v>146</v>
      </c>
      <c r="C42" t="s">
        <v>15</v>
      </c>
      <c r="D42">
        <v>27</v>
      </c>
      <c r="E42" t="s">
        <v>16</v>
      </c>
      <c r="F42" s="4">
        <v>44506</v>
      </c>
      <c r="G42" t="s">
        <v>21</v>
      </c>
      <c r="H42">
        <v>48980</v>
      </c>
    </row>
    <row r="43" spans="2:8" x14ac:dyDescent="0.3">
      <c r="B43" t="s">
        <v>170</v>
      </c>
      <c r="C43" t="s">
        <v>15</v>
      </c>
      <c r="D43">
        <v>21</v>
      </c>
      <c r="E43" t="s">
        <v>16</v>
      </c>
      <c r="F43" s="4">
        <v>44180</v>
      </c>
      <c r="G43" t="s">
        <v>56</v>
      </c>
      <c r="H43">
        <v>75880</v>
      </c>
    </row>
    <row r="44" spans="2:8" x14ac:dyDescent="0.3">
      <c r="B44" t="s">
        <v>167</v>
      </c>
      <c r="C44" t="s">
        <v>8</v>
      </c>
      <c r="D44">
        <v>28</v>
      </c>
      <c r="E44" t="s">
        <v>16</v>
      </c>
      <c r="F44" s="4">
        <v>44296</v>
      </c>
      <c r="G44" t="s">
        <v>19</v>
      </c>
      <c r="H44">
        <v>53240</v>
      </c>
    </row>
    <row r="45" spans="2:8" x14ac:dyDescent="0.3">
      <c r="B45" t="s">
        <v>122</v>
      </c>
      <c r="C45" t="s">
        <v>8</v>
      </c>
      <c r="D45">
        <v>34</v>
      </c>
      <c r="E45" t="s">
        <v>16</v>
      </c>
      <c r="F45" s="4">
        <v>44397</v>
      </c>
      <c r="G45" t="s">
        <v>21</v>
      </c>
      <c r="H45">
        <v>85000</v>
      </c>
    </row>
    <row r="46" spans="2:8" x14ac:dyDescent="0.3">
      <c r="B46" t="s">
        <v>179</v>
      </c>
      <c r="C46" t="s">
        <v>8</v>
      </c>
      <c r="D46">
        <v>21</v>
      </c>
      <c r="E46" t="s">
        <v>16</v>
      </c>
      <c r="F46" s="4">
        <v>44619</v>
      </c>
      <c r="G46" t="s">
        <v>12</v>
      </c>
      <c r="H46">
        <v>33920</v>
      </c>
    </row>
    <row r="47" spans="2:8" x14ac:dyDescent="0.3">
      <c r="B47" t="s">
        <v>188</v>
      </c>
      <c r="C47" t="s">
        <v>8</v>
      </c>
      <c r="D47">
        <v>33</v>
      </c>
      <c r="E47" t="s">
        <v>16</v>
      </c>
      <c r="F47" s="4">
        <v>44253</v>
      </c>
      <c r="G47" t="s">
        <v>12</v>
      </c>
      <c r="H47">
        <v>75280</v>
      </c>
    </row>
    <row r="48" spans="2:8" x14ac:dyDescent="0.3">
      <c r="B48" t="s">
        <v>130</v>
      </c>
      <c r="C48" t="s">
        <v>8</v>
      </c>
      <c r="D48">
        <v>34</v>
      </c>
      <c r="E48" t="s">
        <v>16</v>
      </c>
      <c r="F48" s="4">
        <v>44594</v>
      </c>
      <c r="G48" t="s">
        <v>21</v>
      </c>
      <c r="H48">
        <v>58940</v>
      </c>
    </row>
    <row r="49" spans="2:8" x14ac:dyDescent="0.3">
      <c r="B49" t="s">
        <v>136</v>
      </c>
      <c r="C49" t="s">
        <v>8</v>
      </c>
      <c r="D49">
        <v>28</v>
      </c>
      <c r="E49" t="s">
        <v>16</v>
      </c>
      <c r="F49" s="4">
        <v>44425</v>
      </c>
      <c r="G49" t="s">
        <v>9</v>
      </c>
      <c r="H49">
        <v>104770</v>
      </c>
    </row>
    <row r="50" spans="2:8" x14ac:dyDescent="0.3">
      <c r="B50" t="s">
        <v>125</v>
      </c>
      <c r="C50" t="s">
        <v>15</v>
      </c>
      <c r="D50">
        <v>21</v>
      </c>
      <c r="E50" t="s">
        <v>16</v>
      </c>
      <c r="F50" s="4">
        <v>44701</v>
      </c>
      <c r="G50" t="s">
        <v>9</v>
      </c>
      <c r="H50">
        <v>57090</v>
      </c>
    </row>
    <row r="51" spans="2:8" x14ac:dyDescent="0.3">
      <c r="B51" t="s">
        <v>160</v>
      </c>
      <c r="C51" t="s">
        <v>15</v>
      </c>
      <c r="D51">
        <v>27</v>
      </c>
      <c r="E51" t="s">
        <v>13</v>
      </c>
      <c r="F51" s="4">
        <v>44174</v>
      </c>
      <c r="G51" t="s">
        <v>21</v>
      </c>
      <c r="H51">
        <v>91650</v>
      </c>
    </row>
    <row r="52" spans="2:8" x14ac:dyDescent="0.3">
      <c r="B52" t="s">
        <v>183</v>
      </c>
      <c r="C52" t="s">
        <v>15</v>
      </c>
      <c r="D52">
        <v>42</v>
      </c>
      <c r="E52" t="s">
        <v>24</v>
      </c>
      <c r="F52" s="4">
        <v>44670</v>
      </c>
      <c r="G52" t="s">
        <v>21</v>
      </c>
      <c r="H52">
        <v>70270</v>
      </c>
    </row>
    <row r="53" spans="2:8" x14ac:dyDescent="0.3">
      <c r="B53" t="s">
        <v>129</v>
      </c>
      <c r="C53" t="s">
        <v>8</v>
      </c>
      <c r="D53">
        <v>28</v>
      </c>
      <c r="E53" t="s">
        <v>16</v>
      </c>
      <c r="F53" s="4">
        <v>44124</v>
      </c>
      <c r="G53" t="s">
        <v>21</v>
      </c>
      <c r="H53">
        <v>75970</v>
      </c>
    </row>
    <row r="54" spans="2:8" x14ac:dyDescent="0.3">
      <c r="B54" t="s">
        <v>112</v>
      </c>
      <c r="D54">
        <v>27</v>
      </c>
      <c r="E54" t="s">
        <v>13</v>
      </c>
      <c r="F54" s="4">
        <v>44212</v>
      </c>
      <c r="G54" t="s">
        <v>12</v>
      </c>
      <c r="H54">
        <v>90700</v>
      </c>
    </row>
    <row r="55" spans="2:8" x14ac:dyDescent="0.3">
      <c r="B55" t="s">
        <v>131</v>
      </c>
      <c r="C55" t="s">
        <v>15</v>
      </c>
      <c r="D55">
        <v>30</v>
      </c>
      <c r="E55" t="s">
        <v>16</v>
      </c>
      <c r="F55" s="4">
        <v>44607</v>
      </c>
      <c r="G55" t="s">
        <v>9</v>
      </c>
      <c r="H55">
        <v>60570</v>
      </c>
    </row>
    <row r="56" spans="2:8" x14ac:dyDescent="0.3">
      <c r="B56" t="s">
        <v>134</v>
      </c>
      <c r="C56" t="s">
        <v>15</v>
      </c>
      <c r="D56">
        <v>33</v>
      </c>
      <c r="E56" t="s">
        <v>16</v>
      </c>
      <c r="F56" s="4">
        <v>44103</v>
      </c>
      <c r="G56" t="s">
        <v>9</v>
      </c>
      <c r="H56">
        <v>115920</v>
      </c>
    </row>
    <row r="57" spans="2:8" x14ac:dyDescent="0.3">
      <c r="B57" t="s">
        <v>186</v>
      </c>
      <c r="C57" t="s">
        <v>8</v>
      </c>
      <c r="D57">
        <v>33</v>
      </c>
      <c r="E57" t="s">
        <v>16</v>
      </c>
      <c r="F57" s="4">
        <v>44006</v>
      </c>
      <c r="G57" t="s">
        <v>21</v>
      </c>
      <c r="H57">
        <v>65360</v>
      </c>
    </row>
    <row r="58" spans="2:8" x14ac:dyDescent="0.3">
      <c r="B58" t="s">
        <v>116</v>
      </c>
      <c r="D58">
        <v>30</v>
      </c>
      <c r="E58" t="s">
        <v>16</v>
      </c>
      <c r="F58" s="4">
        <v>44535</v>
      </c>
      <c r="G58" t="s">
        <v>21</v>
      </c>
      <c r="H58">
        <v>64000</v>
      </c>
    </row>
    <row r="59" spans="2:8" x14ac:dyDescent="0.3">
      <c r="B59" t="s">
        <v>195</v>
      </c>
      <c r="C59" t="s">
        <v>8</v>
      </c>
      <c r="D59">
        <v>34</v>
      </c>
      <c r="E59" t="s">
        <v>16</v>
      </c>
      <c r="F59" s="4">
        <v>44383</v>
      </c>
      <c r="G59" t="s">
        <v>21</v>
      </c>
      <c r="H59">
        <v>92450</v>
      </c>
    </row>
    <row r="60" spans="2:8" x14ac:dyDescent="0.3">
      <c r="B60" t="s">
        <v>113</v>
      </c>
      <c r="C60" t="s">
        <v>15</v>
      </c>
      <c r="D60">
        <v>31</v>
      </c>
      <c r="E60" t="s">
        <v>16</v>
      </c>
      <c r="F60" s="4">
        <v>44450</v>
      </c>
      <c r="G60" t="s">
        <v>12</v>
      </c>
      <c r="H60">
        <v>48950</v>
      </c>
    </row>
    <row r="61" spans="2:8" x14ac:dyDescent="0.3">
      <c r="B61" t="s">
        <v>185</v>
      </c>
      <c r="C61" t="s">
        <v>8</v>
      </c>
      <c r="D61">
        <v>27</v>
      </c>
      <c r="E61" t="s">
        <v>16</v>
      </c>
      <c r="F61" s="4">
        <v>44625</v>
      </c>
      <c r="G61" t="s">
        <v>12</v>
      </c>
      <c r="H61">
        <v>83750</v>
      </c>
    </row>
    <row r="62" spans="2:8" x14ac:dyDescent="0.3">
      <c r="B62" t="s">
        <v>166</v>
      </c>
      <c r="C62" t="s">
        <v>8</v>
      </c>
      <c r="D62">
        <v>40</v>
      </c>
      <c r="E62" t="s">
        <v>16</v>
      </c>
      <c r="F62" s="4">
        <v>44276</v>
      </c>
      <c r="G62" t="s">
        <v>12</v>
      </c>
      <c r="H62">
        <v>87620</v>
      </c>
    </row>
    <row r="63" spans="2:8" x14ac:dyDescent="0.3">
      <c r="B63" t="s">
        <v>184</v>
      </c>
      <c r="C63" t="s">
        <v>8</v>
      </c>
      <c r="D63">
        <v>20</v>
      </c>
      <c r="E63" t="s">
        <v>24</v>
      </c>
      <c r="F63" s="4">
        <v>44476</v>
      </c>
      <c r="G63" t="s">
        <v>19</v>
      </c>
      <c r="H63">
        <v>68900</v>
      </c>
    </row>
    <row r="64" spans="2:8" x14ac:dyDescent="0.3">
      <c r="B64" t="s">
        <v>157</v>
      </c>
      <c r="C64" t="s">
        <v>15</v>
      </c>
      <c r="D64">
        <v>32</v>
      </c>
      <c r="E64" t="s">
        <v>16</v>
      </c>
      <c r="F64" s="4">
        <v>44403</v>
      </c>
      <c r="G64" t="s">
        <v>19</v>
      </c>
      <c r="H64">
        <v>53540</v>
      </c>
    </row>
    <row r="65" spans="2:8" x14ac:dyDescent="0.3">
      <c r="B65" t="s">
        <v>172</v>
      </c>
      <c r="C65" t="s">
        <v>15</v>
      </c>
      <c r="D65">
        <v>28</v>
      </c>
      <c r="E65" t="s">
        <v>42</v>
      </c>
      <c r="F65" s="4">
        <v>44758</v>
      </c>
      <c r="G65" t="s">
        <v>19</v>
      </c>
      <c r="H65">
        <v>43510</v>
      </c>
    </row>
    <row r="66" spans="2:8" x14ac:dyDescent="0.3">
      <c r="B66" t="s">
        <v>127</v>
      </c>
      <c r="C66" t="s">
        <v>8</v>
      </c>
      <c r="D66">
        <v>38</v>
      </c>
      <c r="E66" t="s">
        <v>10</v>
      </c>
      <c r="F66" s="4">
        <v>44316</v>
      </c>
      <c r="G66" t="s">
        <v>19</v>
      </c>
      <c r="H66">
        <v>109160</v>
      </c>
    </row>
    <row r="67" spans="2:8" x14ac:dyDescent="0.3">
      <c r="B67" t="s">
        <v>198</v>
      </c>
      <c r="C67" t="s">
        <v>15</v>
      </c>
      <c r="D67">
        <v>40</v>
      </c>
      <c r="E67" t="s">
        <v>16</v>
      </c>
      <c r="F67" s="4">
        <v>44204</v>
      </c>
      <c r="G67" t="s">
        <v>9</v>
      </c>
      <c r="H67">
        <v>99750</v>
      </c>
    </row>
    <row r="68" spans="2:8" x14ac:dyDescent="0.3">
      <c r="B68" t="s">
        <v>124</v>
      </c>
      <c r="C68" t="s">
        <v>8</v>
      </c>
      <c r="D68">
        <v>31</v>
      </c>
      <c r="E68" t="s">
        <v>16</v>
      </c>
      <c r="F68" s="4">
        <v>44084</v>
      </c>
      <c r="G68" t="s">
        <v>12</v>
      </c>
      <c r="H68">
        <v>41980</v>
      </c>
    </row>
    <row r="69" spans="2:8" x14ac:dyDescent="0.3">
      <c r="B69" t="s">
        <v>187</v>
      </c>
      <c r="C69" t="s">
        <v>15</v>
      </c>
      <c r="D69">
        <v>36</v>
      </c>
      <c r="E69" t="s">
        <v>16</v>
      </c>
      <c r="F69" s="4">
        <v>44272</v>
      </c>
      <c r="G69" t="s">
        <v>21</v>
      </c>
      <c r="H69">
        <v>71380</v>
      </c>
    </row>
    <row r="70" spans="2:8" x14ac:dyDescent="0.3">
      <c r="B70" t="s">
        <v>191</v>
      </c>
      <c r="C70" t="s">
        <v>15</v>
      </c>
      <c r="D70">
        <v>27</v>
      </c>
      <c r="E70" t="s">
        <v>42</v>
      </c>
      <c r="F70" s="4">
        <v>44547</v>
      </c>
      <c r="G70" t="s">
        <v>9</v>
      </c>
      <c r="H70">
        <v>113280</v>
      </c>
    </row>
    <row r="71" spans="2:8" x14ac:dyDescent="0.3">
      <c r="B71" t="s">
        <v>181</v>
      </c>
      <c r="C71" t="s">
        <v>8</v>
      </c>
      <c r="D71">
        <v>33</v>
      </c>
      <c r="E71" t="s">
        <v>16</v>
      </c>
      <c r="F71" s="4">
        <v>44747</v>
      </c>
      <c r="G71" t="s">
        <v>21</v>
      </c>
      <c r="H71">
        <v>86570</v>
      </c>
    </row>
    <row r="72" spans="2:8" x14ac:dyDescent="0.3">
      <c r="B72" t="s">
        <v>139</v>
      </c>
      <c r="C72" t="s">
        <v>15</v>
      </c>
      <c r="D72">
        <v>26</v>
      </c>
      <c r="E72" t="s">
        <v>16</v>
      </c>
      <c r="F72" s="4">
        <v>44350</v>
      </c>
      <c r="G72" t="s">
        <v>9</v>
      </c>
      <c r="H72">
        <v>53540</v>
      </c>
    </row>
    <row r="73" spans="2:8" x14ac:dyDescent="0.3">
      <c r="B73" t="s">
        <v>190</v>
      </c>
      <c r="C73" t="s">
        <v>15</v>
      </c>
      <c r="D73">
        <v>37</v>
      </c>
      <c r="E73" t="s">
        <v>16</v>
      </c>
      <c r="F73" s="4">
        <v>44640</v>
      </c>
      <c r="G73" t="s">
        <v>12</v>
      </c>
      <c r="H73">
        <v>69070</v>
      </c>
    </row>
    <row r="74" spans="2:8" x14ac:dyDescent="0.3">
      <c r="B74" t="s">
        <v>121</v>
      </c>
      <c r="C74" t="s">
        <v>8</v>
      </c>
      <c r="D74">
        <v>30</v>
      </c>
      <c r="E74" t="s">
        <v>24</v>
      </c>
      <c r="F74" s="4">
        <v>44328</v>
      </c>
      <c r="G74" t="s">
        <v>21</v>
      </c>
      <c r="H74">
        <v>67910</v>
      </c>
    </row>
    <row r="75" spans="2:8" x14ac:dyDescent="0.3">
      <c r="B75" t="s">
        <v>119</v>
      </c>
      <c r="C75" t="s">
        <v>15</v>
      </c>
      <c r="D75">
        <v>30</v>
      </c>
      <c r="E75" t="s">
        <v>16</v>
      </c>
      <c r="F75" s="4">
        <v>44214</v>
      </c>
      <c r="G75" t="s">
        <v>12</v>
      </c>
      <c r="H75">
        <v>69120</v>
      </c>
    </row>
    <row r="76" spans="2:8" x14ac:dyDescent="0.3">
      <c r="B76" t="s">
        <v>132</v>
      </c>
      <c r="C76" t="s">
        <v>8</v>
      </c>
      <c r="D76">
        <v>34</v>
      </c>
      <c r="E76" t="s">
        <v>16</v>
      </c>
      <c r="F76" s="4">
        <v>44550</v>
      </c>
      <c r="G76" t="s">
        <v>21</v>
      </c>
      <c r="H76">
        <v>60130</v>
      </c>
    </row>
    <row r="77" spans="2:8" x14ac:dyDescent="0.3">
      <c r="B77" t="s">
        <v>161</v>
      </c>
      <c r="C77" t="s">
        <v>15</v>
      </c>
      <c r="D77">
        <v>23</v>
      </c>
      <c r="E77" t="s">
        <v>16</v>
      </c>
      <c r="F77" s="4">
        <v>44378</v>
      </c>
      <c r="G77" t="s">
        <v>9</v>
      </c>
      <c r="H77">
        <v>106460</v>
      </c>
    </row>
    <row r="78" spans="2:8" x14ac:dyDescent="0.3">
      <c r="B78" t="s">
        <v>148</v>
      </c>
      <c r="C78" t="s">
        <v>8</v>
      </c>
      <c r="D78">
        <v>37</v>
      </c>
      <c r="E78" t="s">
        <v>16</v>
      </c>
      <c r="F78" s="4">
        <v>44389</v>
      </c>
      <c r="G78" t="s">
        <v>56</v>
      </c>
      <c r="H78">
        <v>118100</v>
      </c>
    </row>
    <row r="79" spans="2:8" x14ac:dyDescent="0.3">
      <c r="B79" t="s">
        <v>164</v>
      </c>
      <c r="C79" t="s">
        <v>8</v>
      </c>
      <c r="D79">
        <v>36</v>
      </c>
      <c r="E79" t="s">
        <v>16</v>
      </c>
      <c r="F79" s="4">
        <v>44468</v>
      </c>
      <c r="G79" t="s">
        <v>9</v>
      </c>
      <c r="H79">
        <v>78390</v>
      </c>
    </row>
    <row r="80" spans="2:8" x14ac:dyDescent="0.3">
      <c r="B80" t="s">
        <v>147</v>
      </c>
      <c r="C80" t="s">
        <v>8</v>
      </c>
      <c r="D80">
        <v>30</v>
      </c>
      <c r="E80" t="s">
        <v>16</v>
      </c>
      <c r="F80" s="4">
        <v>44789</v>
      </c>
      <c r="G80" t="s">
        <v>9</v>
      </c>
      <c r="H80">
        <v>114180</v>
      </c>
    </row>
    <row r="81" spans="2:8" x14ac:dyDescent="0.3">
      <c r="B81" t="s">
        <v>189</v>
      </c>
      <c r="C81" t="s">
        <v>8</v>
      </c>
      <c r="D81">
        <v>28</v>
      </c>
      <c r="E81" t="s">
        <v>16</v>
      </c>
      <c r="F81" s="4">
        <v>44590</v>
      </c>
      <c r="G81" t="s">
        <v>9</v>
      </c>
      <c r="H81">
        <v>104120</v>
      </c>
    </row>
    <row r="82" spans="2:8" x14ac:dyDescent="0.3">
      <c r="B82" t="s">
        <v>138</v>
      </c>
      <c r="C82" t="s">
        <v>15</v>
      </c>
      <c r="D82">
        <v>30</v>
      </c>
      <c r="E82" t="s">
        <v>16</v>
      </c>
      <c r="F82" s="4">
        <v>44640</v>
      </c>
      <c r="G82" t="s">
        <v>9</v>
      </c>
      <c r="H82">
        <v>67950</v>
      </c>
    </row>
    <row r="83" spans="2:8" x14ac:dyDescent="0.3">
      <c r="B83" t="s">
        <v>137</v>
      </c>
      <c r="C83" t="s">
        <v>8</v>
      </c>
      <c r="D83">
        <v>29</v>
      </c>
      <c r="E83" t="s">
        <v>16</v>
      </c>
      <c r="F83" s="4">
        <v>43962</v>
      </c>
      <c r="G83" t="s">
        <v>12</v>
      </c>
      <c r="H83">
        <v>34980</v>
      </c>
    </row>
    <row r="84" spans="2:8" x14ac:dyDescent="0.3">
      <c r="B84" t="s">
        <v>153</v>
      </c>
      <c r="C84" t="s">
        <v>8</v>
      </c>
      <c r="D84">
        <v>24</v>
      </c>
      <c r="E84" t="s">
        <v>16</v>
      </c>
      <c r="F84" s="4">
        <v>44087</v>
      </c>
      <c r="G84" t="s">
        <v>12</v>
      </c>
      <c r="H84">
        <v>62780</v>
      </c>
    </row>
    <row r="85" spans="2:8" x14ac:dyDescent="0.3">
      <c r="B85" t="s">
        <v>117</v>
      </c>
      <c r="C85" t="s">
        <v>15</v>
      </c>
      <c r="D85">
        <v>20</v>
      </c>
      <c r="E85" t="s">
        <v>16</v>
      </c>
      <c r="F85" s="4">
        <v>44397</v>
      </c>
      <c r="G85" t="s">
        <v>12</v>
      </c>
      <c r="H85">
        <v>107700</v>
      </c>
    </row>
    <row r="86" spans="2:8" x14ac:dyDescent="0.3">
      <c r="B86" t="s">
        <v>168</v>
      </c>
      <c r="C86" t="s">
        <v>15</v>
      </c>
      <c r="D86">
        <v>25</v>
      </c>
      <c r="E86" t="s">
        <v>16</v>
      </c>
      <c r="F86" s="4">
        <v>44322</v>
      </c>
      <c r="G86" t="s">
        <v>19</v>
      </c>
      <c r="H86">
        <v>65700</v>
      </c>
    </row>
    <row r="87" spans="2:8" x14ac:dyDescent="0.3">
      <c r="B87" t="s">
        <v>135</v>
      </c>
      <c r="C87" t="s">
        <v>8</v>
      </c>
      <c r="D87">
        <v>33</v>
      </c>
      <c r="E87" t="s">
        <v>42</v>
      </c>
      <c r="F87" s="4">
        <v>44313</v>
      </c>
      <c r="G87" t="s">
        <v>12</v>
      </c>
      <c r="H87">
        <v>75480</v>
      </c>
    </row>
    <row r="88" spans="2:8" x14ac:dyDescent="0.3">
      <c r="B88" t="s">
        <v>174</v>
      </c>
      <c r="C88" t="s">
        <v>15</v>
      </c>
      <c r="D88">
        <v>33</v>
      </c>
      <c r="E88" t="s">
        <v>16</v>
      </c>
      <c r="F88" s="4">
        <v>44448</v>
      </c>
      <c r="G88" t="s">
        <v>12</v>
      </c>
      <c r="H88">
        <v>53870</v>
      </c>
    </row>
    <row r="89" spans="2:8" x14ac:dyDescent="0.3">
      <c r="B89" t="s">
        <v>141</v>
      </c>
      <c r="C89" t="s">
        <v>8</v>
      </c>
      <c r="D89">
        <v>36</v>
      </c>
      <c r="E89" t="s">
        <v>16</v>
      </c>
      <c r="F89" s="4">
        <v>44433</v>
      </c>
      <c r="G89" t="s">
        <v>19</v>
      </c>
      <c r="H89">
        <v>78540</v>
      </c>
    </row>
    <row r="90" spans="2:8" x14ac:dyDescent="0.3">
      <c r="B90" t="s">
        <v>193</v>
      </c>
      <c r="C90" t="s">
        <v>15</v>
      </c>
      <c r="D90">
        <v>19</v>
      </c>
      <c r="E90" t="s">
        <v>16</v>
      </c>
      <c r="F90" s="4">
        <v>44218</v>
      </c>
      <c r="G90" t="s">
        <v>9</v>
      </c>
      <c r="H90">
        <v>58960</v>
      </c>
    </row>
    <row r="91" spans="2:8" x14ac:dyDescent="0.3">
      <c r="B91" t="s">
        <v>162</v>
      </c>
      <c r="C91" t="s">
        <v>15</v>
      </c>
      <c r="D91">
        <v>46</v>
      </c>
      <c r="E91" t="s">
        <v>16</v>
      </c>
      <c r="F91" s="4">
        <v>44697</v>
      </c>
      <c r="G91" t="s">
        <v>9</v>
      </c>
      <c r="H91">
        <v>70610</v>
      </c>
    </row>
    <row r="92" spans="2:8" x14ac:dyDescent="0.3">
      <c r="B92" t="s">
        <v>171</v>
      </c>
      <c r="C92" t="s">
        <v>15</v>
      </c>
      <c r="D92">
        <v>33</v>
      </c>
      <c r="E92" t="s">
        <v>16</v>
      </c>
      <c r="F92" s="4">
        <v>44181</v>
      </c>
      <c r="G92" t="s">
        <v>21</v>
      </c>
      <c r="H92">
        <v>59430</v>
      </c>
    </row>
    <row r="93" spans="2:8" x14ac:dyDescent="0.3">
      <c r="B93" t="s">
        <v>144</v>
      </c>
      <c r="C93" t="s">
        <v>15</v>
      </c>
      <c r="D93">
        <v>33</v>
      </c>
      <c r="E93" t="s">
        <v>13</v>
      </c>
      <c r="F93" s="4">
        <v>44640</v>
      </c>
      <c r="G93" t="s">
        <v>9</v>
      </c>
      <c r="H93">
        <v>48530</v>
      </c>
    </row>
    <row r="94" spans="2:8" x14ac:dyDescent="0.3">
      <c r="B94" t="s">
        <v>163</v>
      </c>
      <c r="C94" t="s">
        <v>8</v>
      </c>
      <c r="D94">
        <v>33</v>
      </c>
      <c r="E94" t="s">
        <v>16</v>
      </c>
      <c r="F94" s="4">
        <v>44129</v>
      </c>
      <c r="G94" t="s">
        <v>12</v>
      </c>
      <c r="H94">
        <v>96140</v>
      </c>
    </row>
    <row r="95" spans="2:8" x14ac:dyDescent="0.3">
      <c r="B95" t="s">
        <v>156</v>
      </c>
      <c r="C95" t="s">
        <v>15</v>
      </c>
      <c r="D95">
        <v>20</v>
      </c>
      <c r="E95" t="s">
        <v>16</v>
      </c>
      <c r="F95" s="4">
        <v>44122</v>
      </c>
      <c r="G95" t="s">
        <v>12</v>
      </c>
      <c r="H95">
        <v>112650</v>
      </c>
    </row>
    <row r="96" spans="2:8" x14ac:dyDescent="0.3">
      <c r="B96" t="s">
        <v>176</v>
      </c>
      <c r="C96" t="s">
        <v>8</v>
      </c>
      <c r="D96">
        <v>32</v>
      </c>
      <c r="E96" t="s">
        <v>13</v>
      </c>
      <c r="F96" s="4">
        <v>44293</v>
      </c>
      <c r="G96" t="s">
        <v>12</v>
      </c>
      <c r="H96">
        <v>43840</v>
      </c>
    </row>
    <row r="97" spans="2:8" x14ac:dyDescent="0.3">
      <c r="B97" t="s">
        <v>143</v>
      </c>
      <c r="C97" t="s">
        <v>15</v>
      </c>
      <c r="D97">
        <v>31</v>
      </c>
      <c r="E97" t="s">
        <v>16</v>
      </c>
      <c r="F97" s="4">
        <v>44663</v>
      </c>
      <c r="G97" t="s">
        <v>9</v>
      </c>
      <c r="H97">
        <v>103550</v>
      </c>
    </row>
    <row r="98" spans="2:8" x14ac:dyDescent="0.3">
      <c r="B98" t="s">
        <v>201</v>
      </c>
      <c r="C98" t="s">
        <v>8</v>
      </c>
      <c r="D98">
        <v>32</v>
      </c>
      <c r="E98" t="s">
        <v>16</v>
      </c>
      <c r="F98" s="4">
        <v>44339</v>
      </c>
      <c r="G98" t="s">
        <v>56</v>
      </c>
      <c r="H98">
        <v>45510</v>
      </c>
    </row>
    <row r="99" spans="2:8" x14ac:dyDescent="0.3">
      <c r="B99" t="s">
        <v>142</v>
      </c>
      <c r="D99">
        <v>37</v>
      </c>
      <c r="E99" t="s">
        <v>24</v>
      </c>
      <c r="F99" s="4">
        <v>44085</v>
      </c>
      <c r="G99" t="s">
        <v>21</v>
      </c>
      <c r="H99">
        <v>115440</v>
      </c>
    </row>
    <row r="100" spans="2:8" x14ac:dyDescent="0.3">
      <c r="B100" t="s">
        <v>202</v>
      </c>
      <c r="C100" t="s">
        <v>8</v>
      </c>
      <c r="D100">
        <v>38</v>
      </c>
      <c r="E100" t="s">
        <v>13</v>
      </c>
      <c r="F100" s="4">
        <v>44268</v>
      </c>
      <c r="G100" t="s">
        <v>19</v>
      </c>
      <c r="H100">
        <v>56870</v>
      </c>
    </row>
    <row r="101" spans="2:8" x14ac:dyDescent="0.3">
      <c r="B101" t="s">
        <v>169</v>
      </c>
      <c r="C101" t="s">
        <v>8</v>
      </c>
      <c r="D101">
        <v>25</v>
      </c>
      <c r="E101" t="s">
        <v>16</v>
      </c>
      <c r="F101" s="4">
        <v>44144</v>
      </c>
      <c r="G101" t="s">
        <v>19</v>
      </c>
      <c r="H101">
        <v>92700</v>
      </c>
    </row>
    <row r="102" spans="2:8" x14ac:dyDescent="0.3">
      <c r="B102" t="s">
        <v>145</v>
      </c>
      <c r="D102">
        <v>32</v>
      </c>
      <c r="E102" t="s">
        <v>16</v>
      </c>
      <c r="F102" s="4">
        <v>44713</v>
      </c>
      <c r="G102" t="s">
        <v>12</v>
      </c>
      <c r="H102">
        <v>91310</v>
      </c>
    </row>
    <row r="103" spans="2:8" x14ac:dyDescent="0.3">
      <c r="B103" t="s">
        <v>115</v>
      </c>
      <c r="C103" t="s">
        <v>15</v>
      </c>
      <c r="D103">
        <v>33</v>
      </c>
      <c r="E103" t="s">
        <v>16</v>
      </c>
      <c r="F103" s="4">
        <v>44324</v>
      </c>
      <c r="G103" t="s">
        <v>19</v>
      </c>
      <c r="H103">
        <v>74550</v>
      </c>
    </row>
    <row r="104" spans="2:8" x14ac:dyDescent="0.3">
      <c r="B104" t="s">
        <v>128</v>
      </c>
      <c r="C104" t="s">
        <v>15</v>
      </c>
      <c r="D104">
        <v>25</v>
      </c>
      <c r="E104" t="s">
        <v>13</v>
      </c>
      <c r="F104" s="4">
        <v>44665</v>
      </c>
      <c r="G104" t="s">
        <v>9</v>
      </c>
      <c r="H104">
        <v>109190</v>
      </c>
    </row>
    <row r="105" spans="2:8" x14ac:dyDescent="0.3">
      <c r="B105" t="s">
        <v>194</v>
      </c>
      <c r="C105" t="s">
        <v>8</v>
      </c>
      <c r="D105">
        <v>40</v>
      </c>
      <c r="E105" t="s">
        <v>16</v>
      </c>
      <c r="F105" s="4">
        <v>44320</v>
      </c>
      <c r="G105" t="s">
        <v>12</v>
      </c>
      <c r="H105">
        <v>104410</v>
      </c>
    </row>
    <row r="106" spans="2:8" x14ac:dyDescent="0.3">
      <c r="B106" t="s">
        <v>177</v>
      </c>
      <c r="C106" t="s">
        <v>15</v>
      </c>
      <c r="D106">
        <v>30</v>
      </c>
      <c r="E106" t="s">
        <v>16</v>
      </c>
      <c r="F106" s="4">
        <v>44544</v>
      </c>
      <c r="G106" t="s">
        <v>21</v>
      </c>
      <c r="H106">
        <v>96800</v>
      </c>
    </row>
    <row r="107" spans="2:8" x14ac:dyDescent="0.3">
      <c r="B107" t="s">
        <v>123</v>
      </c>
      <c r="C107" t="s">
        <v>15</v>
      </c>
      <c r="D107">
        <v>28</v>
      </c>
      <c r="E107" t="s">
        <v>13</v>
      </c>
      <c r="F107" s="4">
        <v>43980</v>
      </c>
      <c r="G107" t="s">
        <v>21</v>
      </c>
      <c r="H107">
        <v>48170</v>
      </c>
    </row>
    <row r="108" spans="2:8" x14ac:dyDescent="0.3">
      <c r="B108" t="s">
        <v>140</v>
      </c>
      <c r="C108" t="s">
        <v>15</v>
      </c>
      <c r="D108">
        <v>21</v>
      </c>
      <c r="E108" t="s">
        <v>16</v>
      </c>
      <c r="F108" s="4">
        <v>44042</v>
      </c>
      <c r="G108" t="s">
        <v>9</v>
      </c>
      <c r="H108">
        <v>37920</v>
      </c>
    </row>
    <row r="109" spans="2:8" x14ac:dyDescent="0.3">
      <c r="B109" t="s">
        <v>178</v>
      </c>
      <c r="C109" t="s">
        <v>15</v>
      </c>
      <c r="D109">
        <v>34</v>
      </c>
      <c r="E109" t="s">
        <v>16</v>
      </c>
      <c r="F109" s="4">
        <v>44642</v>
      </c>
      <c r="G109" t="s">
        <v>9</v>
      </c>
      <c r="H109">
        <v>112650</v>
      </c>
    </row>
    <row r="110" spans="2:8" x14ac:dyDescent="0.3">
      <c r="B110" t="s">
        <v>165</v>
      </c>
      <c r="C110" t="s">
        <v>8</v>
      </c>
      <c r="D110">
        <v>34</v>
      </c>
      <c r="E110" t="s">
        <v>24</v>
      </c>
      <c r="F110" s="4">
        <v>44660</v>
      </c>
      <c r="G110" t="s">
        <v>19</v>
      </c>
      <c r="H110">
        <v>49630</v>
      </c>
    </row>
    <row r="111" spans="2:8" x14ac:dyDescent="0.3">
      <c r="B111" t="s">
        <v>199</v>
      </c>
      <c r="C111" t="s">
        <v>15</v>
      </c>
      <c r="D111">
        <v>36</v>
      </c>
      <c r="E111" t="s">
        <v>16</v>
      </c>
      <c r="F111" s="4">
        <v>43958</v>
      </c>
      <c r="G111" t="s">
        <v>12</v>
      </c>
      <c r="H111">
        <v>118840</v>
      </c>
    </row>
    <row r="112" spans="2:8" x14ac:dyDescent="0.3">
      <c r="B112" t="s">
        <v>159</v>
      </c>
      <c r="C112" t="s">
        <v>15</v>
      </c>
      <c r="D112">
        <v>30</v>
      </c>
      <c r="E112" t="s">
        <v>16</v>
      </c>
      <c r="F112" s="4">
        <v>44789</v>
      </c>
      <c r="G112" t="s">
        <v>12</v>
      </c>
      <c r="H112">
        <v>69710</v>
      </c>
    </row>
    <row r="113" spans="2:8" x14ac:dyDescent="0.3">
      <c r="B113" t="s">
        <v>197</v>
      </c>
      <c r="C113" t="s">
        <v>15</v>
      </c>
      <c r="D113">
        <v>20</v>
      </c>
      <c r="E113" t="s">
        <v>16</v>
      </c>
      <c r="F113" s="4">
        <v>44683</v>
      </c>
      <c r="G113" t="s">
        <v>9</v>
      </c>
      <c r="H113">
        <v>79570</v>
      </c>
    </row>
    <row r="114" spans="2:8" x14ac:dyDescent="0.3">
      <c r="B114" t="s">
        <v>154</v>
      </c>
      <c r="C114" t="s">
        <v>8</v>
      </c>
      <c r="D114">
        <v>22</v>
      </c>
      <c r="E114" t="s">
        <v>13</v>
      </c>
      <c r="F114" s="4">
        <v>44388</v>
      </c>
      <c r="G114" t="s">
        <v>9</v>
      </c>
      <c r="H114">
        <v>76900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DA3D-BED4-428F-96BB-04F80FDDFF22}">
  <dimension ref="A1:M184"/>
  <sheetViews>
    <sheetView tabSelected="1" topLeftCell="K40" zoomScale="81" zoomScaleNormal="115" workbookViewId="0">
      <selection activeCell="AH72" sqref="AH72"/>
    </sheetView>
  </sheetViews>
  <sheetFormatPr defaultRowHeight="14.4" x14ac:dyDescent="0.3"/>
  <cols>
    <col min="1" max="1" width="21.77734375" customWidth="1"/>
    <col min="2" max="2" width="11.44140625" customWidth="1"/>
    <col min="3" max="3" width="15.5546875" customWidth="1"/>
    <col min="4" max="4" width="12.77734375" customWidth="1"/>
    <col min="5" max="5" width="14.77734375" customWidth="1"/>
    <col min="6" max="6" width="10.77734375" customWidth="1"/>
    <col min="7" max="7" width="9.33203125" customWidth="1"/>
    <col min="9" max="9" width="12.6640625" customWidth="1"/>
    <col min="10" max="10" width="48.6640625" customWidth="1"/>
    <col min="11" max="11" width="11.5546875" customWidth="1"/>
    <col min="12" max="12" width="14.21875" customWidth="1"/>
    <col min="13" max="13" width="18.6640625" customWidth="1"/>
  </cols>
  <sheetData>
    <row r="1" spans="1:13" x14ac:dyDescent="0.3">
      <c r="A1" s="18" t="s">
        <v>0</v>
      </c>
      <c r="B1" s="18" t="s">
        <v>1</v>
      </c>
      <c r="C1" s="18" t="s">
        <v>2</v>
      </c>
      <c r="D1" s="12" t="s">
        <v>204</v>
      </c>
      <c r="E1" s="18" t="s">
        <v>4</v>
      </c>
      <c r="F1" s="19" t="s">
        <v>214</v>
      </c>
      <c r="G1" s="18" t="s">
        <v>3</v>
      </c>
      <c r="H1" s="18" t="s">
        <v>5</v>
      </c>
      <c r="I1" s="18" t="s">
        <v>6</v>
      </c>
      <c r="J1" s="7" t="s">
        <v>219</v>
      </c>
    </row>
    <row r="2" spans="1:13" x14ac:dyDescent="0.3">
      <c r="A2" s="13" t="s">
        <v>156</v>
      </c>
      <c r="B2" s="13" t="s">
        <v>15</v>
      </c>
      <c r="C2" s="13" t="s">
        <v>12</v>
      </c>
      <c r="D2" s="13" t="s">
        <v>205</v>
      </c>
      <c r="E2" s="15">
        <v>44122</v>
      </c>
      <c r="F2" s="17">
        <f t="shared" ref="F2:F33" ca="1" si="0">(TODAY()-E2)/365</f>
        <v>3.7780821917808218</v>
      </c>
      <c r="G2" s="13">
        <v>20</v>
      </c>
      <c r="H2" s="13">
        <v>112650</v>
      </c>
      <c r="I2" s="13" t="s">
        <v>16</v>
      </c>
      <c r="J2" t="s">
        <v>208</v>
      </c>
      <c r="K2">
        <f>COUNTA(#REF!)</f>
        <v>1</v>
      </c>
    </row>
    <row r="3" spans="1:13" x14ac:dyDescent="0.3">
      <c r="A3" s="14" t="s">
        <v>176</v>
      </c>
      <c r="B3" s="14" t="s">
        <v>8</v>
      </c>
      <c r="C3" s="14" t="s">
        <v>12</v>
      </c>
      <c r="D3" s="14" t="s">
        <v>205</v>
      </c>
      <c r="E3" s="16">
        <v>44293</v>
      </c>
      <c r="F3" s="17">
        <f t="shared" ca="1" si="0"/>
        <v>3.3095890410958906</v>
      </c>
      <c r="G3" s="14">
        <v>32</v>
      </c>
      <c r="H3" s="14">
        <v>43840</v>
      </c>
      <c r="I3" s="14" t="s">
        <v>13</v>
      </c>
      <c r="J3" t="s">
        <v>215</v>
      </c>
    </row>
    <row r="4" spans="1:13" x14ac:dyDescent="0.3">
      <c r="A4" s="13" t="s">
        <v>143</v>
      </c>
      <c r="B4" s="13" t="s">
        <v>15</v>
      </c>
      <c r="C4" s="13" t="s">
        <v>9</v>
      </c>
      <c r="D4" s="13" t="s">
        <v>205</v>
      </c>
      <c r="E4" s="15">
        <v>44663</v>
      </c>
      <c r="F4" s="17">
        <f t="shared" ca="1" si="0"/>
        <v>2.2958904109589042</v>
      </c>
      <c r="G4" s="13">
        <v>31</v>
      </c>
      <c r="H4" s="13">
        <v>103550</v>
      </c>
      <c r="I4" s="13" t="s">
        <v>16</v>
      </c>
      <c r="J4" t="s">
        <v>209</v>
      </c>
      <c r="K4">
        <f>AVERAGE(Table[Age])</f>
        <v>30.42622950819672</v>
      </c>
      <c r="L4" t="s">
        <v>212</v>
      </c>
      <c r="M4">
        <f>MEDIAN(Table[Age])</f>
        <v>30</v>
      </c>
    </row>
    <row r="5" spans="1:13" x14ac:dyDescent="0.3">
      <c r="A5" s="14" t="s">
        <v>201</v>
      </c>
      <c r="B5" s="14" t="s">
        <v>8</v>
      </c>
      <c r="C5" s="14" t="s">
        <v>56</v>
      </c>
      <c r="D5" s="14" t="s">
        <v>205</v>
      </c>
      <c r="E5" s="16">
        <v>44339</v>
      </c>
      <c r="F5" s="17">
        <f t="shared" ca="1" si="0"/>
        <v>3.1835616438356165</v>
      </c>
      <c r="G5" s="14">
        <v>32</v>
      </c>
      <c r="H5" s="14">
        <v>45510</v>
      </c>
      <c r="I5" s="14" t="s">
        <v>16</v>
      </c>
      <c r="J5" t="s">
        <v>213</v>
      </c>
      <c r="K5">
        <f>AVERAGE(Table[Age])</f>
        <v>30.42622950819672</v>
      </c>
    </row>
    <row r="6" spans="1:13" x14ac:dyDescent="0.3">
      <c r="A6" s="13" t="s">
        <v>142</v>
      </c>
      <c r="B6" s="13" t="s">
        <v>206</v>
      </c>
      <c r="C6" s="13" t="s">
        <v>21</v>
      </c>
      <c r="D6" s="13" t="s">
        <v>205</v>
      </c>
      <c r="E6" s="15">
        <v>44085</v>
      </c>
      <c r="F6" s="17">
        <f t="shared" ca="1" si="0"/>
        <v>3.8794520547945206</v>
      </c>
      <c r="G6" s="13">
        <v>37</v>
      </c>
      <c r="H6" s="13">
        <v>115440</v>
      </c>
      <c r="I6" s="13" t="s">
        <v>24</v>
      </c>
      <c r="J6" t="s">
        <v>210</v>
      </c>
      <c r="K6" s="5">
        <f>AVERAGE(Table[Salary])</f>
        <v>77173.715846994543</v>
      </c>
      <c r="L6" t="s">
        <v>211</v>
      </c>
      <c r="M6" s="5">
        <f>MEDIAN(Table[Salary])</f>
        <v>75000</v>
      </c>
    </row>
    <row r="7" spans="1:13" x14ac:dyDescent="0.3">
      <c r="A7" s="14" t="s">
        <v>202</v>
      </c>
      <c r="B7" s="14" t="s">
        <v>8</v>
      </c>
      <c r="C7" s="14" t="s">
        <v>19</v>
      </c>
      <c r="D7" s="14" t="s">
        <v>205</v>
      </c>
      <c r="E7" s="16">
        <v>44268</v>
      </c>
      <c r="F7" s="17">
        <f t="shared" ca="1" si="0"/>
        <v>3.3780821917808219</v>
      </c>
      <c r="G7" s="14">
        <v>38</v>
      </c>
      <c r="H7" s="14">
        <v>56870</v>
      </c>
      <c r="I7" s="14" t="s">
        <v>13</v>
      </c>
      <c r="J7" t="s">
        <v>216</v>
      </c>
      <c r="K7">
        <f>COUNTIF(Table[Gender],"female")</f>
        <v>86</v>
      </c>
    </row>
    <row r="8" spans="1:13" x14ac:dyDescent="0.3">
      <c r="A8" s="13" t="s">
        <v>169</v>
      </c>
      <c r="B8" s="13" t="s">
        <v>8</v>
      </c>
      <c r="C8" s="13" t="s">
        <v>19</v>
      </c>
      <c r="D8" s="13" t="s">
        <v>205</v>
      </c>
      <c r="E8" s="15">
        <v>44144</v>
      </c>
      <c r="F8" s="17">
        <f t="shared" ca="1" si="0"/>
        <v>3.7178082191780821</v>
      </c>
      <c r="G8" s="13">
        <v>25</v>
      </c>
      <c r="H8" s="13">
        <v>92700</v>
      </c>
      <c r="I8" s="13" t="s">
        <v>16</v>
      </c>
      <c r="J8" t="s">
        <v>217</v>
      </c>
      <c r="K8" s="6">
        <f>K7/K2</f>
        <v>86</v>
      </c>
    </row>
    <row r="9" spans="1:13" x14ac:dyDescent="0.3">
      <c r="A9" s="14" t="s">
        <v>145</v>
      </c>
      <c r="B9" s="14" t="s">
        <v>206</v>
      </c>
      <c r="C9" s="14" t="s">
        <v>12</v>
      </c>
      <c r="D9" s="14" t="s">
        <v>205</v>
      </c>
      <c r="E9" s="16">
        <v>44713</v>
      </c>
      <c r="F9" s="17">
        <f t="shared" ca="1" si="0"/>
        <v>2.1589041095890411</v>
      </c>
      <c r="G9" s="14">
        <v>32</v>
      </c>
      <c r="H9" s="14">
        <v>91310</v>
      </c>
      <c r="I9" s="14" t="s">
        <v>16</v>
      </c>
      <c r="J9" s="7" t="s">
        <v>218</v>
      </c>
    </row>
    <row r="10" spans="1:13" x14ac:dyDescent="0.3">
      <c r="A10" s="13" t="s">
        <v>115</v>
      </c>
      <c r="B10" s="13" t="s">
        <v>15</v>
      </c>
      <c r="C10" s="13" t="s">
        <v>19</v>
      </c>
      <c r="D10" s="13" t="s">
        <v>205</v>
      </c>
      <c r="E10" s="15">
        <v>44324</v>
      </c>
      <c r="F10" s="17">
        <f t="shared" ca="1" si="0"/>
        <v>3.2246575342465755</v>
      </c>
      <c r="G10" s="13">
        <v>33</v>
      </c>
      <c r="H10" s="13">
        <v>74550</v>
      </c>
      <c r="I10" s="13" t="s">
        <v>16</v>
      </c>
      <c r="J10" t="s">
        <v>140</v>
      </c>
    </row>
    <row r="11" spans="1:13" ht="15" thickBot="1" x14ac:dyDescent="0.35">
      <c r="A11" s="14" t="s">
        <v>128</v>
      </c>
      <c r="B11" s="14" t="s">
        <v>15</v>
      </c>
      <c r="C11" s="14" t="s">
        <v>9</v>
      </c>
      <c r="D11" s="14" t="s">
        <v>205</v>
      </c>
      <c r="E11" s="16">
        <v>44665</v>
      </c>
      <c r="F11" s="17">
        <f t="shared" ca="1" si="0"/>
        <v>2.2904109589041095</v>
      </c>
      <c r="G11" s="14">
        <v>25</v>
      </c>
      <c r="H11" s="14">
        <v>109190</v>
      </c>
      <c r="I11" s="14" t="s">
        <v>13</v>
      </c>
    </row>
    <row r="12" spans="1:13" ht="15" thickBot="1" x14ac:dyDescent="0.35">
      <c r="A12" s="13" t="s">
        <v>194</v>
      </c>
      <c r="B12" s="13" t="s">
        <v>8</v>
      </c>
      <c r="C12" s="13" t="s">
        <v>12</v>
      </c>
      <c r="D12" s="13" t="s">
        <v>205</v>
      </c>
      <c r="E12" s="15">
        <v>44320</v>
      </c>
      <c r="F12" s="17">
        <f t="shared" ca="1" si="0"/>
        <v>3.2356164383561645</v>
      </c>
      <c r="G12" s="13">
        <v>40</v>
      </c>
      <c r="H12" s="13">
        <v>104410</v>
      </c>
      <c r="I12" s="13" t="s">
        <v>16</v>
      </c>
      <c r="J12" s="8" t="s">
        <v>1</v>
      </c>
      <c r="K12" s="9" t="str">
        <f>VLOOKUP(J10,A2:I1048576,2,0)</f>
        <v>Male</v>
      </c>
    </row>
    <row r="13" spans="1:13" ht="15" thickBot="1" x14ac:dyDescent="0.35">
      <c r="A13" s="14" t="s">
        <v>177</v>
      </c>
      <c r="B13" s="14" t="s">
        <v>15</v>
      </c>
      <c r="C13" s="14" t="s">
        <v>21</v>
      </c>
      <c r="D13" s="14" t="s">
        <v>205</v>
      </c>
      <c r="E13" s="16">
        <v>44544</v>
      </c>
      <c r="F13" s="17">
        <f t="shared" ca="1" si="0"/>
        <v>2.6219178082191781</v>
      </c>
      <c r="G13" s="14">
        <v>30</v>
      </c>
      <c r="H13" s="14">
        <v>96800</v>
      </c>
      <c r="I13" s="14" t="s">
        <v>16</v>
      </c>
      <c r="J13" s="8" t="s">
        <v>2</v>
      </c>
      <c r="K13" s="9" t="str">
        <f>VLOOKUP(J10,A2:I1048576,3,0)</f>
        <v>Procurement</v>
      </c>
    </row>
    <row r="14" spans="1:13" ht="15" thickBot="1" x14ac:dyDescent="0.35">
      <c r="A14" s="13" t="s">
        <v>123</v>
      </c>
      <c r="B14" s="13" t="s">
        <v>15</v>
      </c>
      <c r="C14" s="13" t="s">
        <v>21</v>
      </c>
      <c r="D14" s="13" t="s">
        <v>205</v>
      </c>
      <c r="E14" s="15">
        <v>43980</v>
      </c>
      <c r="F14" s="17">
        <f t="shared" ca="1" si="0"/>
        <v>4.1671232876712327</v>
      </c>
      <c r="G14" s="13">
        <v>28</v>
      </c>
      <c r="H14" s="13">
        <v>48170</v>
      </c>
      <c r="I14" s="13" t="s">
        <v>13</v>
      </c>
      <c r="J14" s="8" t="s">
        <v>204</v>
      </c>
      <c r="K14" s="9" t="str">
        <f>VLOOKUP(J10,A2:I1048576,4,0)</f>
        <v>IND</v>
      </c>
    </row>
    <row r="15" spans="1:13" ht="15" thickBot="1" x14ac:dyDescent="0.35">
      <c r="A15" s="14" t="s">
        <v>140</v>
      </c>
      <c r="B15" s="14" t="s">
        <v>15</v>
      </c>
      <c r="C15" s="14" t="s">
        <v>9</v>
      </c>
      <c r="D15" s="14" t="s">
        <v>205</v>
      </c>
      <c r="E15" s="16">
        <v>44042</v>
      </c>
      <c r="F15" s="17">
        <f t="shared" ca="1" si="0"/>
        <v>3.9972602739726026</v>
      </c>
      <c r="G15" s="14">
        <v>21</v>
      </c>
      <c r="H15" s="14">
        <v>37920</v>
      </c>
      <c r="I15" s="14" t="s">
        <v>16</v>
      </c>
      <c r="J15" s="8" t="s">
        <v>4</v>
      </c>
      <c r="K15" s="23">
        <f>VLOOKUP(J10,A2:I1048576,5,0)</f>
        <v>44042</v>
      </c>
    </row>
    <row r="16" spans="1:13" ht="15" thickBot="1" x14ac:dyDescent="0.35">
      <c r="A16" s="13" t="s">
        <v>178</v>
      </c>
      <c r="B16" s="13" t="s">
        <v>15</v>
      </c>
      <c r="C16" s="13" t="s">
        <v>9</v>
      </c>
      <c r="D16" s="13" t="s">
        <v>205</v>
      </c>
      <c r="E16" s="15">
        <v>44642</v>
      </c>
      <c r="F16" s="17">
        <f t="shared" ca="1" si="0"/>
        <v>2.3534246575342466</v>
      </c>
      <c r="G16" s="13">
        <v>34</v>
      </c>
      <c r="H16" s="13">
        <v>112650</v>
      </c>
      <c r="I16" s="13" t="s">
        <v>16</v>
      </c>
      <c r="J16" s="8" t="s">
        <v>6</v>
      </c>
      <c r="K16" s="9">
        <f ca="1">VLOOKUP(J10,A2:I1048576,6,0)</f>
        <v>3.9972602739726026</v>
      </c>
    </row>
    <row r="17" spans="1:11" ht="15" thickBot="1" x14ac:dyDescent="0.35">
      <c r="A17" s="14" t="s">
        <v>165</v>
      </c>
      <c r="B17" s="14" t="s">
        <v>8</v>
      </c>
      <c r="C17" s="14" t="s">
        <v>19</v>
      </c>
      <c r="D17" s="14" t="s">
        <v>205</v>
      </c>
      <c r="E17" s="16">
        <v>44660</v>
      </c>
      <c r="F17" s="17">
        <f t="shared" ca="1" si="0"/>
        <v>2.3041095890410959</v>
      </c>
      <c r="G17" s="14">
        <v>34</v>
      </c>
      <c r="H17" s="14">
        <v>49630</v>
      </c>
      <c r="I17" s="14" t="s">
        <v>24</v>
      </c>
      <c r="J17" s="8" t="s">
        <v>3</v>
      </c>
      <c r="K17" s="9">
        <f>VLOOKUP(J10,A2:I1048576,7,0)</f>
        <v>21</v>
      </c>
    </row>
    <row r="18" spans="1:11" ht="15" thickBot="1" x14ac:dyDescent="0.35">
      <c r="A18" s="13" t="s">
        <v>199</v>
      </c>
      <c r="B18" s="13" t="s">
        <v>15</v>
      </c>
      <c r="C18" s="13" t="s">
        <v>12</v>
      </c>
      <c r="D18" s="13" t="s">
        <v>205</v>
      </c>
      <c r="E18" s="15">
        <v>43958</v>
      </c>
      <c r="F18" s="17">
        <f t="shared" ca="1" si="0"/>
        <v>4.2273972602739729</v>
      </c>
      <c r="G18" s="13">
        <v>36</v>
      </c>
      <c r="H18" s="13">
        <v>118840</v>
      </c>
      <c r="I18" s="13" t="s">
        <v>16</v>
      </c>
      <c r="J18" s="8" t="s">
        <v>5</v>
      </c>
      <c r="K18" s="9">
        <f>VLOOKUP(J10,A2:I1048576,8,0)</f>
        <v>37920</v>
      </c>
    </row>
    <row r="19" spans="1:11" ht="15" thickBot="1" x14ac:dyDescent="0.35">
      <c r="A19" s="14" t="s">
        <v>159</v>
      </c>
      <c r="B19" s="14" t="s">
        <v>15</v>
      </c>
      <c r="C19" s="14" t="s">
        <v>12</v>
      </c>
      <c r="D19" s="14" t="s">
        <v>205</v>
      </c>
      <c r="E19" s="16">
        <v>44789</v>
      </c>
      <c r="F19" s="17">
        <f t="shared" ca="1" si="0"/>
        <v>1.9506849315068493</v>
      </c>
      <c r="G19" s="14">
        <v>30</v>
      </c>
      <c r="H19" s="14">
        <v>69710</v>
      </c>
      <c r="I19" s="14" t="s">
        <v>16</v>
      </c>
      <c r="J19" s="8" t="s">
        <v>214</v>
      </c>
      <c r="K19" s="9" t="str">
        <f>VLOOKUP(J10,A1:I184,9,0)</f>
        <v>Average</v>
      </c>
    </row>
    <row r="20" spans="1:11" x14ac:dyDescent="0.3">
      <c r="A20" s="13" t="s">
        <v>197</v>
      </c>
      <c r="B20" s="13" t="s">
        <v>15</v>
      </c>
      <c r="C20" s="13" t="s">
        <v>9</v>
      </c>
      <c r="D20" s="13" t="s">
        <v>205</v>
      </c>
      <c r="E20" s="15">
        <v>44683</v>
      </c>
      <c r="F20" s="17">
        <f t="shared" ca="1" si="0"/>
        <v>2.2410958904109588</v>
      </c>
      <c r="G20" s="13">
        <v>20</v>
      </c>
      <c r="H20" s="13">
        <v>79570</v>
      </c>
      <c r="I20" s="13" t="s">
        <v>16</v>
      </c>
    </row>
    <row r="21" spans="1:11" x14ac:dyDescent="0.3">
      <c r="A21" s="14" t="s">
        <v>154</v>
      </c>
      <c r="B21" s="14" t="s">
        <v>8</v>
      </c>
      <c r="C21" s="14" t="s">
        <v>9</v>
      </c>
      <c r="D21" s="14" t="s">
        <v>205</v>
      </c>
      <c r="E21" s="16">
        <v>44388</v>
      </c>
      <c r="F21" s="17">
        <f t="shared" ca="1" si="0"/>
        <v>3.0493150684931507</v>
      </c>
      <c r="G21" s="14">
        <v>22</v>
      </c>
      <c r="H21" s="14">
        <v>76900</v>
      </c>
      <c r="I21" s="14" t="s">
        <v>13</v>
      </c>
      <c r="J21" s="10" t="s">
        <v>226</v>
      </c>
    </row>
    <row r="22" spans="1:11" ht="15" thickBot="1" x14ac:dyDescent="0.35">
      <c r="A22" s="13" t="s">
        <v>182</v>
      </c>
      <c r="B22" s="13" t="s">
        <v>15</v>
      </c>
      <c r="C22" s="13" t="s">
        <v>19</v>
      </c>
      <c r="D22" s="13" t="s">
        <v>205</v>
      </c>
      <c r="E22" s="15">
        <v>44073</v>
      </c>
      <c r="F22" s="17">
        <f t="shared" ca="1" si="0"/>
        <v>3.9123287671232876</v>
      </c>
      <c r="G22" s="13">
        <v>27</v>
      </c>
      <c r="H22" s="13">
        <v>54970</v>
      </c>
      <c r="I22" s="13" t="s">
        <v>16</v>
      </c>
    </row>
    <row r="23" spans="1:11" ht="15" thickBot="1" x14ac:dyDescent="0.35">
      <c r="A23" s="14" t="s">
        <v>118</v>
      </c>
      <c r="B23" s="14" t="s">
        <v>15</v>
      </c>
      <c r="C23" s="14" t="s">
        <v>12</v>
      </c>
      <c r="D23" s="14" t="s">
        <v>205</v>
      </c>
      <c r="E23" s="16">
        <v>44277</v>
      </c>
      <c r="F23" s="17">
        <f t="shared" ca="1" si="0"/>
        <v>3.3534246575342466</v>
      </c>
      <c r="G23" s="14">
        <v>37</v>
      </c>
      <c r="H23" s="14">
        <v>88050</v>
      </c>
      <c r="I23" s="14" t="s">
        <v>24</v>
      </c>
      <c r="J23" s="8" t="s">
        <v>220</v>
      </c>
      <c r="K23" s="11">
        <f>CORREL(Table[Age],Table[Salary])</f>
        <v>7.0698639617980411E-2</v>
      </c>
    </row>
    <row r="24" spans="1:11" ht="15" thickBot="1" x14ac:dyDescent="0.35">
      <c r="A24" s="13" t="s">
        <v>192</v>
      </c>
      <c r="B24" s="13" t="s">
        <v>15</v>
      </c>
      <c r="C24" s="13" t="s">
        <v>19</v>
      </c>
      <c r="D24" s="13" t="s">
        <v>205</v>
      </c>
      <c r="E24" s="15">
        <v>44558</v>
      </c>
      <c r="F24" s="17">
        <f t="shared" ca="1" si="0"/>
        <v>2.5835616438356164</v>
      </c>
      <c r="G24" s="13">
        <v>43</v>
      </c>
      <c r="H24" s="13">
        <v>36040</v>
      </c>
      <c r="I24" s="13" t="s">
        <v>16</v>
      </c>
      <c r="J24" s="8" t="s">
        <v>224</v>
      </c>
      <c r="K24" s="11">
        <f ca="1">CORREL(Table[Salary],Table[Tenure])</f>
        <v>1.0840997536130291E-2</v>
      </c>
    </row>
    <row r="25" spans="1:11" ht="15" thickBot="1" x14ac:dyDescent="0.35">
      <c r="A25" s="14" t="s">
        <v>111</v>
      </c>
      <c r="B25" s="14" t="s">
        <v>8</v>
      </c>
      <c r="C25" s="14" t="s">
        <v>9</v>
      </c>
      <c r="D25" s="14" t="s">
        <v>205</v>
      </c>
      <c r="E25" s="16">
        <v>44718</v>
      </c>
      <c r="F25" s="17">
        <f t="shared" ca="1" si="0"/>
        <v>2.1452054794520548</v>
      </c>
      <c r="G25" s="14">
        <v>42</v>
      </c>
      <c r="H25" s="14">
        <v>75000</v>
      </c>
      <c r="I25" s="14" t="s">
        <v>10</v>
      </c>
      <c r="J25" s="8" t="s">
        <v>222</v>
      </c>
      <c r="K25" s="11">
        <f>CORREL(Table[Age],Table[Date Joined])</f>
        <v>0.14298448290570401</v>
      </c>
    </row>
    <row r="26" spans="1:11" ht="15" thickBot="1" x14ac:dyDescent="0.35">
      <c r="A26" s="13" t="s">
        <v>149</v>
      </c>
      <c r="B26" s="13" t="s">
        <v>15</v>
      </c>
      <c r="C26" s="13" t="s">
        <v>9</v>
      </c>
      <c r="D26" s="13" t="s">
        <v>205</v>
      </c>
      <c r="E26" s="15">
        <v>44666</v>
      </c>
      <c r="F26" s="17">
        <f t="shared" ca="1" si="0"/>
        <v>2.2876712328767121</v>
      </c>
      <c r="G26" s="13">
        <v>35</v>
      </c>
      <c r="H26" s="13">
        <v>40400</v>
      </c>
      <c r="I26" s="13" t="s">
        <v>16</v>
      </c>
      <c r="J26" s="8" t="s">
        <v>223</v>
      </c>
      <c r="K26" s="11">
        <f>CORREL(Table[Salary],Table[Date Joined])</f>
        <v>-1.0840997536130258E-2</v>
      </c>
    </row>
    <row r="27" spans="1:11" x14ac:dyDescent="0.3">
      <c r="A27" s="14" t="s">
        <v>196</v>
      </c>
      <c r="B27" s="14" t="s">
        <v>15</v>
      </c>
      <c r="C27" s="14" t="s">
        <v>12</v>
      </c>
      <c r="D27" s="14" t="s">
        <v>205</v>
      </c>
      <c r="E27" s="16">
        <v>44625</v>
      </c>
      <c r="F27" s="17">
        <f t="shared" ca="1" si="0"/>
        <v>2.4</v>
      </c>
      <c r="G27" s="14">
        <v>24</v>
      </c>
      <c r="H27" s="14">
        <v>100420</v>
      </c>
      <c r="I27" s="14" t="s">
        <v>16</v>
      </c>
    </row>
    <row r="28" spans="1:11" ht="15" thickBot="1" x14ac:dyDescent="0.35">
      <c r="A28" s="13" t="s">
        <v>120</v>
      </c>
      <c r="B28" s="13" t="s">
        <v>8</v>
      </c>
      <c r="C28" s="13" t="s">
        <v>12</v>
      </c>
      <c r="D28" s="13" t="s">
        <v>205</v>
      </c>
      <c r="E28" s="15">
        <v>44604</v>
      </c>
      <c r="F28" s="17">
        <f t="shared" ca="1" si="0"/>
        <v>2.4575342465753423</v>
      </c>
      <c r="G28" s="13">
        <v>31</v>
      </c>
      <c r="H28" s="13">
        <v>58100</v>
      </c>
      <c r="I28" s="13" t="s">
        <v>16</v>
      </c>
    </row>
    <row r="29" spans="1:11" ht="15" thickBot="1" x14ac:dyDescent="0.35">
      <c r="A29" s="14" t="s">
        <v>114</v>
      </c>
      <c r="B29" s="14" t="s">
        <v>8</v>
      </c>
      <c r="C29" s="14" t="s">
        <v>12</v>
      </c>
      <c r="D29" s="14" t="s">
        <v>205</v>
      </c>
      <c r="E29" s="16">
        <v>44985</v>
      </c>
      <c r="F29" s="17">
        <f t="shared" ca="1" si="0"/>
        <v>1.4136986301369863</v>
      </c>
      <c r="G29" s="14">
        <v>44</v>
      </c>
      <c r="H29" s="14">
        <v>114870</v>
      </c>
      <c r="I29" s="14" t="s">
        <v>16</v>
      </c>
      <c r="J29" s="11" t="s">
        <v>227</v>
      </c>
      <c r="K29" s="11">
        <f ca="1">CORREL(Table[Date Joined],Table[Tenure])</f>
        <v>-0.99999999999999889</v>
      </c>
    </row>
    <row r="30" spans="1:11" ht="15" thickBot="1" x14ac:dyDescent="0.35">
      <c r="A30" s="13" t="s">
        <v>158</v>
      </c>
      <c r="B30" s="13" t="s">
        <v>8</v>
      </c>
      <c r="C30" s="13" t="s">
        <v>9</v>
      </c>
      <c r="D30" s="13" t="s">
        <v>205</v>
      </c>
      <c r="E30" s="15">
        <v>44549</v>
      </c>
      <c r="F30" s="17">
        <f t="shared" ca="1" si="0"/>
        <v>2.6082191780821917</v>
      </c>
      <c r="G30" s="13">
        <v>32</v>
      </c>
      <c r="H30" s="13">
        <v>41570</v>
      </c>
      <c r="I30" s="13" t="s">
        <v>16</v>
      </c>
      <c r="J30" s="11" t="s">
        <v>221</v>
      </c>
      <c r="K30" s="11">
        <f ca="1">CORREL(Table[Age],Table[Tenure])</f>
        <v>-0.14298448290570409</v>
      </c>
    </row>
    <row r="31" spans="1:11" x14ac:dyDescent="0.3">
      <c r="A31" s="14" t="s">
        <v>173</v>
      </c>
      <c r="B31" s="14" t="s">
        <v>8</v>
      </c>
      <c r="C31" s="14" t="s">
        <v>9</v>
      </c>
      <c r="D31" s="14" t="s">
        <v>205</v>
      </c>
      <c r="E31" s="16">
        <v>44800</v>
      </c>
      <c r="F31" s="17">
        <f t="shared" ca="1" si="0"/>
        <v>1.9205479452054794</v>
      </c>
      <c r="G31" s="14">
        <v>30</v>
      </c>
      <c r="H31" s="14">
        <v>112570</v>
      </c>
      <c r="I31" s="14" t="s">
        <v>16</v>
      </c>
    </row>
    <row r="32" spans="1:11" x14ac:dyDescent="0.3">
      <c r="A32" s="13" t="s">
        <v>151</v>
      </c>
      <c r="B32" s="13" t="s">
        <v>15</v>
      </c>
      <c r="C32" s="13" t="s">
        <v>9</v>
      </c>
      <c r="D32" s="13" t="s">
        <v>205</v>
      </c>
      <c r="E32" s="15">
        <v>44164</v>
      </c>
      <c r="F32" s="17">
        <f t="shared" ca="1" si="0"/>
        <v>3.6630136986301371</v>
      </c>
      <c r="G32" s="13">
        <v>26</v>
      </c>
      <c r="H32" s="13">
        <v>47360</v>
      </c>
      <c r="I32" s="13" t="s">
        <v>16</v>
      </c>
      <c r="J32" s="7" t="s">
        <v>225</v>
      </c>
    </row>
    <row r="33" spans="1:9" x14ac:dyDescent="0.3">
      <c r="A33" s="14" t="s">
        <v>126</v>
      </c>
      <c r="B33" s="14" t="s">
        <v>8</v>
      </c>
      <c r="C33" s="14" t="s">
        <v>21</v>
      </c>
      <c r="D33" s="14" t="s">
        <v>205</v>
      </c>
      <c r="E33" s="16">
        <v>44256</v>
      </c>
      <c r="F33" s="17">
        <f t="shared" ca="1" si="0"/>
        <v>3.4109589041095889</v>
      </c>
      <c r="G33" s="14">
        <v>21</v>
      </c>
      <c r="H33" s="14">
        <v>65920</v>
      </c>
      <c r="I33" s="14" t="s">
        <v>16</v>
      </c>
    </row>
    <row r="34" spans="1:9" x14ac:dyDescent="0.3">
      <c r="A34" s="13" t="s">
        <v>200</v>
      </c>
      <c r="B34" s="13" t="s">
        <v>8</v>
      </c>
      <c r="C34" s="13" t="s">
        <v>9</v>
      </c>
      <c r="D34" s="13" t="s">
        <v>205</v>
      </c>
      <c r="E34" s="15">
        <v>44571</v>
      </c>
      <c r="F34" s="17">
        <f t="shared" ref="F34:F65" ca="1" si="1">(TODAY()-E34)/365</f>
        <v>2.547945205479452</v>
      </c>
      <c r="G34" s="13">
        <v>28</v>
      </c>
      <c r="H34" s="13">
        <v>99970</v>
      </c>
      <c r="I34" s="13" t="s">
        <v>16</v>
      </c>
    </row>
    <row r="35" spans="1:9" x14ac:dyDescent="0.3">
      <c r="A35" s="14" t="s">
        <v>133</v>
      </c>
      <c r="B35" s="14" t="s">
        <v>8</v>
      </c>
      <c r="C35" s="14" t="s">
        <v>12</v>
      </c>
      <c r="D35" s="14" t="s">
        <v>205</v>
      </c>
      <c r="E35" s="16">
        <v>44633</v>
      </c>
      <c r="F35" s="17">
        <f t="shared" ca="1" si="1"/>
        <v>2.3780821917808219</v>
      </c>
      <c r="G35" s="14">
        <v>25</v>
      </c>
      <c r="H35" s="14">
        <v>80700</v>
      </c>
      <c r="I35" s="14" t="s">
        <v>13</v>
      </c>
    </row>
    <row r="36" spans="1:9" x14ac:dyDescent="0.3">
      <c r="A36" s="13" t="s">
        <v>155</v>
      </c>
      <c r="B36" s="13" t="s">
        <v>15</v>
      </c>
      <c r="C36" s="13" t="s">
        <v>21</v>
      </c>
      <c r="D36" s="13" t="s">
        <v>205</v>
      </c>
      <c r="E36" s="15">
        <v>44375</v>
      </c>
      <c r="F36" s="17">
        <f t="shared" ca="1" si="1"/>
        <v>3.0849315068493151</v>
      </c>
      <c r="G36" s="13">
        <v>24</v>
      </c>
      <c r="H36" s="13">
        <v>52610</v>
      </c>
      <c r="I36" s="13" t="s">
        <v>24</v>
      </c>
    </row>
    <row r="37" spans="1:9" x14ac:dyDescent="0.3">
      <c r="A37" s="14" t="s">
        <v>180</v>
      </c>
      <c r="B37" s="14" t="s">
        <v>15</v>
      </c>
      <c r="C37" s="14" t="s">
        <v>12</v>
      </c>
      <c r="D37" s="14" t="s">
        <v>205</v>
      </c>
      <c r="E37" s="16">
        <v>44119</v>
      </c>
      <c r="F37" s="17">
        <f t="shared" ca="1" si="1"/>
        <v>3.7863013698630139</v>
      </c>
      <c r="G37" s="14">
        <v>29</v>
      </c>
      <c r="H37" s="14">
        <v>112110</v>
      </c>
      <c r="I37" s="14" t="s">
        <v>24</v>
      </c>
    </row>
    <row r="38" spans="1:9" x14ac:dyDescent="0.3">
      <c r="A38" s="13" t="s">
        <v>152</v>
      </c>
      <c r="B38" s="13" t="s">
        <v>8</v>
      </c>
      <c r="C38" s="13" t="s">
        <v>56</v>
      </c>
      <c r="D38" s="13" t="s">
        <v>205</v>
      </c>
      <c r="E38" s="15">
        <v>44061</v>
      </c>
      <c r="F38" s="17">
        <f t="shared" ca="1" si="1"/>
        <v>3.9452054794520546</v>
      </c>
      <c r="G38" s="13">
        <v>27</v>
      </c>
      <c r="H38" s="13">
        <v>119110</v>
      </c>
      <c r="I38" s="13" t="s">
        <v>16</v>
      </c>
    </row>
    <row r="39" spans="1:9" x14ac:dyDescent="0.3">
      <c r="A39" s="14" t="s">
        <v>150</v>
      </c>
      <c r="B39" s="14" t="s">
        <v>15</v>
      </c>
      <c r="C39" s="14" t="s">
        <v>19</v>
      </c>
      <c r="D39" s="14" t="s">
        <v>205</v>
      </c>
      <c r="E39" s="16">
        <v>44384</v>
      </c>
      <c r="F39" s="17">
        <f t="shared" ca="1" si="1"/>
        <v>3.0602739726027397</v>
      </c>
      <c r="G39" s="14">
        <v>22</v>
      </c>
      <c r="H39" s="14">
        <v>112780</v>
      </c>
      <c r="I39" s="14" t="s">
        <v>13</v>
      </c>
    </row>
    <row r="40" spans="1:9" x14ac:dyDescent="0.3">
      <c r="A40" s="13" t="s">
        <v>175</v>
      </c>
      <c r="B40" s="13" t="s">
        <v>8</v>
      </c>
      <c r="C40" s="13" t="s">
        <v>9</v>
      </c>
      <c r="D40" s="13" t="s">
        <v>205</v>
      </c>
      <c r="E40" s="15">
        <v>44023</v>
      </c>
      <c r="F40" s="17">
        <f t="shared" ca="1" si="1"/>
        <v>4.0493150684931507</v>
      </c>
      <c r="G40" s="13">
        <v>36</v>
      </c>
      <c r="H40" s="13">
        <v>114890</v>
      </c>
      <c r="I40" s="13" t="s">
        <v>16</v>
      </c>
    </row>
    <row r="41" spans="1:9" x14ac:dyDescent="0.3">
      <c r="A41" s="14" t="s">
        <v>146</v>
      </c>
      <c r="B41" s="14" t="s">
        <v>15</v>
      </c>
      <c r="C41" s="14" t="s">
        <v>21</v>
      </c>
      <c r="D41" s="14" t="s">
        <v>205</v>
      </c>
      <c r="E41" s="16">
        <v>44506</v>
      </c>
      <c r="F41" s="17">
        <f t="shared" ca="1" si="1"/>
        <v>2.7260273972602738</v>
      </c>
      <c r="G41" s="14">
        <v>27</v>
      </c>
      <c r="H41" s="14">
        <v>48980</v>
      </c>
      <c r="I41" s="14" t="s">
        <v>16</v>
      </c>
    </row>
    <row r="42" spans="1:9" x14ac:dyDescent="0.3">
      <c r="A42" s="13" t="s">
        <v>170</v>
      </c>
      <c r="B42" s="13" t="s">
        <v>15</v>
      </c>
      <c r="C42" s="13" t="s">
        <v>56</v>
      </c>
      <c r="D42" s="13" t="s">
        <v>205</v>
      </c>
      <c r="E42" s="15">
        <v>44180</v>
      </c>
      <c r="F42" s="17">
        <f t="shared" ca="1" si="1"/>
        <v>3.6191780821917807</v>
      </c>
      <c r="G42" s="13">
        <v>21</v>
      </c>
      <c r="H42" s="13">
        <v>75880</v>
      </c>
      <c r="I42" s="13" t="s">
        <v>16</v>
      </c>
    </row>
    <row r="43" spans="1:9" x14ac:dyDescent="0.3">
      <c r="A43" s="14" t="s">
        <v>167</v>
      </c>
      <c r="B43" s="14" t="s">
        <v>8</v>
      </c>
      <c r="C43" s="14" t="s">
        <v>19</v>
      </c>
      <c r="D43" s="14" t="s">
        <v>205</v>
      </c>
      <c r="E43" s="16">
        <v>44296</v>
      </c>
      <c r="F43" s="17">
        <f t="shared" ca="1" si="1"/>
        <v>3.3013698630136985</v>
      </c>
      <c r="G43" s="14">
        <v>28</v>
      </c>
      <c r="H43" s="14">
        <v>53240</v>
      </c>
      <c r="I43" s="14" t="s">
        <v>16</v>
      </c>
    </row>
    <row r="44" spans="1:9" x14ac:dyDescent="0.3">
      <c r="A44" s="13" t="s">
        <v>122</v>
      </c>
      <c r="B44" s="13" t="s">
        <v>8</v>
      </c>
      <c r="C44" s="13" t="s">
        <v>21</v>
      </c>
      <c r="D44" s="13" t="s">
        <v>205</v>
      </c>
      <c r="E44" s="15">
        <v>44397</v>
      </c>
      <c r="F44" s="17">
        <f t="shared" ca="1" si="1"/>
        <v>3.0246575342465754</v>
      </c>
      <c r="G44" s="13">
        <v>34</v>
      </c>
      <c r="H44" s="13">
        <v>85000</v>
      </c>
      <c r="I44" s="13" t="s">
        <v>16</v>
      </c>
    </row>
    <row r="45" spans="1:9" x14ac:dyDescent="0.3">
      <c r="A45" s="14" t="s">
        <v>179</v>
      </c>
      <c r="B45" s="14" t="s">
        <v>8</v>
      </c>
      <c r="C45" s="14" t="s">
        <v>12</v>
      </c>
      <c r="D45" s="14" t="s">
        <v>205</v>
      </c>
      <c r="E45" s="16">
        <v>44619</v>
      </c>
      <c r="F45" s="17">
        <f t="shared" ca="1" si="1"/>
        <v>2.4164383561643836</v>
      </c>
      <c r="G45" s="14">
        <v>21</v>
      </c>
      <c r="H45" s="14">
        <v>33920</v>
      </c>
      <c r="I45" s="14" t="s">
        <v>16</v>
      </c>
    </row>
    <row r="46" spans="1:9" x14ac:dyDescent="0.3">
      <c r="A46" s="13" t="s">
        <v>188</v>
      </c>
      <c r="B46" s="13" t="s">
        <v>8</v>
      </c>
      <c r="C46" s="13" t="s">
        <v>12</v>
      </c>
      <c r="D46" s="13" t="s">
        <v>205</v>
      </c>
      <c r="E46" s="15">
        <v>44253</v>
      </c>
      <c r="F46" s="17">
        <f t="shared" ca="1" si="1"/>
        <v>3.419178082191781</v>
      </c>
      <c r="G46" s="13">
        <v>33</v>
      </c>
      <c r="H46" s="13">
        <v>75280</v>
      </c>
      <c r="I46" s="13" t="s">
        <v>16</v>
      </c>
    </row>
    <row r="47" spans="1:9" x14ac:dyDescent="0.3">
      <c r="A47" s="14" t="s">
        <v>130</v>
      </c>
      <c r="B47" s="14" t="s">
        <v>8</v>
      </c>
      <c r="C47" s="14" t="s">
        <v>21</v>
      </c>
      <c r="D47" s="14" t="s">
        <v>205</v>
      </c>
      <c r="E47" s="16">
        <v>44594</v>
      </c>
      <c r="F47" s="17">
        <f t="shared" ca="1" si="1"/>
        <v>2.484931506849315</v>
      </c>
      <c r="G47" s="14">
        <v>34</v>
      </c>
      <c r="H47" s="14">
        <v>58940</v>
      </c>
      <c r="I47" s="14" t="s">
        <v>16</v>
      </c>
    </row>
    <row r="48" spans="1:9" x14ac:dyDescent="0.3">
      <c r="A48" s="13" t="s">
        <v>136</v>
      </c>
      <c r="B48" s="13" t="s">
        <v>8</v>
      </c>
      <c r="C48" s="13" t="s">
        <v>9</v>
      </c>
      <c r="D48" s="13" t="s">
        <v>205</v>
      </c>
      <c r="E48" s="15">
        <v>44425</v>
      </c>
      <c r="F48" s="17">
        <f t="shared" ca="1" si="1"/>
        <v>2.9479452054794519</v>
      </c>
      <c r="G48" s="13">
        <v>28</v>
      </c>
      <c r="H48" s="13">
        <v>104770</v>
      </c>
      <c r="I48" s="13" t="s">
        <v>16</v>
      </c>
    </row>
    <row r="49" spans="1:9" x14ac:dyDescent="0.3">
      <c r="A49" s="14" t="s">
        <v>125</v>
      </c>
      <c r="B49" s="14" t="s">
        <v>15</v>
      </c>
      <c r="C49" s="14" t="s">
        <v>9</v>
      </c>
      <c r="D49" s="14" t="s">
        <v>205</v>
      </c>
      <c r="E49" s="16">
        <v>44701</v>
      </c>
      <c r="F49" s="17">
        <f t="shared" ca="1" si="1"/>
        <v>2.1917808219178081</v>
      </c>
      <c r="G49" s="14">
        <v>21</v>
      </c>
      <c r="H49" s="14">
        <v>57090</v>
      </c>
      <c r="I49" s="14" t="s">
        <v>16</v>
      </c>
    </row>
    <row r="50" spans="1:9" x14ac:dyDescent="0.3">
      <c r="A50" s="13" t="s">
        <v>160</v>
      </c>
      <c r="B50" s="13" t="s">
        <v>15</v>
      </c>
      <c r="C50" s="13" t="s">
        <v>21</v>
      </c>
      <c r="D50" s="13" t="s">
        <v>205</v>
      </c>
      <c r="E50" s="15">
        <v>44174</v>
      </c>
      <c r="F50" s="17">
        <f t="shared" ca="1" si="1"/>
        <v>3.6356164383561644</v>
      </c>
      <c r="G50" s="13">
        <v>27</v>
      </c>
      <c r="H50" s="13">
        <v>91650</v>
      </c>
      <c r="I50" s="13" t="s">
        <v>13</v>
      </c>
    </row>
    <row r="51" spans="1:9" x14ac:dyDescent="0.3">
      <c r="A51" s="14" t="s">
        <v>183</v>
      </c>
      <c r="B51" s="14" t="s">
        <v>15</v>
      </c>
      <c r="C51" s="14" t="s">
        <v>21</v>
      </c>
      <c r="D51" s="14" t="s">
        <v>205</v>
      </c>
      <c r="E51" s="16">
        <v>44670</v>
      </c>
      <c r="F51" s="17">
        <f t="shared" ca="1" si="1"/>
        <v>2.2767123287671232</v>
      </c>
      <c r="G51" s="14">
        <v>42</v>
      </c>
      <c r="H51" s="14">
        <v>70270</v>
      </c>
      <c r="I51" s="14" t="s">
        <v>24</v>
      </c>
    </row>
    <row r="52" spans="1:9" x14ac:dyDescent="0.3">
      <c r="A52" s="13" t="s">
        <v>129</v>
      </c>
      <c r="B52" s="13" t="s">
        <v>8</v>
      </c>
      <c r="C52" s="13" t="s">
        <v>21</v>
      </c>
      <c r="D52" s="13" t="s">
        <v>205</v>
      </c>
      <c r="E52" s="15">
        <v>44124</v>
      </c>
      <c r="F52" s="17">
        <f t="shared" ca="1" si="1"/>
        <v>3.7726027397260276</v>
      </c>
      <c r="G52" s="13">
        <v>28</v>
      </c>
      <c r="H52" s="13">
        <v>75970</v>
      </c>
      <c r="I52" s="13" t="s">
        <v>16</v>
      </c>
    </row>
    <row r="53" spans="1:9" x14ac:dyDescent="0.3">
      <c r="A53" s="14" t="s">
        <v>112</v>
      </c>
      <c r="B53" s="14" t="s">
        <v>206</v>
      </c>
      <c r="C53" s="14" t="s">
        <v>12</v>
      </c>
      <c r="D53" s="14" t="s">
        <v>205</v>
      </c>
      <c r="E53" s="16">
        <v>44212</v>
      </c>
      <c r="F53" s="17">
        <f t="shared" ca="1" si="1"/>
        <v>3.5315068493150683</v>
      </c>
      <c r="G53" s="14">
        <v>27</v>
      </c>
      <c r="H53" s="14">
        <v>90700</v>
      </c>
      <c r="I53" s="14" t="s">
        <v>13</v>
      </c>
    </row>
    <row r="54" spans="1:9" x14ac:dyDescent="0.3">
      <c r="A54" s="13" t="s">
        <v>131</v>
      </c>
      <c r="B54" s="13" t="s">
        <v>15</v>
      </c>
      <c r="C54" s="13" t="s">
        <v>9</v>
      </c>
      <c r="D54" s="13" t="s">
        <v>205</v>
      </c>
      <c r="E54" s="15">
        <v>44607</v>
      </c>
      <c r="F54" s="17">
        <f t="shared" ca="1" si="1"/>
        <v>2.4493150684931506</v>
      </c>
      <c r="G54" s="13">
        <v>30</v>
      </c>
      <c r="H54" s="13">
        <v>60570</v>
      </c>
      <c r="I54" s="13" t="s">
        <v>16</v>
      </c>
    </row>
    <row r="55" spans="1:9" x14ac:dyDescent="0.3">
      <c r="A55" s="14" t="s">
        <v>134</v>
      </c>
      <c r="B55" s="14" t="s">
        <v>15</v>
      </c>
      <c r="C55" s="14" t="s">
        <v>9</v>
      </c>
      <c r="D55" s="14" t="s">
        <v>205</v>
      </c>
      <c r="E55" s="16">
        <v>44103</v>
      </c>
      <c r="F55" s="17">
        <f t="shared" ca="1" si="1"/>
        <v>3.8301369863013699</v>
      </c>
      <c r="G55" s="14">
        <v>33</v>
      </c>
      <c r="H55" s="14">
        <v>115920</v>
      </c>
      <c r="I55" s="14" t="s">
        <v>16</v>
      </c>
    </row>
    <row r="56" spans="1:9" x14ac:dyDescent="0.3">
      <c r="A56" s="13" t="s">
        <v>186</v>
      </c>
      <c r="B56" s="13" t="s">
        <v>8</v>
      </c>
      <c r="C56" s="13" t="s">
        <v>21</v>
      </c>
      <c r="D56" s="13" t="s">
        <v>205</v>
      </c>
      <c r="E56" s="15">
        <v>44006</v>
      </c>
      <c r="F56" s="17">
        <f t="shared" ca="1" si="1"/>
        <v>4.095890410958904</v>
      </c>
      <c r="G56" s="13">
        <v>33</v>
      </c>
      <c r="H56" s="13">
        <v>65360</v>
      </c>
      <c r="I56" s="13" t="s">
        <v>16</v>
      </c>
    </row>
    <row r="57" spans="1:9" x14ac:dyDescent="0.3">
      <c r="A57" s="14" t="s">
        <v>116</v>
      </c>
      <c r="B57" s="14" t="s">
        <v>206</v>
      </c>
      <c r="C57" s="14" t="s">
        <v>21</v>
      </c>
      <c r="D57" s="14" t="s">
        <v>205</v>
      </c>
      <c r="E57" s="16">
        <v>44535</v>
      </c>
      <c r="F57" s="17">
        <f t="shared" ca="1" si="1"/>
        <v>2.6465753424657534</v>
      </c>
      <c r="G57" s="14">
        <v>30</v>
      </c>
      <c r="H57" s="14">
        <v>64000</v>
      </c>
      <c r="I57" s="14" t="s">
        <v>16</v>
      </c>
    </row>
    <row r="58" spans="1:9" x14ac:dyDescent="0.3">
      <c r="A58" s="13" t="s">
        <v>195</v>
      </c>
      <c r="B58" s="13" t="s">
        <v>8</v>
      </c>
      <c r="C58" s="13" t="s">
        <v>21</v>
      </c>
      <c r="D58" s="13" t="s">
        <v>205</v>
      </c>
      <c r="E58" s="15">
        <v>44383</v>
      </c>
      <c r="F58" s="17">
        <f t="shared" ca="1" si="1"/>
        <v>3.0630136986301371</v>
      </c>
      <c r="G58" s="13">
        <v>34</v>
      </c>
      <c r="H58" s="13">
        <v>92450</v>
      </c>
      <c r="I58" s="13" t="s">
        <v>16</v>
      </c>
    </row>
    <row r="59" spans="1:9" x14ac:dyDescent="0.3">
      <c r="A59" s="14" t="s">
        <v>113</v>
      </c>
      <c r="B59" s="14" t="s">
        <v>15</v>
      </c>
      <c r="C59" s="14" t="s">
        <v>12</v>
      </c>
      <c r="D59" s="14" t="s">
        <v>205</v>
      </c>
      <c r="E59" s="16">
        <v>44450</v>
      </c>
      <c r="F59" s="17">
        <f t="shared" ca="1" si="1"/>
        <v>2.8794520547945206</v>
      </c>
      <c r="G59" s="14">
        <v>31</v>
      </c>
      <c r="H59" s="14">
        <v>48950</v>
      </c>
      <c r="I59" s="14" t="s">
        <v>16</v>
      </c>
    </row>
    <row r="60" spans="1:9" x14ac:dyDescent="0.3">
      <c r="A60" s="13" t="s">
        <v>185</v>
      </c>
      <c r="B60" s="13" t="s">
        <v>8</v>
      </c>
      <c r="C60" s="13" t="s">
        <v>12</v>
      </c>
      <c r="D60" s="13" t="s">
        <v>205</v>
      </c>
      <c r="E60" s="15">
        <v>44625</v>
      </c>
      <c r="F60" s="17">
        <f t="shared" ca="1" si="1"/>
        <v>2.4</v>
      </c>
      <c r="G60" s="13">
        <v>27</v>
      </c>
      <c r="H60" s="13">
        <v>83750</v>
      </c>
      <c r="I60" s="13" t="s">
        <v>16</v>
      </c>
    </row>
    <row r="61" spans="1:9" x14ac:dyDescent="0.3">
      <c r="A61" s="14" t="s">
        <v>166</v>
      </c>
      <c r="B61" s="14" t="s">
        <v>8</v>
      </c>
      <c r="C61" s="14" t="s">
        <v>12</v>
      </c>
      <c r="D61" s="14" t="s">
        <v>205</v>
      </c>
      <c r="E61" s="16">
        <v>44276</v>
      </c>
      <c r="F61" s="17">
        <f t="shared" ca="1" si="1"/>
        <v>3.3561643835616439</v>
      </c>
      <c r="G61" s="14">
        <v>40</v>
      </c>
      <c r="H61" s="14">
        <v>87620</v>
      </c>
      <c r="I61" s="14" t="s">
        <v>16</v>
      </c>
    </row>
    <row r="62" spans="1:9" x14ac:dyDescent="0.3">
      <c r="A62" s="13" t="s">
        <v>184</v>
      </c>
      <c r="B62" s="13" t="s">
        <v>8</v>
      </c>
      <c r="C62" s="13" t="s">
        <v>19</v>
      </c>
      <c r="D62" s="13" t="s">
        <v>205</v>
      </c>
      <c r="E62" s="15">
        <v>44476</v>
      </c>
      <c r="F62" s="17">
        <f t="shared" ca="1" si="1"/>
        <v>2.8082191780821919</v>
      </c>
      <c r="G62" s="13">
        <v>20</v>
      </c>
      <c r="H62" s="13">
        <v>68900</v>
      </c>
      <c r="I62" s="13" t="s">
        <v>24</v>
      </c>
    </row>
    <row r="63" spans="1:9" x14ac:dyDescent="0.3">
      <c r="A63" s="14" t="s">
        <v>157</v>
      </c>
      <c r="B63" s="14" t="s">
        <v>15</v>
      </c>
      <c r="C63" s="14" t="s">
        <v>19</v>
      </c>
      <c r="D63" s="14" t="s">
        <v>205</v>
      </c>
      <c r="E63" s="16">
        <v>44403</v>
      </c>
      <c r="F63" s="17">
        <f t="shared" ca="1" si="1"/>
        <v>3.0082191780821916</v>
      </c>
      <c r="G63" s="14">
        <v>32</v>
      </c>
      <c r="H63" s="14">
        <v>53540</v>
      </c>
      <c r="I63" s="14" t="s">
        <v>16</v>
      </c>
    </row>
    <row r="64" spans="1:9" x14ac:dyDescent="0.3">
      <c r="A64" s="13" t="s">
        <v>172</v>
      </c>
      <c r="B64" s="13" t="s">
        <v>15</v>
      </c>
      <c r="C64" s="13" t="s">
        <v>19</v>
      </c>
      <c r="D64" s="13" t="s">
        <v>205</v>
      </c>
      <c r="E64" s="15">
        <v>44758</v>
      </c>
      <c r="F64" s="17">
        <f t="shared" ca="1" si="1"/>
        <v>2.0356164383561643</v>
      </c>
      <c r="G64" s="13">
        <v>28</v>
      </c>
      <c r="H64" s="13">
        <v>43510</v>
      </c>
      <c r="I64" s="13" t="s">
        <v>42</v>
      </c>
    </row>
    <row r="65" spans="1:9" x14ac:dyDescent="0.3">
      <c r="A65" s="14" t="s">
        <v>127</v>
      </c>
      <c r="B65" s="14" t="s">
        <v>8</v>
      </c>
      <c r="C65" s="14" t="s">
        <v>19</v>
      </c>
      <c r="D65" s="14" t="s">
        <v>205</v>
      </c>
      <c r="E65" s="16">
        <v>44316</v>
      </c>
      <c r="F65" s="17">
        <f t="shared" ca="1" si="1"/>
        <v>3.2465753424657535</v>
      </c>
      <c r="G65" s="14">
        <v>38</v>
      </c>
      <c r="H65" s="14">
        <v>109160</v>
      </c>
      <c r="I65" s="14" t="s">
        <v>10</v>
      </c>
    </row>
    <row r="66" spans="1:9" x14ac:dyDescent="0.3">
      <c r="A66" s="13" t="s">
        <v>198</v>
      </c>
      <c r="B66" s="13" t="s">
        <v>15</v>
      </c>
      <c r="C66" s="13" t="s">
        <v>9</v>
      </c>
      <c r="D66" s="13" t="s">
        <v>205</v>
      </c>
      <c r="E66" s="15">
        <v>44204</v>
      </c>
      <c r="F66" s="17">
        <f t="shared" ref="F66:F97" ca="1" si="2">(TODAY()-E66)/365</f>
        <v>3.5534246575342467</v>
      </c>
      <c r="G66" s="13">
        <v>40</v>
      </c>
      <c r="H66" s="13">
        <v>99750</v>
      </c>
      <c r="I66" s="13" t="s">
        <v>16</v>
      </c>
    </row>
    <row r="67" spans="1:9" x14ac:dyDescent="0.3">
      <c r="A67" s="14" t="s">
        <v>124</v>
      </c>
      <c r="B67" s="14" t="s">
        <v>8</v>
      </c>
      <c r="C67" s="14" t="s">
        <v>12</v>
      </c>
      <c r="D67" s="14" t="s">
        <v>205</v>
      </c>
      <c r="E67" s="16">
        <v>44084</v>
      </c>
      <c r="F67" s="17">
        <f t="shared" ca="1" si="2"/>
        <v>3.882191780821918</v>
      </c>
      <c r="G67" s="14">
        <v>31</v>
      </c>
      <c r="H67" s="14">
        <v>41980</v>
      </c>
      <c r="I67" s="14" t="s">
        <v>16</v>
      </c>
    </row>
    <row r="68" spans="1:9" x14ac:dyDescent="0.3">
      <c r="A68" s="13" t="s">
        <v>187</v>
      </c>
      <c r="B68" s="13" t="s">
        <v>15</v>
      </c>
      <c r="C68" s="13" t="s">
        <v>21</v>
      </c>
      <c r="D68" s="13" t="s">
        <v>205</v>
      </c>
      <c r="E68" s="15">
        <v>44272</v>
      </c>
      <c r="F68" s="17">
        <f t="shared" ca="1" si="2"/>
        <v>3.3671232876712329</v>
      </c>
      <c r="G68" s="13">
        <v>36</v>
      </c>
      <c r="H68" s="13">
        <v>71380</v>
      </c>
      <c r="I68" s="13" t="s">
        <v>16</v>
      </c>
    </row>
    <row r="69" spans="1:9" x14ac:dyDescent="0.3">
      <c r="A69" s="14" t="s">
        <v>191</v>
      </c>
      <c r="B69" s="14" t="s">
        <v>15</v>
      </c>
      <c r="C69" s="14" t="s">
        <v>9</v>
      </c>
      <c r="D69" s="14" t="s">
        <v>205</v>
      </c>
      <c r="E69" s="16">
        <v>44547</v>
      </c>
      <c r="F69" s="17">
        <f t="shared" ca="1" si="2"/>
        <v>2.6136986301369864</v>
      </c>
      <c r="G69" s="14">
        <v>27</v>
      </c>
      <c r="H69" s="14">
        <v>113280</v>
      </c>
      <c r="I69" s="14" t="s">
        <v>42</v>
      </c>
    </row>
    <row r="70" spans="1:9" x14ac:dyDescent="0.3">
      <c r="A70" s="13" t="s">
        <v>181</v>
      </c>
      <c r="B70" s="13" t="s">
        <v>8</v>
      </c>
      <c r="C70" s="13" t="s">
        <v>21</v>
      </c>
      <c r="D70" s="13" t="s">
        <v>205</v>
      </c>
      <c r="E70" s="15">
        <v>44747</v>
      </c>
      <c r="F70" s="17">
        <f t="shared" ca="1" si="2"/>
        <v>2.0657534246575344</v>
      </c>
      <c r="G70" s="13">
        <v>33</v>
      </c>
      <c r="H70" s="13">
        <v>86570</v>
      </c>
      <c r="I70" s="13" t="s">
        <v>16</v>
      </c>
    </row>
    <row r="71" spans="1:9" x14ac:dyDescent="0.3">
      <c r="A71" s="14" t="s">
        <v>139</v>
      </c>
      <c r="B71" s="14" t="s">
        <v>15</v>
      </c>
      <c r="C71" s="14" t="s">
        <v>9</v>
      </c>
      <c r="D71" s="14" t="s">
        <v>205</v>
      </c>
      <c r="E71" s="16">
        <v>44350</v>
      </c>
      <c r="F71" s="17">
        <f t="shared" ca="1" si="2"/>
        <v>3.1534246575342464</v>
      </c>
      <c r="G71" s="14">
        <v>26</v>
      </c>
      <c r="H71" s="14">
        <v>53540</v>
      </c>
      <c r="I71" s="14" t="s">
        <v>16</v>
      </c>
    </row>
    <row r="72" spans="1:9" x14ac:dyDescent="0.3">
      <c r="A72" s="13" t="s">
        <v>190</v>
      </c>
      <c r="B72" s="13" t="s">
        <v>15</v>
      </c>
      <c r="C72" s="13" t="s">
        <v>12</v>
      </c>
      <c r="D72" s="13" t="s">
        <v>205</v>
      </c>
      <c r="E72" s="15">
        <v>44640</v>
      </c>
      <c r="F72" s="17">
        <f t="shared" ca="1" si="2"/>
        <v>2.3589041095890413</v>
      </c>
      <c r="G72" s="13">
        <v>37</v>
      </c>
      <c r="H72" s="13">
        <v>69070</v>
      </c>
      <c r="I72" s="13" t="s">
        <v>16</v>
      </c>
    </row>
    <row r="73" spans="1:9" x14ac:dyDescent="0.3">
      <c r="A73" s="14" t="s">
        <v>121</v>
      </c>
      <c r="B73" s="14" t="s">
        <v>8</v>
      </c>
      <c r="C73" s="14" t="s">
        <v>21</v>
      </c>
      <c r="D73" s="14" t="s">
        <v>205</v>
      </c>
      <c r="E73" s="16">
        <v>44328</v>
      </c>
      <c r="F73" s="17">
        <f t="shared" ca="1" si="2"/>
        <v>3.2136986301369861</v>
      </c>
      <c r="G73" s="14">
        <v>30</v>
      </c>
      <c r="H73" s="14">
        <v>67910</v>
      </c>
      <c r="I73" s="14" t="s">
        <v>24</v>
      </c>
    </row>
    <row r="74" spans="1:9" x14ac:dyDescent="0.3">
      <c r="A74" s="13" t="s">
        <v>119</v>
      </c>
      <c r="B74" s="13" t="s">
        <v>15</v>
      </c>
      <c r="C74" s="13" t="s">
        <v>12</v>
      </c>
      <c r="D74" s="13" t="s">
        <v>205</v>
      </c>
      <c r="E74" s="15">
        <v>44214</v>
      </c>
      <c r="F74" s="17">
        <f t="shared" ca="1" si="2"/>
        <v>3.526027397260274</v>
      </c>
      <c r="G74" s="13">
        <v>30</v>
      </c>
      <c r="H74" s="13">
        <v>69120</v>
      </c>
      <c r="I74" s="13" t="s">
        <v>16</v>
      </c>
    </row>
    <row r="75" spans="1:9" x14ac:dyDescent="0.3">
      <c r="A75" s="14" t="s">
        <v>132</v>
      </c>
      <c r="B75" s="14" t="s">
        <v>8</v>
      </c>
      <c r="C75" s="14" t="s">
        <v>21</v>
      </c>
      <c r="D75" s="14" t="s">
        <v>205</v>
      </c>
      <c r="E75" s="16">
        <v>44550</v>
      </c>
      <c r="F75" s="17">
        <f t="shared" ca="1" si="2"/>
        <v>2.6054794520547944</v>
      </c>
      <c r="G75" s="14">
        <v>34</v>
      </c>
      <c r="H75" s="14">
        <v>60130</v>
      </c>
      <c r="I75" s="14" t="s">
        <v>16</v>
      </c>
    </row>
    <row r="76" spans="1:9" x14ac:dyDescent="0.3">
      <c r="A76" s="13" t="s">
        <v>161</v>
      </c>
      <c r="B76" s="13" t="s">
        <v>15</v>
      </c>
      <c r="C76" s="13" t="s">
        <v>9</v>
      </c>
      <c r="D76" s="13" t="s">
        <v>205</v>
      </c>
      <c r="E76" s="15">
        <v>44378</v>
      </c>
      <c r="F76" s="17">
        <f t="shared" ca="1" si="2"/>
        <v>3.0767123287671234</v>
      </c>
      <c r="G76" s="13">
        <v>23</v>
      </c>
      <c r="H76" s="13">
        <v>106460</v>
      </c>
      <c r="I76" s="13" t="s">
        <v>16</v>
      </c>
    </row>
    <row r="77" spans="1:9" x14ac:dyDescent="0.3">
      <c r="A77" s="14" t="s">
        <v>148</v>
      </c>
      <c r="B77" s="14" t="s">
        <v>8</v>
      </c>
      <c r="C77" s="14" t="s">
        <v>56</v>
      </c>
      <c r="D77" s="14" t="s">
        <v>205</v>
      </c>
      <c r="E77" s="16">
        <v>44389</v>
      </c>
      <c r="F77" s="17">
        <f t="shared" ca="1" si="2"/>
        <v>3.0465753424657533</v>
      </c>
      <c r="G77" s="14">
        <v>37</v>
      </c>
      <c r="H77" s="14">
        <v>118100</v>
      </c>
      <c r="I77" s="14" t="s">
        <v>16</v>
      </c>
    </row>
    <row r="78" spans="1:9" x14ac:dyDescent="0.3">
      <c r="A78" s="13" t="s">
        <v>164</v>
      </c>
      <c r="B78" s="13" t="s">
        <v>8</v>
      </c>
      <c r="C78" s="13" t="s">
        <v>9</v>
      </c>
      <c r="D78" s="13" t="s">
        <v>205</v>
      </c>
      <c r="E78" s="15">
        <v>44468</v>
      </c>
      <c r="F78" s="17">
        <f t="shared" ca="1" si="2"/>
        <v>2.8301369863013699</v>
      </c>
      <c r="G78" s="13">
        <v>36</v>
      </c>
      <c r="H78" s="13">
        <v>78390</v>
      </c>
      <c r="I78" s="13" t="s">
        <v>16</v>
      </c>
    </row>
    <row r="79" spans="1:9" x14ac:dyDescent="0.3">
      <c r="A79" s="14" t="s">
        <v>147</v>
      </c>
      <c r="B79" s="14" t="s">
        <v>8</v>
      </c>
      <c r="C79" s="14" t="s">
        <v>9</v>
      </c>
      <c r="D79" s="14" t="s">
        <v>205</v>
      </c>
      <c r="E79" s="16">
        <v>44789</v>
      </c>
      <c r="F79" s="17">
        <f t="shared" ca="1" si="2"/>
        <v>1.9506849315068493</v>
      </c>
      <c r="G79" s="14">
        <v>30</v>
      </c>
      <c r="H79" s="14">
        <v>114180</v>
      </c>
      <c r="I79" s="14" t="s">
        <v>16</v>
      </c>
    </row>
    <row r="80" spans="1:9" x14ac:dyDescent="0.3">
      <c r="A80" s="13" t="s">
        <v>189</v>
      </c>
      <c r="B80" s="13" t="s">
        <v>8</v>
      </c>
      <c r="C80" s="13" t="s">
        <v>9</v>
      </c>
      <c r="D80" s="13" t="s">
        <v>205</v>
      </c>
      <c r="E80" s="15">
        <v>44590</v>
      </c>
      <c r="F80" s="17">
        <f t="shared" ca="1" si="2"/>
        <v>2.495890410958904</v>
      </c>
      <c r="G80" s="13">
        <v>28</v>
      </c>
      <c r="H80" s="13">
        <v>104120</v>
      </c>
      <c r="I80" s="13" t="s">
        <v>16</v>
      </c>
    </row>
    <row r="81" spans="1:9" x14ac:dyDescent="0.3">
      <c r="A81" s="14" t="s">
        <v>138</v>
      </c>
      <c r="B81" s="14" t="s">
        <v>15</v>
      </c>
      <c r="C81" s="14" t="s">
        <v>9</v>
      </c>
      <c r="D81" s="14" t="s">
        <v>205</v>
      </c>
      <c r="E81" s="16">
        <v>44640</v>
      </c>
      <c r="F81" s="17">
        <f t="shared" ca="1" si="2"/>
        <v>2.3589041095890413</v>
      </c>
      <c r="G81" s="14">
        <v>30</v>
      </c>
      <c r="H81" s="14">
        <v>67950</v>
      </c>
      <c r="I81" s="14" t="s">
        <v>16</v>
      </c>
    </row>
    <row r="82" spans="1:9" x14ac:dyDescent="0.3">
      <c r="A82" s="13" t="s">
        <v>137</v>
      </c>
      <c r="B82" s="13" t="s">
        <v>8</v>
      </c>
      <c r="C82" s="13" t="s">
        <v>12</v>
      </c>
      <c r="D82" s="13" t="s">
        <v>205</v>
      </c>
      <c r="E82" s="15">
        <v>43962</v>
      </c>
      <c r="F82" s="17">
        <f t="shared" ca="1" si="2"/>
        <v>4.2164383561643834</v>
      </c>
      <c r="G82" s="13">
        <v>29</v>
      </c>
      <c r="H82" s="13">
        <v>34980</v>
      </c>
      <c r="I82" s="13" t="s">
        <v>16</v>
      </c>
    </row>
    <row r="83" spans="1:9" x14ac:dyDescent="0.3">
      <c r="A83" s="14" t="s">
        <v>153</v>
      </c>
      <c r="B83" s="14" t="s">
        <v>8</v>
      </c>
      <c r="C83" s="14" t="s">
        <v>12</v>
      </c>
      <c r="D83" s="14" t="s">
        <v>205</v>
      </c>
      <c r="E83" s="16">
        <v>44087</v>
      </c>
      <c r="F83" s="17">
        <f t="shared" ca="1" si="2"/>
        <v>3.8739726027397259</v>
      </c>
      <c r="G83" s="14">
        <v>24</v>
      </c>
      <c r="H83" s="14">
        <v>62780</v>
      </c>
      <c r="I83" s="14" t="s">
        <v>16</v>
      </c>
    </row>
    <row r="84" spans="1:9" x14ac:dyDescent="0.3">
      <c r="A84" s="13" t="s">
        <v>117</v>
      </c>
      <c r="B84" s="13" t="s">
        <v>15</v>
      </c>
      <c r="C84" s="13" t="s">
        <v>12</v>
      </c>
      <c r="D84" s="13" t="s">
        <v>205</v>
      </c>
      <c r="E84" s="15">
        <v>44397</v>
      </c>
      <c r="F84" s="17">
        <f t="shared" ca="1" si="2"/>
        <v>3.0246575342465754</v>
      </c>
      <c r="G84" s="13">
        <v>20</v>
      </c>
      <c r="H84" s="13">
        <v>107700</v>
      </c>
      <c r="I84" s="13" t="s">
        <v>16</v>
      </c>
    </row>
    <row r="85" spans="1:9" x14ac:dyDescent="0.3">
      <c r="A85" s="14" t="s">
        <v>168</v>
      </c>
      <c r="B85" s="14" t="s">
        <v>15</v>
      </c>
      <c r="C85" s="14" t="s">
        <v>19</v>
      </c>
      <c r="D85" s="14" t="s">
        <v>205</v>
      </c>
      <c r="E85" s="16">
        <v>44322</v>
      </c>
      <c r="F85" s="17">
        <f t="shared" ca="1" si="2"/>
        <v>3.2301369863013698</v>
      </c>
      <c r="G85" s="14">
        <v>25</v>
      </c>
      <c r="H85" s="14">
        <v>65700</v>
      </c>
      <c r="I85" s="14" t="s">
        <v>16</v>
      </c>
    </row>
    <row r="86" spans="1:9" x14ac:dyDescent="0.3">
      <c r="A86" s="13" t="s">
        <v>135</v>
      </c>
      <c r="B86" s="13" t="s">
        <v>8</v>
      </c>
      <c r="C86" s="13" t="s">
        <v>12</v>
      </c>
      <c r="D86" s="13" t="s">
        <v>205</v>
      </c>
      <c r="E86" s="15">
        <v>44313</v>
      </c>
      <c r="F86" s="17">
        <f t="shared" ca="1" si="2"/>
        <v>3.2547945205479452</v>
      </c>
      <c r="G86" s="13">
        <v>33</v>
      </c>
      <c r="H86" s="13">
        <v>75480</v>
      </c>
      <c r="I86" s="13" t="s">
        <v>42</v>
      </c>
    </row>
    <row r="87" spans="1:9" x14ac:dyDescent="0.3">
      <c r="A87" s="14" t="s">
        <v>174</v>
      </c>
      <c r="B87" s="14" t="s">
        <v>15</v>
      </c>
      <c r="C87" s="14" t="s">
        <v>12</v>
      </c>
      <c r="D87" s="14" t="s">
        <v>205</v>
      </c>
      <c r="E87" s="16">
        <v>44448</v>
      </c>
      <c r="F87" s="17">
        <f t="shared" ca="1" si="2"/>
        <v>2.8849315068493149</v>
      </c>
      <c r="G87" s="14">
        <v>33</v>
      </c>
      <c r="H87" s="14">
        <v>53870</v>
      </c>
      <c r="I87" s="14" t="s">
        <v>16</v>
      </c>
    </row>
    <row r="88" spans="1:9" x14ac:dyDescent="0.3">
      <c r="A88" s="13" t="s">
        <v>141</v>
      </c>
      <c r="B88" s="13" t="s">
        <v>8</v>
      </c>
      <c r="C88" s="13" t="s">
        <v>19</v>
      </c>
      <c r="D88" s="13" t="s">
        <v>205</v>
      </c>
      <c r="E88" s="15">
        <v>44433</v>
      </c>
      <c r="F88" s="17">
        <f t="shared" ca="1" si="2"/>
        <v>2.9260273972602739</v>
      </c>
      <c r="G88" s="13">
        <v>36</v>
      </c>
      <c r="H88" s="13">
        <v>78540</v>
      </c>
      <c r="I88" s="13" t="s">
        <v>16</v>
      </c>
    </row>
    <row r="89" spans="1:9" x14ac:dyDescent="0.3">
      <c r="A89" s="14" t="s">
        <v>193</v>
      </c>
      <c r="B89" s="14" t="s">
        <v>15</v>
      </c>
      <c r="C89" s="14" t="s">
        <v>9</v>
      </c>
      <c r="D89" s="14" t="s">
        <v>205</v>
      </c>
      <c r="E89" s="16">
        <v>44218</v>
      </c>
      <c r="F89" s="17">
        <f t="shared" ca="1" si="2"/>
        <v>3.515068493150685</v>
      </c>
      <c r="G89" s="14">
        <v>19</v>
      </c>
      <c r="H89" s="14">
        <v>58960</v>
      </c>
      <c r="I89" s="14" t="s">
        <v>16</v>
      </c>
    </row>
    <row r="90" spans="1:9" x14ac:dyDescent="0.3">
      <c r="A90" s="13" t="s">
        <v>162</v>
      </c>
      <c r="B90" s="13" t="s">
        <v>15</v>
      </c>
      <c r="C90" s="13" t="s">
        <v>9</v>
      </c>
      <c r="D90" s="13" t="s">
        <v>205</v>
      </c>
      <c r="E90" s="15">
        <v>44697</v>
      </c>
      <c r="F90" s="17">
        <f t="shared" ca="1" si="2"/>
        <v>2.2027397260273971</v>
      </c>
      <c r="G90" s="13">
        <v>46</v>
      </c>
      <c r="H90" s="13">
        <v>70610</v>
      </c>
      <c r="I90" s="13" t="s">
        <v>16</v>
      </c>
    </row>
    <row r="91" spans="1:9" x14ac:dyDescent="0.3">
      <c r="A91" s="14" t="s">
        <v>171</v>
      </c>
      <c r="B91" s="14" t="s">
        <v>15</v>
      </c>
      <c r="C91" s="14" t="s">
        <v>21</v>
      </c>
      <c r="D91" s="14" t="s">
        <v>205</v>
      </c>
      <c r="E91" s="16">
        <v>44181</v>
      </c>
      <c r="F91" s="17">
        <f t="shared" ca="1" si="2"/>
        <v>3.6164383561643834</v>
      </c>
      <c r="G91" s="14">
        <v>33</v>
      </c>
      <c r="H91" s="14">
        <v>59430</v>
      </c>
      <c r="I91" s="14" t="s">
        <v>16</v>
      </c>
    </row>
    <row r="92" spans="1:9" x14ac:dyDescent="0.3">
      <c r="A92" s="13" t="s">
        <v>144</v>
      </c>
      <c r="B92" s="13" t="s">
        <v>15</v>
      </c>
      <c r="C92" s="13" t="s">
        <v>9</v>
      </c>
      <c r="D92" s="13" t="s">
        <v>205</v>
      </c>
      <c r="E92" s="15">
        <v>44640</v>
      </c>
      <c r="F92" s="17">
        <f t="shared" ca="1" si="2"/>
        <v>2.3589041095890413</v>
      </c>
      <c r="G92" s="13">
        <v>33</v>
      </c>
      <c r="H92" s="13">
        <v>48530</v>
      </c>
      <c r="I92" s="13" t="s">
        <v>13</v>
      </c>
    </row>
    <row r="93" spans="1:9" x14ac:dyDescent="0.3">
      <c r="A93" s="14" t="s">
        <v>163</v>
      </c>
      <c r="B93" s="14" t="s">
        <v>8</v>
      </c>
      <c r="C93" s="14" t="s">
        <v>12</v>
      </c>
      <c r="D93" s="14" t="s">
        <v>205</v>
      </c>
      <c r="E93" s="16">
        <v>44129</v>
      </c>
      <c r="F93" s="17">
        <f t="shared" ca="1" si="2"/>
        <v>3.7589041095890412</v>
      </c>
      <c r="G93" s="14">
        <v>33</v>
      </c>
      <c r="H93" s="14">
        <v>96140</v>
      </c>
      <c r="I93" s="14" t="s">
        <v>16</v>
      </c>
    </row>
    <row r="94" spans="1:9" x14ac:dyDescent="0.3">
      <c r="A94" s="13" t="s">
        <v>58</v>
      </c>
      <c r="B94" s="13" t="s">
        <v>15</v>
      </c>
      <c r="C94" s="13" t="s">
        <v>19</v>
      </c>
      <c r="D94" s="13" t="s">
        <v>207</v>
      </c>
      <c r="E94" s="15">
        <v>44446</v>
      </c>
      <c r="F94" s="17">
        <f t="shared" ca="1" si="2"/>
        <v>2.8904109589041096</v>
      </c>
      <c r="G94" s="13">
        <v>22</v>
      </c>
      <c r="H94" s="13">
        <v>112780</v>
      </c>
      <c r="I94" s="13" t="s">
        <v>13</v>
      </c>
    </row>
    <row r="95" spans="1:9" x14ac:dyDescent="0.3">
      <c r="A95" s="14" t="s">
        <v>70</v>
      </c>
      <c r="B95" s="14" t="s">
        <v>15</v>
      </c>
      <c r="C95" s="14" t="s">
        <v>9</v>
      </c>
      <c r="D95" s="14" t="s">
        <v>207</v>
      </c>
      <c r="E95" s="16">
        <v>44758</v>
      </c>
      <c r="F95" s="17">
        <f t="shared" ca="1" si="2"/>
        <v>2.0356164383561643</v>
      </c>
      <c r="G95" s="14">
        <v>46</v>
      </c>
      <c r="H95" s="14">
        <v>70610</v>
      </c>
      <c r="I95" s="14" t="s">
        <v>16</v>
      </c>
    </row>
    <row r="96" spans="1:9" x14ac:dyDescent="0.3">
      <c r="A96" s="13" t="s">
        <v>75</v>
      </c>
      <c r="B96" s="13" t="s">
        <v>8</v>
      </c>
      <c r="C96" s="13" t="s">
        <v>19</v>
      </c>
      <c r="D96" s="13" t="s">
        <v>207</v>
      </c>
      <c r="E96" s="15">
        <v>44357</v>
      </c>
      <c r="F96" s="17">
        <f t="shared" ca="1" si="2"/>
        <v>3.1342465753424658</v>
      </c>
      <c r="G96" s="13">
        <v>28</v>
      </c>
      <c r="H96" s="13">
        <v>53240</v>
      </c>
      <c r="I96" s="13" t="s">
        <v>16</v>
      </c>
    </row>
    <row r="97" spans="1:9" x14ac:dyDescent="0.3">
      <c r="A97" s="14" t="s">
        <v>49</v>
      </c>
      <c r="B97" s="14" t="s">
        <v>206</v>
      </c>
      <c r="C97" s="14" t="s">
        <v>21</v>
      </c>
      <c r="D97" s="14" t="s">
        <v>207</v>
      </c>
      <c r="E97" s="16">
        <v>44146</v>
      </c>
      <c r="F97" s="17">
        <f t="shared" ca="1" si="2"/>
        <v>3.7123287671232879</v>
      </c>
      <c r="G97" s="14">
        <v>37</v>
      </c>
      <c r="H97" s="14">
        <v>115440</v>
      </c>
      <c r="I97" s="14" t="s">
        <v>24</v>
      </c>
    </row>
    <row r="98" spans="1:9" x14ac:dyDescent="0.3">
      <c r="A98" s="13" t="s">
        <v>65</v>
      </c>
      <c r="B98" s="13" t="s">
        <v>15</v>
      </c>
      <c r="C98" s="13" t="s">
        <v>19</v>
      </c>
      <c r="D98" s="13" t="s">
        <v>207</v>
      </c>
      <c r="E98" s="15">
        <v>44465</v>
      </c>
      <c r="F98" s="17">
        <f t="shared" ref="F98:F129" ca="1" si="3">(TODAY()-E98)/365</f>
        <v>2.8383561643835615</v>
      </c>
      <c r="G98" s="13">
        <v>32</v>
      </c>
      <c r="H98" s="13">
        <v>53540</v>
      </c>
      <c r="I98" s="13" t="s">
        <v>16</v>
      </c>
    </row>
    <row r="99" spans="1:9" x14ac:dyDescent="0.3">
      <c r="A99" s="14" t="s">
        <v>81</v>
      </c>
      <c r="B99" s="14" t="s">
        <v>8</v>
      </c>
      <c r="C99" s="14" t="s">
        <v>9</v>
      </c>
      <c r="D99" s="14" t="s">
        <v>207</v>
      </c>
      <c r="E99" s="16">
        <v>44861</v>
      </c>
      <c r="F99" s="17">
        <f t="shared" ca="1" si="3"/>
        <v>1.7534246575342465</v>
      </c>
      <c r="G99" s="14">
        <v>30</v>
      </c>
      <c r="H99" s="14">
        <v>112570</v>
      </c>
      <c r="I99" s="14" t="s">
        <v>16</v>
      </c>
    </row>
    <row r="100" spans="1:9" x14ac:dyDescent="0.3">
      <c r="A100" s="13" t="s">
        <v>51</v>
      </c>
      <c r="B100" s="13" t="s">
        <v>15</v>
      </c>
      <c r="C100" s="13" t="s">
        <v>9</v>
      </c>
      <c r="D100" s="13" t="s">
        <v>207</v>
      </c>
      <c r="E100" s="15">
        <v>44701</v>
      </c>
      <c r="F100" s="17">
        <f t="shared" ca="1" si="3"/>
        <v>2.1917808219178081</v>
      </c>
      <c r="G100" s="13">
        <v>33</v>
      </c>
      <c r="H100" s="13">
        <v>48530</v>
      </c>
      <c r="I100" s="13" t="s">
        <v>13</v>
      </c>
    </row>
    <row r="101" spans="1:9" x14ac:dyDescent="0.3">
      <c r="A101" s="14" t="s">
        <v>61</v>
      </c>
      <c r="B101" s="14" t="s">
        <v>8</v>
      </c>
      <c r="C101" s="14" t="s">
        <v>12</v>
      </c>
      <c r="D101" s="14" t="s">
        <v>207</v>
      </c>
      <c r="E101" s="16">
        <v>44148</v>
      </c>
      <c r="F101" s="17">
        <f t="shared" ca="1" si="3"/>
        <v>3.7068493150684931</v>
      </c>
      <c r="G101" s="14">
        <v>24</v>
      </c>
      <c r="H101" s="14">
        <v>62780</v>
      </c>
      <c r="I101" s="14" t="s">
        <v>16</v>
      </c>
    </row>
    <row r="102" spans="1:9" x14ac:dyDescent="0.3">
      <c r="A102" s="13" t="s">
        <v>82</v>
      </c>
      <c r="B102" s="13" t="s">
        <v>15</v>
      </c>
      <c r="C102" s="13" t="s">
        <v>12</v>
      </c>
      <c r="D102" s="13" t="s">
        <v>207</v>
      </c>
      <c r="E102" s="15">
        <v>44509</v>
      </c>
      <c r="F102" s="17">
        <f t="shared" ca="1" si="3"/>
        <v>2.7178082191780821</v>
      </c>
      <c r="G102" s="13">
        <v>33</v>
      </c>
      <c r="H102" s="13">
        <v>53870</v>
      </c>
      <c r="I102" s="13" t="s">
        <v>16</v>
      </c>
    </row>
    <row r="103" spans="1:9" x14ac:dyDescent="0.3">
      <c r="A103" s="14" t="s">
        <v>60</v>
      </c>
      <c r="B103" s="14" t="s">
        <v>8</v>
      </c>
      <c r="C103" s="14" t="s">
        <v>56</v>
      </c>
      <c r="D103" s="14" t="s">
        <v>207</v>
      </c>
      <c r="E103" s="16">
        <v>44122</v>
      </c>
      <c r="F103" s="17">
        <f t="shared" ca="1" si="3"/>
        <v>3.7780821917808218</v>
      </c>
      <c r="G103" s="14">
        <v>27</v>
      </c>
      <c r="H103" s="14">
        <v>119110</v>
      </c>
      <c r="I103" s="14" t="s">
        <v>16</v>
      </c>
    </row>
    <row r="104" spans="1:9" x14ac:dyDescent="0.3">
      <c r="A104" s="13" t="s">
        <v>87</v>
      </c>
      <c r="B104" s="13" t="s">
        <v>15</v>
      </c>
      <c r="C104" s="13" t="s">
        <v>12</v>
      </c>
      <c r="D104" s="13" t="s">
        <v>207</v>
      </c>
      <c r="E104" s="15">
        <v>44180</v>
      </c>
      <c r="F104" s="17">
        <f t="shared" ca="1" si="3"/>
        <v>3.6191780821917807</v>
      </c>
      <c r="G104" s="13">
        <v>29</v>
      </c>
      <c r="H104" s="13">
        <v>112110</v>
      </c>
      <c r="I104" s="13" t="s">
        <v>24</v>
      </c>
    </row>
    <row r="105" spans="1:9" x14ac:dyDescent="0.3">
      <c r="A105" s="14" t="s">
        <v>76</v>
      </c>
      <c r="B105" s="14" t="s">
        <v>15</v>
      </c>
      <c r="C105" s="14" t="s">
        <v>19</v>
      </c>
      <c r="D105" s="14" t="s">
        <v>207</v>
      </c>
      <c r="E105" s="16">
        <v>44383</v>
      </c>
      <c r="F105" s="17">
        <f t="shared" ca="1" si="3"/>
        <v>3.0630136986301371</v>
      </c>
      <c r="G105" s="14">
        <v>25</v>
      </c>
      <c r="H105" s="14">
        <v>65700</v>
      </c>
      <c r="I105" s="14" t="s">
        <v>16</v>
      </c>
    </row>
    <row r="106" spans="1:9" x14ac:dyDescent="0.3">
      <c r="A106" s="13" t="s">
        <v>97</v>
      </c>
      <c r="B106" s="13" t="s">
        <v>15</v>
      </c>
      <c r="C106" s="13" t="s">
        <v>12</v>
      </c>
      <c r="D106" s="13" t="s">
        <v>207</v>
      </c>
      <c r="E106" s="15">
        <v>44701</v>
      </c>
      <c r="F106" s="17">
        <f t="shared" ca="1" si="3"/>
        <v>2.1917808219178081</v>
      </c>
      <c r="G106" s="13">
        <v>37</v>
      </c>
      <c r="H106" s="13">
        <v>69070</v>
      </c>
      <c r="I106" s="13" t="s">
        <v>16</v>
      </c>
    </row>
    <row r="107" spans="1:9" x14ac:dyDescent="0.3">
      <c r="A107" s="14" t="s">
        <v>22</v>
      </c>
      <c r="B107" s="14" t="s">
        <v>15</v>
      </c>
      <c r="C107" s="14" t="s">
        <v>12</v>
      </c>
      <c r="D107" s="14" t="s">
        <v>207</v>
      </c>
      <c r="E107" s="16">
        <v>44459</v>
      </c>
      <c r="F107" s="17">
        <f t="shared" ca="1" si="3"/>
        <v>2.8547945205479452</v>
      </c>
      <c r="G107" s="14">
        <v>20</v>
      </c>
      <c r="H107" s="14">
        <v>107700</v>
      </c>
      <c r="I107" s="14" t="s">
        <v>16</v>
      </c>
    </row>
    <row r="108" spans="1:9" x14ac:dyDescent="0.3">
      <c r="A108" s="13" t="s">
        <v>84</v>
      </c>
      <c r="B108" s="13" t="s">
        <v>8</v>
      </c>
      <c r="C108" s="13" t="s">
        <v>12</v>
      </c>
      <c r="D108" s="13" t="s">
        <v>207</v>
      </c>
      <c r="E108" s="15">
        <v>44354</v>
      </c>
      <c r="F108" s="17">
        <f t="shared" ca="1" si="3"/>
        <v>3.1424657534246574</v>
      </c>
      <c r="G108" s="13">
        <v>32</v>
      </c>
      <c r="H108" s="13">
        <v>43840</v>
      </c>
      <c r="I108" s="13" t="s">
        <v>13</v>
      </c>
    </row>
    <row r="109" spans="1:9" x14ac:dyDescent="0.3">
      <c r="A109" s="14" t="s">
        <v>105</v>
      </c>
      <c r="B109" s="14" t="s">
        <v>15</v>
      </c>
      <c r="C109" s="14" t="s">
        <v>9</v>
      </c>
      <c r="D109" s="14" t="s">
        <v>207</v>
      </c>
      <c r="E109" s="16">
        <v>44263</v>
      </c>
      <c r="F109" s="17">
        <f t="shared" ca="1" si="3"/>
        <v>3.3917808219178083</v>
      </c>
      <c r="G109" s="14">
        <v>40</v>
      </c>
      <c r="H109" s="14">
        <v>99750</v>
      </c>
      <c r="I109" s="14" t="s">
        <v>16</v>
      </c>
    </row>
    <row r="110" spans="1:9" x14ac:dyDescent="0.3">
      <c r="A110" s="13" t="s">
        <v>47</v>
      </c>
      <c r="B110" s="13" t="s">
        <v>15</v>
      </c>
      <c r="C110" s="13" t="s">
        <v>9</v>
      </c>
      <c r="D110" s="13" t="s">
        <v>207</v>
      </c>
      <c r="E110" s="15">
        <v>44104</v>
      </c>
      <c r="F110" s="17">
        <f t="shared" ca="1" si="3"/>
        <v>3.8273972602739725</v>
      </c>
      <c r="G110" s="13">
        <v>21</v>
      </c>
      <c r="H110" s="13">
        <v>37920</v>
      </c>
      <c r="I110" s="13" t="s">
        <v>16</v>
      </c>
    </row>
    <row r="111" spans="1:9" x14ac:dyDescent="0.3">
      <c r="A111" s="14" t="s">
        <v>31</v>
      </c>
      <c r="B111" s="14" t="s">
        <v>15</v>
      </c>
      <c r="C111" s="14" t="s">
        <v>9</v>
      </c>
      <c r="D111" s="14" t="s">
        <v>207</v>
      </c>
      <c r="E111" s="16">
        <v>44762</v>
      </c>
      <c r="F111" s="17">
        <f t="shared" ca="1" si="3"/>
        <v>2.0246575342465754</v>
      </c>
      <c r="G111" s="14">
        <v>21</v>
      </c>
      <c r="H111" s="14">
        <v>57090</v>
      </c>
      <c r="I111" s="14" t="s">
        <v>16</v>
      </c>
    </row>
    <row r="112" spans="1:9" x14ac:dyDescent="0.3">
      <c r="A112" s="13" t="s">
        <v>30</v>
      </c>
      <c r="B112" s="13" t="s">
        <v>8</v>
      </c>
      <c r="C112" s="13" t="s">
        <v>12</v>
      </c>
      <c r="D112" s="13" t="s">
        <v>207</v>
      </c>
      <c r="E112" s="15">
        <v>44145</v>
      </c>
      <c r="F112" s="17">
        <f t="shared" ca="1" si="3"/>
        <v>3.7150684931506848</v>
      </c>
      <c r="G112" s="13">
        <v>31</v>
      </c>
      <c r="H112" s="13">
        <v>41980</v>
      </c>
      <c r="I112" s="13" t="s">
        <v>16</v>
      </c>
    </row>
    <row r="113" spans="1:9" x14ac:dyDescent="0.3">
      <c r="A113" s="14" t="s">
        <v>78</v>
      </c>
      <c r="B113" s="14" t="s">
        <v>15</v>
      </c>
      <c r="C113" s="14" t="s">
        <v>56</v>
      </c>
      <c r="D113" s="14" t="s">
        <v>207</v>
      </c>
      <c r="E113" s="16">
        <v>44242</v>
      </c>
      <c r="F113" s="17">
        <f t="shared" ca="1" si="3"/>
        <v>3.4493150684931506</v>
      </c>
      <c r="G113" s="14">
        <v>21</v>
      </c>
      <c r="H113" s="14">
        <v>75880</v>
      </c>
      <c r="I113" s="14" t="s">
        <v>16</v>
      </c>
    </row>
    <row r="114" spans="1:9" x14ac:dyDescent="0.3">
      <c r="A114" s="13" t="s">
        <v>36</v>
      </c>
      <c r="B114" s="13" t="s">
        <v>8</v>
      </c>
      <c r="C114" s="13" t="s">
        <v>21</v>
      </c>
      <c r="D114" s="13" t="s">
        <v>207</v>
      </c>
      <c r="E114" s="15">
        <v>44653</v>
      </c>
      <c r="F114" s="17">
        <f t="shared" ca="1" si="3"/>
        <v>2.3232876712328765</v>
      </c>
      <c r="G114" s="13">
        <v>34</v>
      </c>
      <c r="H114" s="13">
        <v>58940</v>
      </c>
      <c r="I114" s="13" t="s">
        <v>16</v>
      </c>
    </row>
    <row r="115" spans="1:9" x14ac:dyDescent="0.3">
      <c r="A115" s="14" t="s">
        <v>27</v>
      </c>
      <c r="B115" s="14" t="s">
        <v>8</v>
      </c>
      <c r="C115" s="14" t="s">
        <v>21</v>
      </c>
      <c r="D115" s="14" t="s">
        <v>207</v>
      </c>
      <c r="E115" s="16">
        <v>44389</v>
      </c>
      <c r="F115" s="17">
        <f t="shared" ca="1" si="3"/>
        <v>3.0465753424657533</v>
      </c>
      <c r="G115" s="14">
        <v>30</v>
      </c>
      <c r="H115" s="14">
        <v>67910</v>
      </c>
      <c r="I115" s="14" t="s">
        <v>24</v>
      </c>
    </row>
    <row r="116" spans="1:9" x14ac:dyDescent="0.3">
      <c r="A116" s="13" t="s">
        <v>26</v>
      </c>
      <c r="B116" s="13" t="s">
        <v>8</v>
      </c>
      <c r="C116" s="13" t="s">
        <v>12</v>
      </c>
      <c r="D116" s="13" t="s">
        <v>207</v>
      </c>
      <c r="E116" s="15">
        <v>44663</v>
      </c>
      <c r="F116" s="17">
        <f t="shared" ca="1" si="3"/>
        <v>2.2958904109589042</v>
      </c>
      <c r="G116" s="13">
        <v>31</v>
      </c>
      <c r="H116" s="13">
        <v>58100</v>
      </c>
      <c r="I116" s="13" t="s">
        <v>16</v>
      </c>
    </row>
    <row r="117" spans="1:9" x14ac:dyDescent="0.3">
      <c r="A117" s="14" t="s">
        <v>53</v>
      </c>
      <c r="B117" s="14" t="s">
        <v>15</v>
      </c>
      <c r="C117" s="14" t="s">
        <v>21</v>
      </c>
      <c r="D117" s="14" t="s">
        <v>207</v>
      </c>
      <c r="E117" s="16">
        <v>44567</v>
      </c>
      <c r="F117" s="17">
        <f t="shared" ca="1" si="3"/>
        <v>2.558904109589041</v>
      </c>
      <c r="G117" s="14">
        <v>27</v>
      </c>
      <c r="H117" s="14">
        <v>48980</v>
      </c>
      <c r="I117" s="14" t="s">
        <v>16</v>
      </c>
    </row>
    <row r="118" spans="1:9" x14ac:dyDescent="0.3">
      <c r="A118" s="13" t="s">
        <v>20</v>
      </c>
      <c r="B118" s="13" t="s">
        <v>206</v>
      </c>
      <c r="C118" s="13" t="s">
        <v>21</v>
      </c>
      <c r="D118" s="13" t="s">
        <v>207</v>
      </c>
      <c r="E118" s="15">
        <v>44597</v>
      </c>
      <c r="F118" s="17">
        <f t="shared" ca="1" si="3"/>
        <v>2.4767123287671233</v>
      </c>
      <c r="G118" s="13">
        <v>30</v>
      </c>
      <c r="H118" s="13">
        <v>64000</v>
      </c>
      <c r="I118" s="13" t="s">
        <v>16</v>
      </c>
    </row>
    <row r="119" spans="1:9" x14ac:dyDescent="0.3">
      <c r="A119" s="14" t="s">
        <v>7</v>
      </c>
      <c r="B119" s="14" t="s">
        <v>8</v>
      </c>
      <c r="C119" s="14" t="s">
        <v>9</v>
      </c>
      <c r="D119" s="14" t="s">
        <v>207</v>
      </c>
      <c r="E119" s="16">
        <v>44779</v>
      </c>
      <c r="F119" s="17">
        <f t="shared" ca="1" si="3"/>
        <v>1.978082191780822</v>
      </c>
      <c r="G119" s="14">
        <v>42</v>
      </c>
      <c r="H119" s="14">
        <v>75000</v>
      </c>
      <c r="I119" s="14" t="s">
        <v>10</v>
      </c>
    </row>
    <row r="120" spans="1:9" x14ac:dyDescent="0.3">
      <c r="A120" s="13" t="s">
        <v>74</v>
      </c>
      <c r="B120" s="13" t="s">
        <v>8</v>
      </c>
      <c r="C120" s="13" t="s">
        <v>12</v>
      </c>
      <c r="D120" s="13" t="s">
        <v>207</v>
      </c>
      <c r="E120" s="15">
        <v>44337</v>
      </c>
      <c r="F120" s="17">
        <f t="shared" ca="1" si="3"/>
        <v>3.1890410958904107</v>
      </c>
      <c r="G120" s="13">
        <v>40</v>
      </c>
      <c r="H120" s="13">
        <v>87620</v>
      </c>
      <c r="I120" s="13" t="s">
        <v>16</v>
      </c>
    </row>
    <row r="121" spans="1:9" x14ac:dyDescent="0.3">
      <c r="A121" s="14" t="s">
        <v>44</v>
      </c>
      <c r="B121" s="14" t="s">
        <v>8</v>
      </c>
      <c r="C121" s="14" t="s">
        <v>12</v>
      </c>
      <c r="D121" s="14" t="s">
        <v>207</v>
      </c>
      <c r="E121" s="16">
        <v>44023</v>
      </c>
      <c r="F121" s="17">
        <f t="shared" ca="1" si="3"/>
        <v>4.0493150684931507</v>
      </c>
      <c r="G121" s="14">
        <v>29</v>
      </c>
      <c r="H121" s="14">
        <v>34980</v>
      </c>
      <c r="I121" s="14" t="s">
        <v>16</v>
      </c>
    </row>
    <row r="122" spans="1:9" x14ac:dyDescent="0.3">
      <c r="A122" s="13" t="s">
        <v>35</v>
      </c>
      <c r="B122" s="13" t="s">
        <v>8</v>
      </c>
      <c r="C122" s="13" t="s">
        <v>21</v>
      </c>
      <c r="D122" s="13" t="s">
        <v>207</v>
      </c>
      <c r="E122" s="15">
        <v>44185</v>
      </c>
      <c r="F122" s="17">
        <f t="shared" ca="1" si="3"/>
        <v>3.6054794520547944</v>
      </c>
      <c r="G122" s="13">
        <v>28</v>
      </c>
      <c r="H122" s="13">
        <v>75970</v>
      </c>
      <c r="I122" s="13" t="s">
        <v>16</v>
      </c>
    </row>
    <row r="123" spans="1:9" x14ac:dyDescent="0.3">
      <c r="A123" s="14" t="s">
        <v>38</v>
      </c>
      <c r="B123" s="14" t="s">
        <v>8</v>
      </c>
      <c r="C123" s="14" t="s">
        <v>21</v>
      </c>
      <c r="D123" s="14" t="s">
        <v>207</v>
      </c>
      <c r="E123" s="16">
        <v>44612</v>
      </c>
      <c r="F123" s="17">
        <f t="shared" ca="1" si="3"/>
        <v>2.4356164383561643</v>
      </c>
      <c r="G123" s="14">
        <v>34</v>
      </c>
      <c r="H123" s="14">
        <v>60130</v>
      </c>
      <c r="I123" s="14" t="s">
        <v>16</v>
      </c>
    </row>
    <row r="124" spans="1:9" x14ac:dyDescent="0.3">
      <c r="A124" s="13" t="s">
        <v>41</v>
      </c>
      <c r="B124" s="13" t="s">
        <v>8</v>
      </c>
      <c r="C124" s="13" t="s">
        <v>12</v>
      </c>
      <c r="D124" s="13" t="s">
        <v>207</v>
      </c>
      <c r="E124" s="15">
        <v>44374</v>
      </c>
      <c r="F124" s="17">
        <f t="shared" ca="1" si="3"/>
        <v>3.0876712328767124</v>
      </c>
      <c r="G124" s="13">
        <v>33</v>
      </c>
      <c r="H124" s="13">
        <v>75480</v>
      </c>
      <c r="I124" s="13" t="s">
        <v>42</v>
      </c>
    </row>
    <row r="125" spans="1:9" x14ac:dyDescent="0.3">
      <c r="A125" s="14" t="s">
        <v>40</v>
      </c>
      <c r="B125" s="14" t="s">
        <v>15</v>
      </c>
      <c r="C125" s="14" t="s">
        <v>9</v>
      </c>
      <c r="D125" s="14" t="s">
        <v>207</v>
      </c>
      <c r="E125" s="16">
        <v>44164</v>
      </c>
      <c r="F125" s="17">
        <f t="shared" ca="1" si="3"/>
        <v>3.6630136986301371</v>
      </c>
      <c r="G125" s="14">
        <v>33</v>
      </c>
      <c r="H125" s="14">
        <v>115920</v>
      </c>
      <c r="I125" s="14" t="s">
        <v>16</v>
      </c>
    </row>
    <row r="126" spans="1:9" x14ac:dyDescent="0.3">
      <c r="A126" s="13" t="s">
        <v>48</v>
      </c>
      <c r="B126" s="13" t="s">
        <v>8</v>
      </c>
      <c r="C126" s="13" t="s">
        <v>19</v>
      </c>
      <c r="D126" s="13" t="s">
        <v>207</v>
      </c>
      <c r="E126" s="15">
        <v>44494</v>
      </c>
      <c r="F126" s="17">
        <f t="shared" ca="1" si="3"/>
        <v>2.7589041095890412</v>
      </c>
      <c r="G126" s="13">
        <v>36</v>
      </c>
      <c r="H126" s="13">
        <v>78540</v>
      </c>
      <c r="I126" s="13" t="s">
        <v>16</v>
      </c>
    </row>
    <row r="127" spans="1:9" x14ac:dyDescent="0.3">
      <c r="A127" s="14" t="s">
        <v>34</v>
      </c>
      <c r="B127" s="14" t="s">
        <v>15</v>
      </c>
      <c r="C127" s="14" t="s">
        <v>9</v>
      </c>
      <c r="D127" s="14" t="s">
        <v>207</v>
      </c>
      <c r="E127" s="16">
        <v>44726</v>
      </c>
      <c r="F127" s="17">
        <f t="shared" ca="1" si="3"/>
        <v>2.1232876712328768</v>
      </c>
      <c r="G127" s="14">
        <v>25</v>
      </c>
      <c r="H127" s="14">
        <v>109190</v>
      </c>
      <c r="I127" s="14" t="s">
        <v>13</v>
      </c>
    </row>
    <row r="128" spans="1:9" x14ac:dyDescent="0.3">
      <c r="A128" s="13" t="s">
        <v>73</v>
      </c>
      <c r="B128" s="13" t="s">
        <v>8</v>
      </c>
      <c r="C128" s="13" t="s">
        <v>19</v>
      </c>
      <c r="D128" s="13" t="s">
        <v>207</v>
      </c>
      <c r="E128" s="15">
        <v>44721</v>
      </c>
      <c r="F128" s="17">
        <f t="shared" ca="1" si="3"/>
        <v>2.1369863013698631</v>
      </c>
      <c r="G128" s="13">
        <v>34</v>
      </c>
      <c r="H128" s="13">
        <v>49630</v>
      </c>
      <c r="I128" s="13" t="s">
        <v>24</v>
      </c>
    </row>
    <row r="129" spans="1:9" x14ac:dyDescent="0.3">
      <c r="A129" s="14" t="s">
        <v>107</v>
      </c>
      <c r="B129" s="14" t="s">
        <v>8</v>
      </c>
      <c r="C129" s="14" t="s">
        <v>9</v>
      </c>
      <c r="D129" s="14" t="s">
        <v>207</v>
      </c>
      <c r="E129" s="16">
        <v>44630</v>
      </c>
      <c r="F129" s="17">
        <f t="shared" ca="1" si="3"/>
        <v>2.3863013698630136</v>
      </c>
      <c r="G129" s="14">
        <v>28</v>
      </c>
      <c r="H129" s="14">
        <v>99970</v>
      </c>
      <c r="I129" s="14" t="s">
        <v>16</v>
      </c>
    </row>
    <row r="130" spans="1:9" x14ac:dyDescent="0.3">
      <c r="A130" s="13" t="s">
        <v>71</v>
      </c>
      <c r="B130" s="13" t="s">
        <v>8</v>
      </c>
      <c r="C130" s="13" t="s">
        <v>12</v>
      </c>
      <c r="D130" s="13" t="s">
        <v>207</v>
      </c>
      <c r="E130" s="15">
        <v>44190</v>
      </c>
      <c r="F130" s="17">
        <f t="shared" ref="F130:F161" ca="1" si="4">(TODAY()-E130)/365</f>
        <v>3.591780821917808</v>
      </c>
      <c r="G130" s="13">
        <v>33</v>
      </c>
      <c r="H130" s="13">
        <v>96140</v>
      </c>
      <c r="I130" s="13" t="s">
        <v>16</v>
      </c>
    </row>
    <row r="131" spans="1:9" x14ac:dyDescent="0.3">
      <c r="A131" s="14" t="s">
        <v>50</v>
      </c>
      <c r="B131" s="14" t="s">
        <v>15</v>
      </c>
      <c r="C131" s="14" t="s">
        <v>9</v>
      </c>
      <c r="D131" s="14" t="s">
        <v>207</v>
      </c>
      <c r="E131" s="16">
        <v>44724</v>
      </c>
      <c r="F131" s="17">
        <f t="shared" ca="1" si="4"/>
        <v>2.128767123287671</v>
      </c>
      <c r="G131" s="14">
        <v>31</v>
      </c>
      <c r="H131" s="14">
        <v>103550</v>
      </c>
      <c r="I131" s="14" t="s">
        <v>16</v>
      </c>
    </row>
    <row r="132" spans="1:9" x14ac:dyDescent="0.3">
      <c r="A132" s="13" t="s">
        <v>14</v>
      </c>
      <c r="B132" s="13" t="s">
        <v>15</v>
      </c>
      <c r="C132" s="13" t="s">
        <v>12</v>
      </c>
      <c r="D132" s="13" t="s">
        <v>207</v>
      </c>
      <c r="E132" s="15">
        <v>44511</v>
      </c>
      <c r="F132" s="17">
        <f t="shared" ca="1" si="4"/>
        <v>2.7123287671232879</v>
      </c>
      <c r="G132" s="13">
        <v>31</v>
      </c>
      <c r="H132" s="13">
        <v>48950</v>
      </c>
      <c r="I132" s="13" t="s">
        <v>16</v>
      </c>
    </row>
    <row r="133" spans="1:9" x14ac:dyDescent="0.3">
      <c r="A133" s="14" t="s">
        <v>63</v>
      </c>
      <c r="B133" s="14" t="s">
        <v>15</v>
      </c>
      <c r="C133" s="14" t="s">
        <v>21</v>
      </c>
      <c r="D133" s="14" t="s">
        <v>207</v>
      </c>
      <c r="E133" s="16">
        <v>44436</v>
      </c>
      <c r="F133" s="17">
        <f t="shared" ca="1" si="4"/>
        <v>2.9178082191780823</v>
      </c>
      <c r="G133" s="14">
        <v>24</v>
      </c>
      <c r="H133" s="14">
        <v>52610</v>
      </c>
      <c r="I133" s="14" t="s">
        <v>24</v>
      </c>
    </row>
    <row r="134" spans="1:9" x14ac:dyDescent="0.3">
      <c r="A134" s="13" t="s">
        <v>72</v>
      </c>
      <c r="B134" s="13" t="s">
        <v>8</v>
      </c>
      <c r="C134" s="13" t="s">
        <v>9</v>
      </c>
      <c r="D134" s="13" t="s">
        <v>207</v>
      </c>
      <c r="E134" s="15">
        <v>44529</v>
      </c>
      <c r="F134" s="17">
        <f t="shared" ca="1" si="4"/>
        <v>2.6630136986301371</v>
      </c>
      <c r="G134" s="13">
        <v>36</v>
      </c>
      <c r="H134" s="13">
        <v>78390</v>
      </c>
      <c r="I134" s="13" t="s">
        <v>16</v>
      </c>
    </row>
    <row r="135" spans="1:9" x14ac:dyDescent="0.3">
      <c r="A135" s="14" t="s">
        <v>88</v>
      </c>
      <c r="B135" s="14" t="s">
        <v>8</v>
      </c>
      <c r="C135" s="14" t="s">
        <v>21</v>
      </c>
      <c r="D135" s="14" t="s">
        <v>207</v>
      </c>
      <c r="E135" s="16">
        <v>44809</v>
      </c>
      <c r="F135" s="17">
        <f t="shared" ca="1" si="4"/>
        <v>1.8958904109589041</v>
      </c>
      <c r="G135" s="14">
        <v>33</v>
      </c>
      <c r="H135" s="14">
        <v>86570</v>
      </c>
      <c r="I135" s="14" t="s">
        <v>16</v>
      </c>
    </row>
    <row r="136" spans="1:9" x14ac:dyDescent="0.3">
      <c r="A136" s="13" t="s">
        <v>92</v>
      </c>
      <c r="B136" s="13" t="s">
        <v>8</v>
      </c>
      <c r="C136" s="13" t="s">
        <v>12</v>
      </c>
      <c r="D136" s="13" t="s">
        <v>207</v>
      </c>
      <c r="E136" s="15">
        <v>44686</v>
      </c>
      <c r="F136" s="17">
        <f t="shared" ca="1" si="4"/>
        <v>2.2328767123287672</v>
      </c>
      <c r="G136" s="13">
        <v>27</v>
      </c>
      <c r="H136" s="13">
        <v>83750</v>
      </c>
      <c r="I136" s="13" t="s">
        <v>16</v>
      </c>
    </row>
    <row r="137" spans="1:9" x14ac:dyDescent="0.3">
      <c r="A137" s="14" t="s">
        <v>102</v>
      </c>
      <c r="B137" s="14" t="s">
        <v>8</v>
      </c>
      <c r="C137" s="14" t="s">
        <v>21</v>
      </c>
      <c r="D137" s="14" t="s">
        <v>207</v>
      </c>
      <c r="E137" s="16">
        <v>44445</v>
      </c>
      <c r="F137" s="17">
        <f t="shared" ca="1" si="4"/>
        <v>2.893150684931507</v>
      </c>
      <c r="G137" s="14">
        <v>34</v>
      </c>
      <c r="H137" s="14">
        <v>92450</v>
      </c>
      <c r="I137" s="14" t="s">
        <v>16</v>
      </c>
    </row>
    <row r="138" spans="1:9" x14ac:dyDescent="0.3">
      <c r="A138" s="13" t="s">
        <v>64</v>
      </c>
      <c r="B138" s="13" t="s">
        <v>15</v>
      </c>
      <c r="C138" s="13" t="s">
        <v>12</v>
      </c>
      <c r="D138" s="13" t="s">
        <v>207</v>
      </c>
      <c r="E138" s="15">
        <v>44183</v>
      </c>
      <c r="F138" s="17">
        <f t="shared" ca="1" si="4"/>
        <v>3.6109589041095891</v>
      </c>
      <c r="G138" s="13">
        <v>20</v>
      </c>
      <c r="H138" s="13">
        <v>112650</v>
      </c>
      <c r="I138" s="13" t="s">
        <v>16</v>
      </c>
    </row>
    <row r="139" spans="1:9" x14ac:dyDescent="0.3">
      <c r="A139" s="14" t="s">
        <v>104</v>
      </c>
      <c r="B139" s="14" t="s">
        <v>15</v>
      </c>
      <c r="C139" s="14" t="s">
        <v>9</v>
      </c>
      <c r="D139" s="14" t="s">
        <v>207</v>
      </c>
      <c r="E139" s="16">
        <v>44744</v>
      </c>
      <c r="F139" s="17">
        <f t="shared" ca="1" si="4"/>
        <v>2.0739726027397261</v>
      </c>
      <c r="G139" s="14">
        <v>20</v>
      </c>
      <c r="H139" s="14">
        <v>79570</v>
      </c>
      <c r="I139" s="14" t="s">
        <v>16</v>
      </c>
    </row>
    <row r="140" spans="1:9" x14ac:dyDescent="0.3">
      <c r="A140" s="13" t="s">
        <v>91</v>
      </c>
      <c r="B140" s="13" t="s">
        <v>8</v>
      </c>
      <c r="C140" s="13" t="s">
        <v>19</v>
      </c>
      <c r="D140" s="13" t="s">
        <v>207</v>
      </c>
      <c r="E140" s="15">
        <v>44537</v>
      </c>
      <c r="F140" s="17">
        <f t="shared" ca="1" si="4"/>
        <v>2.6410958904109587</v>
      </c>
      <c r="G140" s="13">
        <v>20</v>
      </c>
      <c r="H140" s="13">
        <v>68900</v>
      </c>
      <c r="I140" s="13" t="s">
        <v>24</v>
      </c>
    </row>
    <row r="141" spans="1:9" x14ac:dyDescent="0.3">
      <c r="A141" s="14" t="s">
        <v>39</v>
      </c>
      <c r="B141" s="14" t="s">
        <v>8</v>
      </c>
      <c r="C141" s="14" t="s">
        <v>12</v>
      </c>
      <c r="D141" s="14" t="s">
        <v>207</v>
      </c>
      <c r="E141" s="16">
        <v>44694</v>
      </c>
      <c r="F141" s="17">
        <f t="shared" ca="1" si="4"/>
        <v>2.2109589041095892</v>
      </c>
      <c r="G141" s="14">
        <v>25</v>
      </c>
      <c r="H141" s="14">
        <v>80700</v>
      </c>
      <c r="I141" s="14" t="s">
        <v>13</v>
      </c>
    </row>
    <row r="142" spans="1:9" x14ac:dyDescent="0.3">
      <c r="A142" s="13" t="s">
        <v>100</v>
      </c>
      <c r="B142" s="13" t="s">
        <v>15</v>
      </c>
      <c r="C142" s="13" t="s">
        <v>9</v>
      </c>
      <c r="D142" s="13" t="s">
        <v>207</v>
      </c>
      <c r="E142" s="15">
        <v>44277</v>
      </c>
      <c r="F142" s="17">
        <f t="shared" ca="1" si="4"/>
        <v>3.3534246575342466</v>
      </c>
      <c r="G142" s="13">
        <v>19</v>
      </c>
      <c r="H142" s="13">
        <v>58960</v>
      </c>
      <c r="I142" s="13" t="s">
        <v>16</v>
      </c>
    </row>
    <row r="143" spans="1:9" x14ac:dyDescent="0.3">
      <c r="A143" s="14" t="s">
        <v>106</v>
      </c>
      <c r="B143" s="14" t="s">
        <v>15</v>
      </c>
      <c r="C143" s="14" t="s">
        <v>12</v>
      </c>
      <c r="D143" s="14" t="s">
        <v>207</v>
      </c>
      <c r="E143" s="16">
        <v>44019</v>
      </c>
      <c r="F143" s="17">
        <f t="shared" ca="1" si="4"/>
        <v>4.0602739726027401</v>
      </c>
      <c r="G143" s="14">
        <v>36</v>
      </c>
      <c r="H143" s="14">
        <v>118840</v>
      </c>
      <c r="I143" s="14" t="s">
        <v>16</v>
      </c>
    </row>
    <row r="144" spans="1:9" x14ac:dyDescent="0.3">
      <c r="A144" s="13" t="s">
        <v>29</v>
      </c>
      <c r="B144" s="13" t="s">
        <v>15</v>
      </c>
      <c r="C144" s="13" t="s">
        <v>21</v>
      </c>
      <c r="D144" s="13" t="s">
        <v>207</v>
      </c>
      <c r="E144" s="15">
        <v>44041</v>
      </c>
      <c r="F144" s="17">
        <f t="shared" ca="1" si="4"/>
        <v>4</v>
      </c>
      <c r="G144" s="13">
        <v>28</v>
      </c>
      <c r="H144" s="13">
        <v>48170</v>
      </c>
      <c r="I144" s="13" t="s">
        <v>13</v>
      </c>
    </row>
    <row r="145" spans="1:9" x14ac:dyDescent="0.3">
      <c r="A145" s="14" t="s">
        <v>108</v>
      </c>
      <c r="B145" s="14" t="s">
        <v>8</v>
      </c>
      <c r="C145" s="14" t="s">
        <v>56</v>
      </c>
      <c r="D145" s="14" t="s">
        <v>207</v>
      </c>
      <c r="E145" s="16">
        <v>44400</v>
      </c>
      <c r="F145" s="17">
        <f t="shared" ca="1" si="4"/>
        <v>3.0164383561643837</v>
      </c>
      <c r="G145" s="14">
        <v>32</v>
      </c>
      <c r="H145" s="14">
        <v>45510</v>
      </c>
      <c r="I145" s="14" t="s">
        <v>16</v>
      </c>
    </row>
    <row r="146" spans="1:9" x14ac:dyDescent="0.3">
      <c r="A146" s="13" t="s">
        <v>83</v>
      </c>
      <c r="B146" s="13" t="s">
        <v>8</v>
      </c>
      <c r="C146" s="13" t="s">
        <v>9</v>
      </c>
      <c r="D146" s="13" t="s">
        <v>207</v>
      </c>
      <c r="E146" s="15">
        <v>44085</v>
      </c>
      <c r="F146" s="17">
        <f t="shared" ca="1" si="4"/>
        <v>3.8794520547945206</v>
      </c>
      <c r="G146" s="13">
        <v>36</v>
      </c>
      <c r="H146" s="13">
        <v>114890</v>
      </c>
      <c r="I146" s="13" t="s">
        <v>16</v>
      </c>
    </row>
    <row r="147" spans="1:9" x14ac:dyDescent="0.3">
      <c r="A147" s="14" t="s">
        <v>67</v>
      </c>
      <c r="B147" s="14" t="s">
        <v>15</v>
      </c>
      <c r="C147" s="14" t="s">
        <v>12</v>
      </c>
      <c r="D147" s="14" t="s">
        <v>207</v>
      </c>
      <c r="E147" s="16">
        <v>44850</v>
      </c>
      <c r="F147" s="17">
        <f t="shared" ca="1" si="4"/>
        <v>1.7835616438356163</v>
      </c>
      <c r="G147" s="14">
        <v>30</v>
      </c>
      <c r="H147" s="14">
        <v>69710</v>
      </c>
      <c r="I147" s="14" t="s">
        <v>16</v>
      </c>
    </row>
    <row r="148" spans="1:9" x14ac:dyDescent="0.3">
      <c r="A148" s="13" t="s">
        <v>94</v>
      </c>
      <c r="B148" s="13" t="s">
        <v>15</v>
      </c>
      <c r="C148" s="13" t="s">
        <v>21</v>
      </c>
      <c r="D148" s="13" t="s">
        <v>207</v>
      </c>
      <c r="E148" s="15">
        <v>44333</v>
      </c>
      <c r="F148" s="17">
        <f t="shared" ca="1" si="4"/>
        <v>3.2</v>
      </c>
      <c r="G148" s="13">
        <v>36</v>
      </c>
      <c r="H148" s="13">
        <v>71380</v>
      </c>
      <c r="I148" s="13" t="s">
        <v>16</v>
      </c>
    </row>
    <row r="149" spans="1:9" x14ac:dyDescent="0.3">
      <c r="A149" s="14" t="s">
        <v>33</v>
      </c>
      <c r="B149" s="14" t="s">
        <v>8</v>
      </c>
      <c r="C149" s="14" t="s">
        <v>19</v>
      </c>
      <c r="D149" s="14" t="s">
        <v>207</v>
      </c>
      <c r="E149" s="16">
        <v>44377</v>
      </c>
      <c r="F149" s="17">
        <f t="shared" ca="1" si="4"/>
        <v>3.0794520547945203</v>
      </c>
      <c r="G149" s="14">
        <v>38</v>
      </c>
      <c r="H149" s="14">
        <v>109160</v>
      </c>
      <c r="I149" s="14" t="s">
        <v>10</v>
      </c>
    </row>
    <row r="150" spans="1:9" x14ac:dyDescent="0.3">
      <c r="A150" s="13" t="s">
        <v>98</v>
      </c>
      <c r="B150" s="13" t="s">
        <v>15</v>
      </c>
      <c r="C150" s="13" t="s">
        <v>9</v>
      </c>
      <c r="D150" s="13" t="s">
        <v>207</v>
      </c>
      <c r="E150" s="15">
        <v>44609</v>
      </c>
      <c r="F150" s="17">
        <f t="shared" ca="1" si="4"/>
        <v>2.4438356164383563</v>
      </c>
      <c r="G150" s="13">
        <v>27</v>
      </c>
      <c r="H150" s="13">
        <v>113280</v>
      </c>
      <c r="I150" s="13" t="s">
        <v>42</v>
      </c>
    </row>
    <row r="151" spans="1:9" x14ac:dyDescent="0.3">
      <c r="A151" s="14" t="s">
        <v>25</v>
      </c>
      <c r="B151" s="14" t="s">
        <v>15</v>
      </c>
      <c r="C151" s="14" t="s">
        <v>12</v>
      </c>
      <c r="D151" s="14" t="s">
        <v>207</v>
      </c>
      <c r="E151" s="16">
        <v>44273</v>
      </c>
      <c r="F151" s="17">
        <f t="shared" ca="1" si="4"/>
        <v>3.3643835616438356</v>
      </c>
      <c r="G151" s="14">
        <v>30</v>
      </c>
      <c r="H151" s="14">
        <v>69120</v>
      </c>
      <c r="I151" s="14" t="s">
        <v>16</v>
      </c>
    </row>
    <row r="152" spans="1:9" x14ac:dyDescent="0.3">
      <c r="A152" s="13" t="s">
        <v>55</v>
      </c>
      <c r="B152" s="13" t="s">
        <v>8</v>
      </c>
      <c r="C152" s="13" t="s">
        <v>56</v>
      </c>
      <c r="D152" s="13" t="s">
        <v>207</v>
      </c>
      <c r="E152" s="15">
        <v>44451</v>
      </c>
      <c r="F152" s="17">
        <f t="shared" ca="1" si="4"/>
        <v>2.8767123287671232</v>
      </c>
      <c r="G152" s="13">
        <v>37</v>
      </c>
      <c r="H152" s="13">
        <v>118100</v>
      </c>
      <c r="I152" s="13" t="s">
        <v>16</v>
      </c>
    </row>
    <row r="153" spans="1:9" x14ac:dyDescent="0.3">
      <c r="A153" s="14" t="s">
        <v>62</v>
      </c>
      <c r="B153" s="14" t="s">
        <v>8</v>
      </c>
      <c r="C153" s="14" t="s">
        <v>9</v>
      </c>
      <c r="D153" s="14" t="s">
        <v>207</v>
      </c>
      <c r="E153" s="16">
        <v>44450</v>
      </c>
      <c r="F153" s="17">
        <f t="shared" ca="1" si="4"/>
        <v>2.8794520547945206</v>
      </c>
      <c r="G153" s="14">
        <v>22</v>
      </c>
      <c r="H153" s="14">
        <v>76900</v>
      </c>
      <c r="I153" s="14" t="s">
        <v>13</v>
      </c>
    </row>
    <row r="154" spans="1:9" x14ac:dyDescent="0.3">
      <c r="A154" s="13" t="s">
        <v>17</v>
      </c>
      <c r="B154" s="13" t="s">
        <v>8</v>
      </c>
      <c r="C154" s="13" t="s">
        <v>12</v>
      </c>
      <c r="D154" s="13" t="s">
        <v>207</v>
      </c>
      <c r="E154" s="15">
        <v>45045</v>
      </c>
      <c r="F154" s="17">
        <f t="shared" ca="1" si="4"/>
        <v>1.2493150684931507</v>
      </c>
      <c r="G154" s="13">
        <v>43</v>
      </c>
      <c r="H154" s="13">
        <v>114870</v>
      </c>
      <c r="I154" s="13" t="s">
        <v>16</v>
      </c>
    </row>
    <row r="155" spans="1:9" x14ac:dyDescent="0.3">
      <c r="A155" s="14" t="s">
        <v>52</v>
      </c>
      <c r="B155" s="14" t="s">
        <v>206</v>
      </c>
      <c r="C155" s="14" t="s">
        <v>12</v>
      </c>
      <c r="D155" s="14" t="s">
        <v>207</v>
      </c>
      <c r="E155" s="16">
        <v>44774</v>
      </c>
      <c r="F155" s="17">
        <f t="shared" ca="1" si="4"/>
        <v>1.9917808219178081</v>
      </c>
      <c r="G155" s="14">
        <v>32</v>
      </c>
      <c r="H155" s="14">
        <v>91310</v>
      </c>
      <c r="I155" s="14" t="s">
        <v>16</v>
      </c>
    </row>
    <row r="156" spans="1:9" x14ac:dyDescent="0.3">
      <c r="A156" s="13" t="s">
        <v>43</v>
      </c>
      <c r="B156" s="13" t="s">
        <v>8</v>
      </c>
      <c r="C156" s="13" t="s">
        <v>9</v>
      </c>
      <c r="D156" s="13" t="s">
        <v>207</v>
      </c>
      <c r="E156" s="15">
        <v>44486</v>
      </c>
      <c r="F156" s="17">
        <f t="shared" ca="1" si="4"/>
        <v>2.7808219178082192</v>
      </c>
      <c r="G156" s="13">
        <v>28</v>
      </c>
      <c r="H156" s="13">
        <v>104770</v>
      </c>
      <c r="I156" s="13" t="s">
        <v>16</v>
      </c>
    </row>
    <row r="157" spans="1:9" x14ac:dyDescent="0.3">
      <c r="A157" s="14" t="s">
        <v>89</v>
      </c>
      <c r="B157" s="14" t="s">
        <v>15</v>
      </c>
      <c r="C157" s="14" t="s">
        <v>19</v>
      </c>
      <c r="D157" s="14" t="s">
        <v>207</v>
      </c>
      <c r="E157" s="16">
        <v>44134</v>
      </c>
      <c r="F157" s="17">
        <f t="shared" ca="1" si="4"/>
        <v>3.7452054794520548</v>
      </c>
      <c r="G157" s="14">
        <v>27</v>
      </c>
      <c r="H157" s="14">
        <v>54970</v>
      </c>
      <c r="I157" s="14" t="s">
        <v>16</v>
      </c>
    </row>
    <row r="158" spans="1:9" x14ac:dyDescent="0.3">
      <c r="A158" s="13" t="s">
        <v>11</v>
      </c>
      <c r="B158" s="13" t="s">
        <v>206</v>
      </c>
      <c r="C158" s="13" t="s">
        <v>12</v>
      </c>
      <c r="D158" s="13" t="s">
        <v>207</v>
      </c>
      <c r="E158" s="15">
        <v>44271</v>
      </c>
      <c r="F158" s="17">
        <f t="shared" ca="1" si="4"/>
        <v>3.3698630136986303</v>
      </c>
      <c r="G158" s="13">
        <v>26</v>
      </c>
      <c r="H158" s="13">
        <v>90700</v>
      </c>
      <c r="I158" s="13" t="s">
        <v>13</v>
      </c>
    </row>
    <row r="159" spans="1:9" x14ac:dyDescent="0.3">
      <c r="A159" s="14" t="s">
        <v>109</v>
      </c>
      <c r="B159" s="14" t="s">
        <v>8</v>
      </c>
      <c r="C159" s="14" t="s">
        <v>19</v>
      </c>
      <c r="D159" s="14" t="s">
        <v>207</v>
      </c>
      <c r="E159" s="16">
        <v>44329</v>
      </c>
      <c r="F159" s="17">
        <f t="shared" ca="1" si="4"/>
        <v>3.2109589041095892</v>
      </c>
      <c r="G159" s="14">
        <v>38</v>
      </c>
      <c r="H159" s="14">
        <v>56870</v>
      </c>
      <c r="I159" s="14" t="s">
        <v>13</v>
      </c>
    </row>
    <row r="160" spans="1:9" x14ac:dyDescent="0.3">
      <c r="A160" s="13" t="s">
        <v>77</v>
      </c>
      <c r="B160" s="13" t="s">
        <v>8</v>
      </c>
      <c r="C160" s="13" t="s">
        <v>19</v>
      </c>
      <c r="D160" s="13" t="s">
        <v>207</v>
      </c>
      <c r="E160" s="15">
        <v>44205</v>
      </c>
      <c r="F160" s="17">
        <f t="shared" ca="1" si="4"/>
        <v>3.5506849315068494</v>
      </c>
      <c r="G160" s="13">
        <v>25</v>
      </c>
      <c r="H160" s="13">
        <v>92700</v>
      </c>
      <c r="I160" s="13" t="s">
        <v>16</v>
      </c>
    </row>
    <row r="161" spans="1:9" x14ac:dyDescent="0.3">
      <c r="A161" s="14" t="s">
        <v>32</v>
      </c>
      <c r="B161" s="14" t="s">
        <v>8</v>
      </c>
      <c r="C161" s="14" t="s">
        <v>21</v>
      </c>
      <c r="D161" s="14" t="s">
        <v>207</v>
      </c>
      <c r="E161" s="16">
        <v>44317</v>
      </c>
      <c r="F161" s="17">
        <f t="shared" ca="1" si="4"/>
        <v>3.2438356164383562</v>
      </c>
      <c r="G161" s="14">
        <v>21</v>
      </c>
      <c r="H161" s="14">
        <v>65920</v>
      </c>
      <c r="I161" s="14" t="s">
        <v>16</v>
      </c>
    </row>
    <row r="162" spans="1:9" x14ac:dyDescent="0.3">
      <c r="A162" s="13" t="s">
        <v>59</v>
      </c>
      <c r="B162" s="13" t="s">
        <v>15</v>
      </c>
      <c r="C162" s="13" t="s">
        <v>9</v>
      </c>
      <c r="D162" s="13" t="s">
        <v>207</v>
      </c>
      <c r="E162" s="15">
        <v>44225</v>
      </c>
      <c r="F162" s="17">
        <f t="shared" ref="F162:F184" ca="1" si="5">(TODAY()-E162)/365</f>
        <v>3.495890410958904</v>
      </c>
      <c r="G162" s="13">
        <v>26</v>
      </c>
      <c r="H162" s="13">
        <v>47360</v>
      </c>
      <c r="I162" s="13" t="s">
        <v>16</v>
      </c>
    </row>
    <row r="163" spans="1:9" x14ac:dyDescent="0.3">
      <c r="A163" s="14" t="s">
        <v>37</v>
      </c>
      <c r="B163" s="14" t="s">
        <v>15</v>
      </c>
      <c r="C163" s="14" t="s">
        <v>9</v>
      </c>
      <c r="D163" s="14" t="s">
        <v>207</v>
      </c>
      <c r="E163" s="16">
        <v>44666</v>
      </c>
      <c r="F163" s="17">
        <f t="shared" ca="1" si="5"/>
        <v>2.2876712328767121</v>
      </c>
      <c r="G163" s="14">
        <v>30</v>
      </c>
      <c r="H163" s="14">
        <v>60570</v>
      </c>
      <c r="I163" s="14" t="s">
        <v>16</v>
      </c>
    </row>
    <row r="164" spans="1:9" x14ac:dyDescent="0.3">
      <c r="A164" s="13" t="s">
        <v>96</v>
      </c>
      <c r="B164" s="13" t="s">
        <v>8</v>
      </c>
      <c r="C164" s="13" t="s">
        <v>9</v>
      </c>
      <c r="D164" s="13" t="s">
        <v>207</v>
      </c>
      <c r="E164" s="15">
        <v>44649</v>
      </c>
      <c r="F164" s="17">
        <f t="shared" ca="1" si="5"/>
        <v>2.3342465753424659</v>
      </c>
      <c r="G164" s="13">
        <v>28</v>
      </c>
      <c r="H164" s="13">
        <v>104120</v>
      </c>
      <c r="I164" s="13" t="s">
        <v>16</v>
      </c>
    </row>
    <row r="165" spans="1:9" x14ac:dyDescent="0.3">
      <c r="A165" s="14" t="s">
        <v>23</v>
      </c>
      <c r="B165" s="14" t="s">
        <v>15</v>
      </c>
      <c r="C165" s="14" t="s">
        <v>12</v>
      </c>
      <c r="D165" s="14" t="s">
        <v>207</v>
      </c>
      <c r="E165" s="16">
        <v>44338</v>
      </c>
      <c r="F165" s="17">
        <f t="shared" ca="1" si="5"/>
        <v>3.1863013698630138</v>
      </c>
      <c r="G165" s="14">
        <v>37</v>
      </c>
      <c r="H165" s="14">
        <v>88050</v>
      </c>
      <c r="I165" s="14" t="s">
        <v>24</v>
      </c>
    </row>
    <row r="166" spans="1:9" x14ac:dyDescent="0.3">
      <c r="A166" s="13" t="s">
        <v>103</v>
      </c>
      <c r="B166" s="13" t="s">
        <v>15</v>
      </c>
      <c r="C166" s="13" t="s">
        <v>12</v>
      </c>
      <c r="D166" s="13" t="s">
        <v>207</v>
      </c>
      <c r="E166" s="15">
        <v>44686</v>
      </c>
      <c r="F166" s="17">
        <f t="shared" ca="1" si="5"/>
        <v>2.2328767123287672</v>
      </c>
      <c r="G166" s="13">
        <v>24</v>
      </c>
      <c r="H166" s="13">
        <v>100420</v>
      </c>
      <c r="I166" s="13" t="s">
        <v>16</v>
      </c>
    </row>
    <row r="167" spans="1:9" x14ac:dyDescent="0.3">
      <c r="A167" s="14" t="s">
        <v>54</v>
      </c>
      <c r="B167" s="14" t="s">
        <v>8</v>
      </c>
      <c r="C167" s="14" t="s">
        <v>9</v>
      </c>
      <c r="D167" s="14" t="s">
        <v>207</v>
      </c>
      <c r="E167" s="16">
        <v>44850</v>
      </c>
      <c r="F167" s="17">
        <f t="shared" ca="1" si="5"/>
        <v>1.7835616438356163</v>
      </c>
      <c r="G167" s="14">
        <v>30</v>
      </c>
      <c r="H167" s="14">
        <v>114180</v>
      </c>
      <c r="I167" s="14" t="s">
        <v>16</v>
      </c>
    </row>
    <row r="168" spans="1:9" x14ac:dyDescent="0.3">
      <c r="A168" s="13" t="s">
        <v>86</v>
      </c>
      <c r="B168" s="13" t="s">
        <v>8</v>
      </c>
      <c r="C168" s="13" t="s">
        <v>12</v>
      </c>
      <c r="D168" s="13" t="s">
        <v>207</v>
      </c>
      <c r="E168" s="15">
        <v>44678</v>
      </c>
      <c r="F168" s="17">
        <f t="shared" ca="1" si="5"/>
        <v>2.2547945205479452</v>
      </c>
      <c r="G168" s="13">
        <v>21</v>
      </c>
      <c r="H168" s="13">
        <v>33920</v>
      </c>
      <c r="I168" s="13" t="s">
        <v>16</v>
      </c>
    </row>
    <row r="169" spans="1:9" x14ac:dyDescent="0.3">
      <c r="A169" s="14" t="s">
        <v>69</v>
      </c>
      <c r="B169" s="14" t="s">
        <v>15</v>
      </c>
      <c r="C169" s="14" t="s">
        <v>9</v>
      </c>
      <c r="D169" s="14" t="s">
        <v>207</v>
      </c>
      <c r="E169" s="16">
        <v>44440</v>
      </c>
      <c r="F169" s="17">
        <f t="shared" ca="1" si="5"/>
        <v>2.9068493150684933</v>
      </c>
      <c r="G169" s="14">
        <v>23</v>
      </c>
      <c r="H169" s="14">
        <v>106460</v>
      </c>
      <c r="I169" s="14" t="s">
        <v>16</v>
      </c>
    </row>
    <row r="170" spans="1:9" x14ac:dyDescent="0.3">
      <c r="A170" s="13" t="s">
        <v>57</v>
      </c>
      <c r="B170" s="13" t="s">
        <v>15</v>
      </c>
      <c r="C170" s="13" t="s">
        <v>9</v>
      </c>
      <c r="D170" s="13" t="s">
        <v>207</v>
      </c>
      <c r="E170" s="15">
        <v>44727</v>
      </c>
      <c r="F170" s="17">
        <f t="shared" ca="1" si="5"/>
        <v>2.1205479452054794</v>
      </c>
      <c r="G170" s="13">
        <v>35</v>
      </c>
      <c r="H170" s="13">
        <v>40400</v>
      </c>
      <c r="I170" s="13" t="s">
        <v>16</v>
      </c>
    </row>
    <row r="171" spans="1:9" x14ac:dyDescent="0.3">
      <c r="A171" s="14" t="s">
        <v>68</v>
      </c>
      <c r="B171" s="14" t="s">
        <v>15</v>
      </c>
      <c r="C171" s="14" t="s">
        <v>21</v>
      </c>
      <c r="D171" s="14" t="s">
        <v>207</v>
      </c>
      <c r="E171" s="16">
        <v>44236</v>
      </c>
      <c r="F171" s="17">
        <f t="shared" ca="1" si="5"/>
        <v>3.4657534246575343</v>
      </c>
      <c r="G171" s="14">
        <v>27</v>
      </c>
      <c r="H171" s="14">
        <v>91650</v>
      </c>
      <c r="I171" s="14" t="s">
        <v>13</v>
      </c>
    </row>
    <row r="172" spans="1:9" x14ac:dyDescent="0.3">
      <c r="A172" s="13" t="s">
        <v>99</v>
      </c>
      <c r="B172" s="13" t="s">
        <v>15</v>
      </c>
      <c r="C172" s="13" t="s">
        <v>19</v>
      </c>
      <c r="D172" s="13" t="s">
        <v>207</v>
      </c>
      <c r="E172" s="15">
        <v>44620</v>
      </c>
      <c r="F172" s="17">
        <f t="shared" ca="1" si="5"/>
        <v>2.4136986301369863</v>
      </c>
      <c r="G172" s="13">
        <v>43</v>
      </c>
      <c r="H172" s="13">
        <v>36040</v>
      </c>
      <c r="I172" s="13" t="s">
        <v>16</v>
      </c>
    </row>
    <row r="173" spans="1:9" x14ac:dyDescent="0.3">
      <c r="A173" s="14" t="s">
        <v>101</v>
      </c>
      <c r="B173" s="14" t="s">
        <v>8</v>
      </c>
      <c r="C173" s="14" t="s">
        <v>12</v>
      </c>
      <c r="D173" s="14" t="s">
        <v>207</v>
      </c>
      <c r="E173" s="16">
        <v>44381</v>
      </c>
      <c r="F173" s="17">
        <f t="shared" ca="1" si="5"/>
        <v>3.0684931506849313</v>
      </c>
      <c r="G173" s="14">
        <v>40</v>
      </c>
      <c r="H173" s="14">
        <v>104410</v>
      </c>
      <c r="I173" s="14" t="s">
        <v>16</v>
      </c>
    </row>
    <row r="174" spans="1:9" x14ac:dyDescent="0.3">
      <c r="A174" s="13" t="s">
        <v>85</v>
      </c>
      <c r="B174" s="13" t="s">
        <v>15</v>
      </c>
      <c r="C174" s="13" t="s">
        <v>21</v>
      </c>
      <c r="D174" s="13" t="s">
        <v>207</v>
      </c>
      <c r="E174" s="15">
        <v>44606</v>
      </c>
      <c r="F174" s="17">
        <f t="shared" ca="1" si="5"/>
        <v>2.452054794520548</v>
      </c>
      <c r="G174" s="13">
        <v>30</v>
      </c>
      <c r="H174" s="13">
        <v>96800</v>
      </c>
      <c r="I174" s="13" t="s">
        <v>16</v>
      </c>
    </row>
    <row r="175" spans="1:9" x14ac:dyDescent="0.3">
      <c r="A175" s="14" t="s">
        <v>28</v>
      </c>
      <c r="B175" s="14" t="s">
        <v>8</v>
      </c>
      <c r="C175" s="14" t="s">
        <v>21</v>
      </c>
      <c r="D175" s="14" t="s">
        <v>207</v>
      </c>
      <c r="E175" s="16">
        <v>44459</v>
      </c>
      <c r="F175" s="17">
        <f t="shared" ca="1" si="5"/>
        <v>2.8547945205479452</v>
      </c>
      <c r="G175" s="14">
        <v>34</v>
      </c>
      <c r="H175" s="14">
        <v>85000</v>
      </c>
      <c r="I175" s="14" t="s">
        <v>16</v>
      </c>
    </row>
    <row r="176" spans="1:9" x14ac:dyDescent="0.3">
      <c r="A176" s="13" t="s">
        <v>80</v>
      </c>
      <c r="B176" s="13" t="s">
        <v>15</v>
      </c>
      <c r="C176" s="13" t="s">
        <v>19</v>
      </c>
      <c r="D176" s="13" t="s">
        <v>207</v>
      </c>
      <c r="E176" s="15">
        <v>44820</v>
      </c>
      <c r="F176" s="17">
        <f t="shared" ca="1" si="5"/>
        <v>1.8657534246575342</v>
      </c>
      <c r="G176" s="13">
        <v>28</v>
      </c>
      <c r="H176" s="13">
        <v>43510</v>
      </c>
      <c r="I176" s="13" t="s">
        <v>42</v>
      </c>
    </row>
    <row r="177" spans="1:9" x14ac:dyDescent="0.3">
      <c r="A177" s="14" t="s">
        <v>79</v>
      </c>
      <c r="B177" s="14" t="s">
        <v>15</v>
      </c>
      <c r="C177" s="14" t="s">
        <v>21</v>
      </c>
      <c r="D177" s="14" t="s">
        <v>207</v>
      </c>
      <c r="E177" s="16">
        <v>44243</v>
      </c>
      <c r="F177" s="17">
        <f t="shared" ca="1" si="5"/>
        <v>3.4465753424657533</v>
      </c>
      <c r="G177" s="14">
        <v>33</v>
      </c>
      <c r="H177" s="14">
        <v>59430</v>
      </c>
      <c r="I177" s="14" t="s">
        <v>16</v>
      </c>
    </row>
    <row r="178" spans="1:9" x14ac:dyDescent="0.3">
      <c r="A178" s="13" t="s">
        <v>93</v>
      </c>
      <c r="B178" s="13" t="s">
        <v>8</v>
      </c>
      <c r="C178" s="13" t="s">
        <v>21</v>
      </c>
      <c r="D178" s="13" t="s">
        <v>207</v>
      </c>
      <c r="E178" s="15">
        <v>44067</v>
      </c>
      <c r="F178" s="17">
        <f t="shared" ca="1" si="5"/>
        <v>3.9287671232876713</v>
      </c>
      <c r="G178" s="13">
        <v>33</v>
      </c>
      <c r="H178" s="13">
        <v>65360</v>
      </c>
      <c r="I178" s="13" t="s">
        <v>16</v>
      </c>
    </row>
    <row r="179" spans="1:9" x14ac:dyDescent="0.3">
      <c r="A179" s="14" t="s">
        <v>66</v>
      </c>
      <c r="B179" s="14" t="s">
        <v>8</v>
      </c>
      <c r="C179" s="14" t="s">
        <v>9</v>
      </c>
      <c r="D179" s="14" t="s">
        <v>207</v>
      </c>
      <c r="E179" s="16">
        <v>44611</v>
      </c>
      <c r="F179" s="17">
        <f t="shared" ca="1" si="5"/>
        <v>2.4383561643835616</v>
      </c>
      <c r="G179" s="14">
        <v>32</v>
      </c>
      <c r="H179" s="14">
        <v>41570</v>
      </c>
      <c r="I179" s="14" t="s">
        <v>16</v>
      </c>
    </row>
    <row r="180" spans="1:9" x14ac:dyDescent="0.3">
      <c r="A180" s="13" t="s">
        <v>95</v>
      </c>
      <c r="B180" s="13" t="s">
        <v>8</v>
      </c>
      <c r="C180" s="13" t="s">
        <v>12</v>
      </c>
      <c r="D180" s="13" t="s">
        <v>207</v>
      </c>
      <c r="E180" s="15">
        <v>44312</v>
      </c>
      <c r="F180" s="17">
        <f t="shared" ca="1" si="5"/>
        <v>3.2575342465753425</v>
      </c>
      <c r="G180" s="13">
        <v>33</v>
      </c>
      <c r="H180" s="13">
        <v>75280</v>
      </c>
      <c r="I180" s="13" t="s">
        <v>16</v>
      </c>
    </row>
    <row r="181" spans="1:9" x14ac:dyDescent="0.3">
      <c r="A181" s="14" t="s">
        <v>18</v>
      </c>
      <c r="B181" s="14" t="s">
        <v>15</v>
      </c>
      <c r="C181" s="14" t="s">
        <v>19</v>
      </c>
      <c r="D181" s="14" t="s">
        <v>207</v>
      </c>
      <c r="E181" s="16">
        <v>44385</v>
      </c>
      <c r="F181" s="17">
        <f t="shared" ca="1" si="5"/>
        <v>3.0575342465753423</v>
      </c>
      <c r="G181" s="14">
        <v>33</v>
      </c>
      <c r="H181" s="14">
        <v>74550</v>
      </c>
      <c r="I181" s="14" t="s">
        <v>16</v>
      </c>
    </row>
    <row r="182" spans="1:9" x14ac:dyDescent="0.3">
      <c r="A182" s="13" t="s">
        <v>45</v>
      </c>
      <c r="B182" s="13" t="s">
        <v>15</v>
      </c>
      <c r="C182" s="13" t="s">
        <v>9</v>
      </c>
      <c r="D182" s="13" t="s">
        <v>207</v>
      </c>
      <c r="E182" s="15">
        <v>44701</v>
      </c>
      <c r="F182" s="17">
        <f t="shared" ca="1" si="5"/>
        <v>2.1917808219178081</v>
      </c>
      <c r="G182" s="13">
        <v>30</v>
      </c>
      <c r="H182" s="13">
        <v>67950</v>
      </c>
      <c r="I182" s="13" t="s">
        <v>16</v>
      </c>
    </row>
    <row r="183" spans="1:9" x14ac:dyDescent="0.3">
      <c r="A183" s="14" t="s">
        <v>90</v>
      </c>
      <c r="B183" s="14" t="s">
        <v>15</v>
      </c>
      <c r="C183" s="14" t="s">
        <v>21</v>
      </c>
      <c r="D183" s="14" t="s">
        <v>207</v>
      </c>
      <c r="E183" s="16">
        <v>44731</v>
      </c>
      <c r="F183" s="17">
        <f t="shared" ca="1" si="5"/>
        <v>2.1095890410958904</v>
      </c>
      <c r="G183" s="14">
        <v>42</v>
      </c>
      <c r="H183" s="14">
        <v>70270</v>
      </c>
      <c r="I183" s="14" t="s">
        <v>24</v>
      </c>
    </row>
    <row r="184" spans="1:9" x14ac:dyDescent="0.3">
      <c r="A184" s="20" t="s">
        <v>46</v>
      </c>
      <c r="B184" s="20" t="s">
        <v>15</v>
      </c>
      <c r="C184" s="20" t="s">
        <v>9</v>
      </c>
      <c r="D184" s="13" t="s">
        <v>207</v>
      </c>
      <c r="E184" s="21">
        <v>44411</v>
      </c>
      <c r="F184" s="22">
        <f t="shared" ca="1" si="5"/>
        <v>2.9863013698630136</v>
      </c>
      <c r="G184" s="20">
        <v>26</v>
      </c>
      <c r="H184" s="20">
        <v>53540</v>
      </c>
      <c r="I184" s="20" t="s">
        <v>16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w 8 s j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D M 1 M t c z s N G H C d r 4 Z u Y h F B g B H Q y S R R K 0 c S 7 N K S k t S r V L z d P 1 9 L P R h 3 F t 9 K F + s A M A A A D / / w M A U E s D B B Q A A g A I A A A A I Q C p j K p W p g E A A E s E A A A T A A A A R m 9 y b X V s Y X M v U 2 V j d G l v b j E u b Z x T T W v C Q B C 9 C / 6 H Z X t J I A i F 0 o u 1 U J K 2 2 I M H l R Y q U t Z k 1 K W b X d l M W m 3 w v 3 f W + L F W C 6 W 5 B F 7 m z X s z b 1 J A i t J o N q j f l + 1 G o 5 g L C x n T X 2 8 F i u m U d Z g C b D Y Y P Q N T 2 h Q I u V + m o F p x a S 1 o f D H 2 f W L M e x B W o 5 7 I o c N 3 X D 5 e j 2 K j k Y r G U d 3 i g t 9 l G b W P y w J N z q n X U E w U t A i N j S p z H d Q i E e O x K T X a F Y 8 Y i H T O e O + V h 8 2 G 1 G c b H Y x L n U n x f + 8 e / a z 9 e C 7 0 j G S G q w U c 7 A + t 0 M X U 2 L w e w n 0 s d p N U F X e t a Q 4 k m C E s c R 2 x i j + C z s C e w H c z V 9 r V e H 3 V c n 0 2 Y F + g 1 L O T 2 k Q g s C c j N W S 7 b x l B K P O a l s B C W M x p g B P q Q C i x W a 6 n t A 7 / n N K P R Z y J q 9 t L / p T X 7 0 n V m r H J J z R g U H n J R P v z 9 C z 3 I T c f 1 D A p F 0 q m t I b i Y D y R B S 0 w x f 1 1 b T M 5 o i + U S I n / L F T p R b v F N 2 h w V i X S p V I R N z h 3 c W 7 r 7 R E x 2 s f t K T 5 I h e B W 0 D e f n t c B K P o b H R a c u N o u N x h 5 y Y / Z z S 1 z F s L w P 1 f 6 0 4 e 7 1 1 / u i g 7 E D / R I p P 0 N A A D / / w M A U E s B A i 0 A F A A G A A g A A A A h A C r d q k D S A A A A N w E A A B M A A A A A A A A A A A A A A A A A A A A A A F t D b 2 5 0 Z W 5 0 X 1 R 5 c G V z X S 5 4 b W x Q S w E C L Q A U A A I A C A A A A C E A Y w 8 s j q 0 A A A D 3 A A A A E g A A A A A A A A A A A A A A A A A L A w A A Q 2 9 u Z m l n L 1 B h Y 2 t h Z 2 U u e G 1 s U E s B A i 0 A F A A C A A g A A A A h A K m M q l a m A Q A A S w Q A A B M A A A A A A A A A A A A A A A A A 6 A M A A E Z v c m 1 1 b G F z L 1 N l Y 3 R p b 2 4 x L m 1 Q S w U G A A A A A A M A A w D C A A A A v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X A A A A A A A A S R c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e l 9 z d G F m Z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0 L T A 3 L T A 2 V D A 0 O j Q 2 O j U 5 L j A 1 M z g x N T N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J m N D d h N m Y w L T h j M G Q t N G Y x Y y 0 4 O W M w L W M 0 N W R h M j M y Y T Y z Y y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C 9 T d G F i b G V F b n R y a W V z P j w v S X R l b T 4 8 S X R l b T 4 8 S X R l b U x v Y 2 F 0 a W 9 u P j x J d G V t V H l w Z T 5 G b 3 J t d W x h P C 9 J d G V t V H l w Z T 4 8 S X R l b V B h d G g + U 2 V j d G l v b j E v a W 5 k a W F f c 3 R h Z m Y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C 0 w N y 0 w N l Q w N D o 0 N j o 1 O S 4 w N j c 4 O T g x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Z j l h N z I 1 N y 0 2 Y 2 R j L T R k N j I t O W E 3 M S 1 j Y m I w O D k z Y 2 E y O D Y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x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c 3 R h Z m Y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3 L T A 2 V D A 0 O j U 1 O j Q 4 L j Q x N z c z N z R a I i 8 + P E V u d H J 5 I F R 5 c G U 9 I k Z p b G x D b 2 x 1 b W 5 U e X B l c y I g V m F s d W U 9 I n N B Q U F B Q U F r Q U F B Q T 0 i L z 4 8 R W 5 0 c n k g V H l w Z T 0 i R m l s b E N v b H V t b k 5 h b W V z I i B W Y W x 1 Z T 0 i c 1 s m c X V v d D t O Y W 1 l J n F 1 b 3 Q 7 L C Z x d W 9 0 O 0 d l b m R l c i Z x d W 9 0 O y w m c X V v d D t B Z 2 U m c X V v d D s s J n F 1 b 3 Q 7 U m F 0 a W 5 n J n F 1 b 3 Q 7 L C Z x d W 9 0 O 0 R h d G U g S m 9 p b m V k J n F 1 b 3 Q 7 L C Z x d W 9 0 O 0 R l c G F y d G 1 l b n Q m c X V v d D s s J n F 1 b 3 Q 7 U 2 F s Y X J 5 J n F 1 b 3 Q 7 L C Z x d W 9 0 O 0 N v d W 5 0 c n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N j O T M y M z I z L T l i N z M t N D k w M y 0 5 M z U 3 L T M x Y 2 Q 5 Z T J h Z G Z l Y S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B b G x f c 3 R h Z m Y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Z m Y v Q X V 0 b 1 J l b W 9 2 Z W R D b 2 x 1 b W 5 z M S 5 7 T m F t Z S w w f S Z x d W 9 0 O y w m c X V v d D t T Z W N 0 a W 9 u M S 9 z d G F m Z i 9 B d X R v U m V t b 3 Z l Z E N v b H V t b n M x L n t H Z W 5 k Z X I s M X 0 m c X V v d D s s J n F 1 b 3 Q 7 U 2 V j d G l v b j E v c 3 R h Z m Y v Q X V 0 b 1 J l b W 9 2 Z W R D b 2 x 1 b W 5 z M S 5 7 Q W d l L D J 9 J n F 1 b 3 Q 7 L C Z x d W 9 0 O 1 N l Y 3 R p b 2 4 x L 3 N 0 Y W Z m L 0 F 1 d G 9 S Z W 1 v d m V k Q 2 9 s d W 1 u c z E u e 1 J h d G l u Z y w z f S Z x d W 9 0 O y w m c X V v d D t T Z W N 0 a W 9 u M S 9 z d G F m Z i 9 B d X R v U m V t b 3 Z l Z E N v b H V t b n M x L n t E Y X R l I E p v a W 5 l Z C w 0 f S Z x d W 9 0 O y w m c X V v d D t T Z W N 0 a W 9 u M S 9 z d G F m Z i 9 B d X R v U m V t b 3 Z l Z E N v b H V t b n M x L n t E Z X B h c n R t Z W 5 0 L D V 9 J n F 1 b 3 Q 7 L C Z x d W 9 0 O 1 N l Y 3 R p b 2 4 x L 3 N 0 Y W Z m L 0 F 1 d G 9 S Z W 1 v d m V k Q 2 9 s d W 1 u c z E u e 1 N h b G F y e S w 2 f S Z x d W 9 0 O y w m c X V v d D t T Z W N 0 a W 9 u M S 9 z d G F m Z i 9 B d X R v U m V t b 3 Z l Z E N v b H V t b n M x L n t D b 3 V u d H J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0 Y W Z m L 0 F 1 d G 9 S Z W 1 v d m V k Q 2 9 s d W 1 u c z E u e 0 5 h b W U s M H 0 m c X V v d D s s J n F 1 b 3 Q 7 U 2 V j d G l v b j E v c 3 R h Z m Y v Q X V 0 b 1 J l b W 9 2 Z W R D b 2 x 1 b W 5 z M S 5 7 R 2 V u Z G V y L D F 9 J n F 1 b 3 Q 7 L C Z x d W 9 0 O 1 N l Y 3 R p b 2 4 x L 3 N 0 Y W Z m L 0 F 1 d G 9 S Z W 1 v d m V k Q 2 9 s d W 1 u c z E u e 0 F n Z S w y f S Z x d W 9 0 O y w m c X V v d D t T Z W N 0 a W 9 u M S 9 z d G F m Z i 9 B d X R v U m V t b 3 Z l Z E N v b H V t b n M x L n t S Y X R p b m c s M 3 0 m c X V v d D s s J n F 1 b 3 Q 7 U 2 V j d G l v b j E v c 3 R h Z m Y v Q X V 0 b 1 J l b W 9 2 Z W R D b 2 x 1 b W 5 z M S 5 7 R G F 0 Z S B K b 2 l u Z W Q s N H 0 m c X V v d D s s J n F 1 b 3 Q 7 U 2 V j d G l v b j E v c 3 R h Z m Y v Q X V 0 b 1 J l b W 9 2 Z W R D b 2 x 1 b W 5 z M S 5 7 R G V w Y X J 0 b W V u d C w 1 f S Z x d W 9 0 O y w m c X V v d D t T Z W N 0 a W 9 u M S 9 z d G F m Z i 9 B d X R v U m V t b 3 Z l Z E N v b H V t b n M x L n t T Y W x h c n k s N n 0 m c X V v d D s s J n F 1 b 3 Q 7 U 2 V j d G l v b j E v c 3 R h Z m Y v Q X V 0 b 1 J l b W 9 2 Z W R D b 2 x 1 b W 5 z M S 5 7 Q 2 9 1 b n R y e S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n p f c 3 R h Z m Y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b m R p Y V 9 z d G F m Z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l u Z G l h X 3 N 0 Y W Z m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e l 9 z d G F m Z i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W 5 k a W F f c 3 R h Z m Y v Q W R k Z W Q l M j B D d X N 0 b 2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W Z m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Z m Y v U m V t b 3 Z l Z C U y M E R 1 c G x p Y 2 F 0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W Z m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W Z m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Z m Y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w e / 0 D q M J p F n B u J k h J 8 f u w A A A A A A g A A A A A A E G Y A A A A B A A A g A A A A 9 A c r a X w d u V X t p C L e e p p i O z J k 2 Y d g Z B G c M C d V o G 0 h R q 4 A A A A A D o A A A A A C A A A g A A A A e 1 Q h k B A M G e o d K 6 1 T s y G p R 0 E R 5 c 3 v t b 2 G k t z o 1 O w a o Q d Q A A A A l h 7 N C g F C x Y m d N 5 m 2 W j + R f s H 5 F f f R C 9 T 6 k 4 8 k C B X Z u f Y Q t 2 4 Q p p u 3 5 x 0 X + U A I e z s z j 2 s 5 T T X c R A Q c Z D i s i a Q E 8 3 5 i x 4 m w i 2 l t G N E N w o B q n r x A A A A A + 5 u / t m Y j 3 S h t + 3 S P x Y A B z B Z S E q W 6 R a D v y Y R q 4 m l K E y M O r Y V 7 V C W w o + 8 R 2 b r 6 H 8 q O y O c 3 a C S E 0 Q H U J m N e 4 B t / Y w = = < / D a t a M a s h u p > 
</file>

<file path=customXml/itemProps1.xml><?xml version="1.0" encoding="utf-8"?>
<ds:datastoreItem xmlns:ds="http://schemas.openxmlformats.org/officeDocument/2006/customXml" ds:itemID="{75231BEA-2DB4-4BA4-A470-CAABB81BE8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India Staff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Philip Billu</cp:lastModifiedBy>
  <dcterms:created xsi:type="dcterms:W3CDTF">2021-03-14T20:21:32Z</dcterms:created>
  <dcterms:modified xsi:type="dcterms:W3CDTF">2024-07-28T14:06:10Z</dcterms:modified>
</cp:coreProperties>
</file>