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061CC17F-7145-43EF-9AA6-1D991D8702FE}" xr6:coauthVersionLast="47" xr6:coauthVersionMax="47" xr10:uidLastSave="{00000000-0000-0000-0000-000000000000}"/>
  <bookViews>
    <workbookView xWindow="44475" yWindow="90" windowWidth="26865" windowHeight="14640" firstSheet="6" activeTab="8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Rooms" sheetId="9" r:id="rId6"/>
    <sheet name="RadiatorLocations" sheetId="15" r:id="rId7"/>
    <sheet name="MCSACH" sheetId="31" r:id="rId8"/>
    <sheet name="Scenarios" sheetId="16" r:id="rId9"/>
    <sheet name="RadiatorDatabase" sheetId="2" r:id="rId10"/>
    <sheet name="CalcResults" sheetId="14" r:id="rId11"/>
    <sheet name="Calcs" sheetId="17" r:id="rId12"/>
    <sheet name="Examples" sheetId="6" r:id="rId13"/>
    <sheet name="Design" sheetId="7" r:id="rId14"/>
    <sheet name="Tabular" sheetId="3" r:id="rId15"/>
    <sheet name="EPCPostcodeData" sheetId="19" r:id="rId16"/>
    <sheet name="EPC" sheetId="18" r:id="rId17"/>
    <sheet name="Table 1" sheetId="21" r:id="rId18"/>
    <sheet name="RadLocationsPrintForm" sheetId="13" r:id="rId19"/>
    <sheet name="OctopusRawData" sheetId="24" r:id="rId20"/>
    <sheet name="Temperatures" sheetId="25" r:id="rId21"/>
    <sheet name="Daily" sheetId="26" r:id="rId22"/>
    <sheet name="Analysis" sheetId="27" r:id="rId23"/>
    <sheet name="Cold days" sheetId="28" r:id="rId24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5" hidden="1">EPCPostcodeData!$A$1:$CN$12</definedName>
    <definedName name="ExternalData_1" localSheetId="17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8">RadLocationsPrintForm!$A:$G</definedName>
    <definedName name="RoomEmittersMaxSizes">RadiatorLocations!$A$1:$I$14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5" l="1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2" i="15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J151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B1" i="14" l="1"/>
  <c r="B2" i="9" a="1"/>
  <c r="B2" i="9" s="1"/>
  <c r="K5" i="9"/>
  <c r="B5" i="9"/>
  <c r="J5" i="9"/>
  <c r="G5" i="9" s="1"/>
  <c r="H4" i="9" a="1"/>
  <c r="H4" i="9" s="1"/>
  <c r="H5" i="9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5" i="9" l="1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U18" i="9"/>
  <c r="AU17" i="9"/>
  <c r="AU16" i="9"/>
  <c r="AU15" i="9"/>
  <c r="AU14" i="9"/>
  <c r="AU13" i="9"/>
  <c r="AU12" i="9"/>
  <c r="AU11" i="9"/>
  <c r="AU10" i="9"/>
  <c r="AU9" i="9"/>
  <c r="AU8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AJ7" i="9"/>
  <c r="Y9" i="9"/>
  <c r="AJ9" i="9" s="1"/>
  <c r="Y10" i="9"/>
  <c r="AJ10" i="9" s="1"/>
  <c r="Y11" i="9"/>
  <c r="AJ11" i="9" s="1"/>
  <c r="Y12" i="9"/>
  <c r="AJ12" i="9" s="1"/>
  <c r="Y13" i="9"/>
  <c r="AJ13" i="9" s="1"/>
  <c r="Y14" i="9"/>
  <c r="AJ14" i="9" s="1"/>
  <c r="Y15" i="9"/>
  <c r="AJ15" i="9" s="1"/>
  <c r="Y16" i="9"/>
  <c r="AJ16" i="9" s="1"/>
  <c r="Y17" i="9"/>
  <c r="AJ17" i="9" s="1"/>
  <c r="Y18" i="9"/>
  <c r="AJ18" i="9" s="1"/>
  <c r="Y8" i="9"/>
  <c r="AJ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Z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Z7" i="9"/>
  <c r="AK7" i="9" s="1"/>
  <c r="AV7" i="9" s="1"/>
  <c r="AS7" i="9"/>
  <c r="BD7" i="9" s="1"/>
  <c r="AL7" i="9"/>
  <c r="AW7" i="9" s="1"/>
  <c r="AM7" i="9"/>
  <c r="AX7" i="9" s="1"/>
  <c r="AN7" i="9"/>
  <c r="AY7" i="9" s="1"/>
  <c r="AO7" i="9"/>
  <c r="AZ7" i="9" s="1"/>
  <c r="AP7" i="9"/>
  <c r="BA7" i="9" s="1"/>
  <c r="AQ7" i="9"/>
  <c r="BB7" i="9" s="1"/>
  <c r="AR7" i="9"/>
  <c r="BC7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B3" i="14" l="1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I9" i="16"/>
  <c r="I10" i="16"/>
  <c r="I5" i="16"/>
  <c r="I8" i="16"/>
  <c r="I7" i="16"/>
  <c r="I6" i="16"/>
  <c r="I3" i="16"/>
  <c r="I4" i="16"/>
  <c r="B9" i="14" a="1"/>
  <c r="B9" i="14" l="1"/>
  <c r="J4" i="16"/>
  <c r="J31" i="29" s="1"/>
  <c r="I31" i="29"/>
  <c r="J3" i="16"/>
  <c r="J30" i="29" s="1"/>
  <c r="I30" i="29"/>
  <c r="J6" i="16"/>
  <c r="J33" i="29" s="1"/>
  <c r="I33" i="29"/>
  <c r="J7" i="16"/>
  <c r="J34" i="29" s="1"/>
  <c r="I34" i="29"/>
  <c r="J8" i="16"/>
  <c r="J35" i="29" s="1"/>
  <c r="I35" i="29"/>
  <c r="J5" i="16"/>
  <c r="J32" i="29" s="1"/>
  <c r="I32" i="29"/>
  <c r="J10" i="16"/>
  <c r="J37" i="29" s="1"/>
  <c r="I37" i="29"/>
  <c r="J9" i="16"/>
  <c r="J36" i="29" s="1"/>
  <c r="I36" i="29"/>
  <c r="J11" i="16"/>
  <c r="J38" i="29" s="1"/>
  <c r="I38" i="29"/>
  <c r="F3" i="2"/>
  <c r="K4" i="16" l="1"/>
  <c r="K31" i="29" s="1"/>
  <c r="K3" i="16"/>
  <c r="K30" i="29" s="1"/>
  <c r="K7" i="16"/>
  <c r="N7" i="16" s="1"/>
  <c r="K6" i="16"/>
  <c r="K8" i="16"/>
  <c r="K35" i="29" s="1"/>
  <c r="K9" i="16"/>
  <c r="K5" i="16"/>
  <c r="K11" i="16"/>
  <c r="N6" i="16"/>
  <c r="K33" i="29"/>
  <c r="K10" i="16"/>
  <c r="F4" i="2"/>
  <c r="B4" i="16"/>
  <c r="N3" i="16" l="1"/>
  <c r="K34" i="29"/>
  <c r="N4" i="16"/>
  <c r="N8" i="16"/>
  <c r="N11" i="16"/>
  <c r="K38" i="29"/>
  <c r="N5" i="16"/>
  <c r="K32" i="29"/>
  <c r="N10" i="16"/>
  <c r="K37" i="29"/>
  <c r="N9" i="16"/>
  <c r="K36" i="29"/>
  <c r="F5" i="2"/>
  <c r="B3" i="16"/>
  <c r="Z34" i="9"/>
  <c r="F6" i="2" l="1"/>
  <c r="Y34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AE34" i="9"/>
  <c r="AC34" i="9"/>
  <c r="AB34" i="9"/>
  <c r="AF34" i="9"/>
  <c r="AD34" i="9"/>
  <c r="AA34" i="9"/>
  <c r="AG34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F3" i="16" l="1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G3" i="16" l="1"/>
  <c r="G30" i="29" s="1"/>
  <c r="E3" i="16"/>
  <c r="AV16" i="9"/>
  <c r="AV17" i="9"/>
  <c r="Z18" i="9"/>
  <c r="AK18" i="9" s="1"/>
  <c r="AV15" i="9"/>
  <c r="AV18" i="9"/>
  <c r="Z9" i="9"/>
  <c r="AK9" i="9" s="1"/>
  <c r="AV12" i="9"/>
  <c r="AV13" i="9"/>
  <c r="Z8" i="9"/>
  <c r="AK8" i="9" s="1"/>
  <c r="Z17" i="9"/>
  <c r="AK17" i="9" s="1"/>
  <c r="Z16" i="9"/>
  <c r="AK16" i="9" s="1"/>
  <c r="Z13" i="9"/>
  <c r="AK13" i="9" s="1"/>
  <c r="AV14" i="9"/>
  <c r="AV8" i="9"/>
  <c r="Z15" i="9"/>
  <c r="AK15" i="9" s="1"/>
  <c r="Z11" i="9"/>
  <c r="AK11" i="9" s="1"/>
  <c r="Z12" i="9"/>
  <c r="AK12" i="9" s="1"/>
  <c r="AV10" i="9"/>
  <c r="AV9" i="9"/>
  <c r="Z14" i="9"/>
  <c r="AK14" i="9" s="1"/>
  <c r="Z10" i="9"/>
  <c r="AK10" i="9" s="1"/>
  <c r="AV11" i="9"/>
  <c r="D1" i="26"/>
  <c r="L3" i="16" l="1"/>
  <c r="L30" i="29" s="1"/>
  <c r="E30" i="29"/>
  <c r="D35" i="23" l="1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K94" i="23" l="1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34" i="14" a="1"/>
  <c r="B59" i="14" a="1"/>
  <c r="B84" i="14" a="1"/>
  <c r="B109" i="14" a="1"/>
  <c r="B134" i="14" a="1"/>
  <c r="B159" i="14" a="1"/>
  <c r="B184" i="14" a="1"/>
  <c r="B209" i="14" a="1"/>
  <c r="C11" i="16" l="1"/>
  <c r="D11" i="16"/>
  <c r="D38" i="29" s="1"/>
  <c r="F11" i="16"/>
  <c r="F10" i="16"/>
  <c r="D10" i="16"/>
  <c r="D37" i="29" s="1"/>
  <c r="C10" i="16"/>
  <c r="C9" i="16"/>
  <c r="D9" i="16"/>
  <c r="D36" i="29" s="1"/>
  <c r="F9" i="16"/>
  <c r="P41" i="29" a="1"/>
  <c r="D8" i="16"/>
  <c r="D35" i="29" s="1"/>
  <c r="F8" i="16"/>
  <c r="C8" i="16"/>
  <c r="F7" i="16"/>
  <c r="D7" i="16"/>
  <c r="D34" i="29" s="1"/>
  <c r="C7" i="16"/>
  <c r="F6" i="16"/>
  <c r="C6" i="16"/>
  <c r="D6" i="16"/>
  <c r="D33" i="29" s="1"/>
  <c r="F5" i="16"/>
  <c r="D5" i="16"/>
  <c r="D32" i="29" s="1"/>
  <c r="C5" i="16"/>
  <c r="D4" i="16"/>
  <c r="D31" i="29" s="1"/>
  <c r="C4" i="16"/>
  <c r="F4" i="16"/>
  <c r="B209" i="14"/>
  <c r="B184" i="14"/>
  <c r="B159" i="14"/>
  <c r="B134" i="14"/>
  <c r="B109" i="14"/>
  <c r="B84" i="14"/>
  <c r="B59" i="14"/>
  <c r="B34" i="14"/>
  <c r="C35" i="29" l="1"/>
  <c r="E8" i="16"/>
  <c r="BB16" i="9"/>
  <c r="BB15" i="9"/>
  <c r="AF10" i="9"/>
  <c r="AQ10" i="9" s="1"/>
  <c r="AF14" i="9"/>
  <c r="AQ14" i="9" s="1"/>
  <c r="AF13" i="9"/>
  <c r="AQ13" i="9" s="1"/>
  <c r="BB18" i="9"/>
  <c r="AF12" i="9"/>
  <c r="AQ12" i="9" s="1"/>
  <c r="BB11" i="9"/>
  <c r="AF8" i="9"/>
  <c r="AQ8" i="9" s="1"/>
  <c r="BB12" i="9"/>
  <c r="AF18" i="9"/>
  <c r="AQ18" i="9" s="1"/>
  <c r="AF17" i="9"/>
  <c r="AQ17" i="9" s="1"/>
  <c r="BB13" i="9"/>
  <c r="AF9" i="9"/>
  <c r="AQ9" i="9" s="1"/>
  <c r="BB17" i="9"/>
  <c r="BB14" i="9"/>
  <c r="AF15" i="9"/>
  <c r="AQ15" i="9" s="1"/>
  <c r="BB9" i="9"/>
  <c r="AF11" i="9"/>
  <c r="AQ11" i="9" s="1"/>
  <c r="AF16" i="9"/>
  <c r="AQ16" i="9" s="1"/>
  <c r="BB10" i="9"/>
  <c r="BB8" i="9"/>
  <c r="BC12" i="9"/>
  <c r="AG16" i="9"/>
  <c r="AR16" i="9" s="1"/>
  <c r="AG11" i="9"/>
  <c r="AR11" i="9" s="1"/>
  <c r="AG15" i="9"/>
  <c r="AR15" i="9" s="1"/>
  <c r="AG10" i="9"/>
  <c r="AR10" i="9" s="1"/>
  <c r="AG17" i="9"/>
  <c r="AR17" i="9" s="1"/>
  <c r="AG12" i="9"/>
  <c r="AR12" i="9" s="1"/>
  <c r="AG18" i="9"/>
  <c r="AR18" i="9" s="1"/>
  <c r="BC11" i="9"/>
  <c r="BC15" i="9"/>
  <c r="AG8" i="9"/>
  <c r="AR8" i="9" s="1"/>
  <c r="AG14" i="9"/>
  <c r="AR14" i="9" s="1"/>
  <c r="BC14" i="9"/>
  <c r="BC9" i="9"/>
  <c r="BC13" i="9"/>
  <c r="AG9" i="9"/>
  <c r="AR9" i="9" s="1"/>
  <c r="BC18" i="9"/>
  <c r="BC17" i="9"/>
  <c r="BC16" i="9"/>
  <c r="AG13" i="9"/>
  <c r="AR13" i="9" s="1"/>
  <c r="BC8" i="9"/>
  <c r="BC10" i="9"/>
  <c r="E50" i="29"/>
  <c r="D53" i="29"/>
  <c r="E61" i="29"/>
  <c r="F59" i="29"/>
  <c r="D49" i="29"/>
  <c r="D46" i="29"/>
  <c r="B48" i="29"/>
  <c r="G63" i="29"/>
  <c r="E59" i="29"/>
  <c r="F58" i="29"/>
  <c r="H43" i="29"/>
  <c r="B55" i="29"/>
  <c r="G51" i="29"/>
  <c r="E46" i="29"/>
  <c r="F49" i="29"/>
  <c r="F46" i="29"/>
  <c r="C49" i="29"/>
  <c r="B50" i="29"/>
  <c r="E48" i="29"/>
  <c r="E49" i="29"/>
  <c r="C43" i="29"/>
  <c r="E45" i="29"/>
  <c r="D47" i="29"/>
  <c r="H54" i="29"/>
  <c r="D60" i="29"/>
  <c r="H48" i="29"/>
  <c r="G60" i="29"/>
  <c r="F47" i="29"/>
  <c r="F56" i="29"/>
  <c r="G61" i="29"/>
  <c r="C45" i="29"/>
  <c r="G62" i="29"/>
  <c r="H46" i="29"/>
  <c r="G53" i="29"/>
  <c r="E43" i="29"/>
  <c r="D51" i="29"/>
  <c r="B52" i="29"/>
  <c r="G57" i="29"/>
  <c r="E57" i="29"/>
  <c r="F52" i="29"/>
  <c r="C59" i="29"/>
  <c r="C47" i="29"/>
  <c r="G45" i="29"/>
  <c r="G49" i="29"/>
  <c r="D52" i="29"/>
  <c r="D63" i="29"/>
  <c r="G46" i="29"/>
  <c r="G44" i="29"/>
  <c r="H56" i="29"/>
  <c r="E55" i="29"/>
  <c r="B62" i="29"/>
  <c r="B59" i="29"/>
  <c r="F55" i="29"/>
  <c r="C57" i="29"/>
  <c r="H60" i="29"/>
  <c r="F60" i="29"/>
  <c r="F63" i="29"/>
  <c r="H61" i="29"/>
  <c r="G54" i="29"/>
  <c r="H52" i="29"/>
  <c r="C46" i="29"/>
  <c r="E47" i="29"/>
  <c r="G48" i="29"/>
  <c r="B58" i="29"/>
  <c r="F45" i="29"/>
  <c r="C56" i="29"/>
  <c r="B46" i="29"/>
  <c r="G55" i="29"/>
  <c r="E52" i="29"/>
  <c r="D44" i="29"/>
  <c r="C62" i="29"/>
  <c r="C52" i="29"/>
  <c r="E63" i="29"/>
  <c r="H55" i="29"/>
  <c r="H47" i="29"/>
  <c r="F61" i="29"/>
  <c r="E58" i="29"/>
  <c r="B47" i="29"/>
  <c r="E53" i="29"/>
  <c r="G50" i="29"/>
  <c r="G52" i="29"/>
  <c r="G58" i="29"/>
  <c r="F54" i="29"/>
  <c r="C51" i="29"/>
  <c r="H49" i="29"/>
  <c r="B44" i="29"/>
  <c r="G59" i="29"/>
  <c r="H53" i="29"/>
  <c r="B45" i="29"/>
  <c r="F43" i="29"/>
  <c r="E60" i="29"/>
  <c r="C53" i="29"/>
  <c r="F44" i="29"/>
  <c r="E54" i="29"/>
  <c r="E56" i="29"/>
  <c r="F62" i="29"/>
  <c r="B43" i="29"/>
  <c r="G56" i="29"/>
  <c r="H44" i="29"/>
  <c r="D45" i="29"/>
  <c r="F50" i="29"/>
  <c r="B57" i="29"/>
  <c r="H57" i="29"/>
  <c r="D57" i="29"/>
  <c r="C60" i="29"/>
  <c r="C50" i="29"/>
  <c r="H62" i="29"/>
  <c r="C54" i="29"/>
  <c r="H63" i="29"/>
  <c r="P41" i="29"/>
  <c r="G43" i="29"/>
  <c r="H58" i="29"/>
  <c r="F57" i="29"/>
  <c r="C63" i="29"/>
  <c r="F53" i="29"/>
  <c r="B51" i="29"/>
  <c r="H59" i="29"/>
  <c r="D58" i="29"/>
  <c r="D50" i="29"/>
  <c r="C58" i="29"/>
  <c r="B49" i="29"/>
  <c r="C55" i="29"/>
  <c r="D54" i="29"/>
  <c r="D55" i="29"/>
  <c r="F51" i="29"/>
  <c r="H50" i="29"/>
  <c r="D61" i="29"/>
  <c r="D59" i="29"/>
  <c r="H51" i="29"/>
  <c r="D56" i="29"/>
  <c r="B60" i="29"/>
  <c r="D48" i="29"/>
  <c r="B54" i="29"/>
  <c r="B63" i="29"/>
  <c r="E62" i="29"/>
  <c r="D43" i="29"/>
  <c r="E44" i="29"/>
  <c r="B56" i="29"/>
  <c r="C48" i="29"/>
  <c r="B61" i="29"/>
  <c r="C61" i="29"/>
  <c r="H45" i="29"/>
  <c r="F48" i="29"/>
  <c r="G47" i="29"/>
  <c r="E51" i="29"/>
  <c r="B53" i="29"/>
  <c r="C44" i="29"/>
  <c r="D62" i="29"/>
  <c r="F36" i="29"/>
  <c r="G9" i="16"/>
  <c r="G36" i="29" s="1"/>
  <c r="AB9" i="9"/>
  <c r="AM9" i="9" s="1"/>
  <c r="AX15" i="9"/>
  <c r="AB10" i="9"/>
  <c r="AM10" i="9" s="1"/>
  <c r="AB12" i="9"/>
  <c r="AM12" i="9" s="1"/>
  <c r="AB17" i="9"/>
  <c r="AM17" i="9" s="1"/>
  <c r="AX14" i="9"/>
  <c r="AX9" i="9"/>
  <c r="AX10" i="9"/>
  <c r="AX17" i="9"/>
  <c r="AB13" i="9"/>
  <c r="AM13" i="9" s="1"/>
  <c r="AX11" i="9"/>
  <c r="AX8" i="9"/>
  <c r="AX12" i="9"/>
  <c r="AX18" i="9"/>
  <c r="AX16" i="9"/>
  <c r="AB16" i="9"/>
  <c r="AM16" i="9" s="1"/>
  <c r="AB8" i="9"/>
  <c r="AM8" i="9" s="1"/>
  <c r="AB18" i="9"/>
  <c r="AM18" i="9" s="1"/>
  <c r="AX13" i="9"/>
  <c r="AB15" i="9"/>
  <c r="AM15" i="9" s="1"/>
  <c r="AB14" i="9"/>
  <c r="AM14" i="9" s="1"/>
  <c r="AB11" i="9"/>
  <c r="AM11" i="9" s="1"/>
  <c r="C36" i="29"/>
  <c r="E9" i="16"/>
  <c r="C37" i="29"/>
  <c r="E10" i="16"/>
  <c r="AH10" i="9"/>
  <c r="AS10" i="9" s="1"/>
  <c r="AH12" i="9"/>
  <c r="AS12" i="9" s="1"/>
  <c r="AH8" i="9"/>
  <c r="AS8" i="9" s="1"/>
  <c r="BD18" i="9"/>
  <c r="BD8" i="9"/>
  <c r="BD12" i="9"/>
  <c r="BD14" i="9"/>
  <c r="BD10" i="9"/>
  <c r="AH16" i="9"/>
  <c r="AS16" i="9" s="1"/>
  <c r="AH15" i="9"/>
  <c r="AS15" i="9" s="1"/>
  <c r="AH13" i="9"/>
  <c r="AS13" i="9" s="1"/>
  <c r="BD17" i="9"/>
  <c r="AH18" i="9"/>
  <c r="AS18" i="9" s="1"/>
  <c r="BD16" i="9"/>
  <c r="AH17" i="9"/>
  <c r="AS17" i="9" s="1"/>
  <c r="AH11" i="9"/>
  <c r="AS11" i="9" s="1"/>
  <c r="BD15" i="9"/>
  <c r="BD13" i="9"/>
  <c r="BD11" i="9"/>
  <c r="AH14" i="9"/>
  <c r="AS14" i="9" s="1"/>
  <c r="BD9" i="9"/>
  <c r="AH9" i="9"/>
  <c r="AS9" i="9" s="1"/>
  <c r="C32" i="29"/>
  <c r="E5" i="16"/>
  <c r="F37" i="29"/>
  <c r="G10" i="16"/>
  <c r="G37" i="29" s="1"/>
  <c r="AY15" i="9"/>
  <c r="AC16" i="9"/>
  <c r="AN16" i="9" s="1"/>
  <c r="AC9" i="9"/>
  <c r="AN9" i="9" s="1"/>
  <c r="AC11" i="9"/>
  <c r="AN11" i="9" s="1"/>
  <c r="AC12" i="9"/>
  <c r="AN12" i="9" s="1"/>
  <c r="AY18" i="9"/>
  <c r="AY8" i="9"/>
  <c r="AY12" i="9"/>
  <c r="AC17" i="9"/>
  <c r="AN17" i="9" s="1"/>
  <c r="AY9" i="9"/>
  <c r="AY17" i="9"/>
  <c r="AY14" i="9"/>
  <c r="AY11" i="9"/>
  <c r="AC15" i="9"/>
  <c r="AN15" i="9" s="1"/>
  <c r="AC14" i="9"/>
  <c r="AN14" i="9" s="1"/>
  <c r="AC13" i="9"/>
  <c r="AN13" i="9" s="1"/>
  <c r="AC8" i="9"/>
  <c r="AN8" i="9" s="1"/>
  <c r="AY16" i="9"/>
  <c r="AC10" i="9"/>
  <c r="AN10" i="9" s="1"/>
  <c r="AY10" i="9"/>
  <c r="AC18" i="9"/>
  <c r="AN18" i="9" s="1"/>
  <c r="AY13" i="9"/>
  <c r="G11" i="16"/>
  <c r="G38" i="29" s="1"/>
  <c r="F38" i="29"/>
  <c r="G7" i="16"/>
  <c r="G34" i="29" s="1"/>
  <c r="F34" i="29"/>
  <c r="AE17" i="9"/>
  <c r="AP17" i="9" s="1"/>
  <c r="BA11" i="9"/>
  <c r="AE15" i="9"/>
  <c r="AP15" i="9" s="1"/>
  <c r="AE9" i="9"/>
  <c r="AP9" i="9" s="1"/>
  <c r="AE10" i="9"/>
  <c r="AP10" i="9" s="1"/>
  <c r="BA12" i="9"/>
  <c r="BA10" i="9"/>
  <c r="AE18" i="9"/>
  <c r="AP18" i="9" s="1"/>
  <c r="AE8" i="9"/>
  <c r="AP8" i="9" s="1"/>
  <c r="AE11" i="9"/>
  <c r="AP11" i="9" s="1"/>
  <c r="AE13" i="9"/>
  <c r="AP13" i="9" s="1"/>
  <c r="BA9" i="9"/>
  <c r="BA8" i="9"/>
  <c r="AE14" i="9"/>
  <c r="AP14" i="9" s="1"/>
  <c r="BA18" i="9"/>
  <c r="AE12" i="9"/>
  <c r="AP12" i="9" s="1"/>
  <c r="BA17" i="9"/>
  <c r="BA15" i="9"/>
  <c r="BA13" i="9"/>
  <c r="AE16" i="9"/>
  <c r="AP16" i="9" s="1"/>
  <c r="BA14" i="9"/>
  <c r="BA16" i="9"/>
  <c r="F31" i="29"/>
  <c r="G4" i="16"/>
  <c r="G31" i="29" s="1"/>
  <c r="C33" i="29"/>
  <c r="E6" i="16"/>
  <c r="C34" i="29"/>
  <c r="E7" i="16"/>
  <c r="AD15" i="9"/>
  <c r="AO15" i="9" s="1"/>
  <c r="AZ12" i="9"/>
  <c r="AZ10" i="9"/>
  <c r="AD13" i="9"/>
  <c r="AO13" i="9" s="1"/>
  <c r="AZ17" i="9"/>
  <c r="AD14" i="9"/>
  <c r="AO14" i="9" s="1"/>
  <c r="AZ14" i="9"/>
  <c r="AZ13" i="9"/>
  <c r="AZ8" i="9"/>
  <c r="AD11" i="9"/>
  <c r="AO11" i="9" s="1"/>
  <c r="AD17" i="9"/>
  <c r="AO17" i="9" s="1"/>
  <c r="AZ9" i="9"/>
  <c r="AZ16" i="9"/>
  <c r="AD8" i="9"/>
  <c r="AO8" i="9" s="1"/>
  <c r="AZ15" i="9"/>
  <c r="AD12" i="9"/>
  <c r="AO12" i="9" s="1"/>
  <c r="AD18" i="9"/>
  <c r="AO18" i="9" s="1"/>
  <c r="AZ11" i="9"/>
  <c r="AD9" i="9"/>
  <c r="AO9" i="9" s="1"/>
  <c r="AD10" i="9"/>
  <c r="AO10" i="9" s="1"/>
  <c r="AZ18" i="9"/>
  <c r="AD16" i="9"/>
  <c r="AO16" i="9" s="1"/>
  <c r="F35" i="29"/>
  <c r="G8" i="16"/>
  <c r="G35" i="29" s="1"/>
  <c r="C31" i="29"/>
  <c r="E4" i="16"/>
  <c r="F32" i="29"/>
  <c r="G5" i="16"/>
  <c r="G32" i="29" s="1"/>
  <c r="AW14" i="9"/>
  <c r="AA16" i="9"/>
  <c r="AL16" i="9" s="1"/>
  <c r="AA14" i="9"/>
  <c r="AL14" i="9" s="1"/>
  <c r="AW12" i="9"/>
  <c r="AW9" i="9"/>
  <c r="AW10" i="9"/>
  <c r="AW15" i="9"/>
  <c r="AA12" i="9"/>
  <c r="AL12" i="9" s="1"/>
  <c r="AA17" i="9"/>
  <c r="AL17" i="9" s="1"/>
  <c r="AA9" i="9"/>
  <c r="AL9" i="9" s="1"/>
  <c r="AA8" i="9"/>
  <c r="AL8" i="9" s="1"/>
  <c r="AW8" i="9"/>
  <c r="AA18" i="9"/>
  <c r="AL18" i="9" s="1"/>
  <c r="AW13" i="9"/>
  <c r="AA13" i="9"/>
  <c r="AL13" i="9" s="1"/>
  <c r="AW11" i="9"/>
  <c r="AW18" i="9"/>
  <c r="AA15" i="9"/>
  <c r="AL15" i="9" s="1"/>
  <c r="AA10" i="9"/>
  <c r="AL10" i="9" s="1"/>
  <c r="AA11" i="9"/>
  <c r="AL11" i="9" s="1"/>
  <c r="AW17" i="9"/>
  <c r="AW16" i="9"/>
  <c r="F33" i="29"/>
  <c r="G6" i="16"/>
  <c r="G33" i="29" s="1"/>
  <c r="E11" i="16"/>
  <c r="C38" i="29"/>
  <c r="F64" i="29" l="1"/>
  <c r="G64" i="29"/>
  <c r="L7" i="16"/>
  <c r="E34" i="29"/>
  <c r="E37" i="29"/>
  <c r="L10" i="16"/>
  <c r="E36" i="29"/>
  <c r="L9" i="16"/>
  <c r="E33" i="29"/>
  <c r="L6" i="16"/>
  <c r="E31" i="29"/>
  <c r="L4" i="16"/>
  <c r="E32" i="29"/>
  <c r="L5" i="16"/>
  <c r="E38" i="29"/>
  <c r="L11" i="16"/>
  <c r="E35" i="29"/>
  <c r="L8" i="16"/>
  <c r="L38" i="29" l="1"/>
  <c r="M11" i="16"/>
  <c r="M38" i="29" s="1"/>
  <c r="L35" i="29"/>
  <c r="M8" i="16"/>
  <c r="M35" i="29" s="1"/>
  <c r="L32" i="29"/>
  <c r="M5" i="16"/>
  <c r="M32" i="29" s="1"/>
  <c r="L31" i="29"/>
  <c r="M4" i="16"/>
  <c r="M31" i="29" s="1"/>
  <c r="L33" i="29"/>
  <c r="M6" i="16"/>
  <c r="M33" i="29" s="1"/>
  <c r="L36" i="29"/>
  <c r="M9" i="16"/>
  <c r="M36" i="29" s="1"/>
  <c r="L37" i="29"/>
  <c r="M10" i="16"/>
  <c r="M37" i="29" s="1"/>
  <c r="L34" i="29"/>
  <c r="M7" i="16"/>
  <c r="M34" i="2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 xml:space="preserve">if xl(%P2%):
    homex = home.minimal_cost_radiators(xl(%P3%))
    print("Calculations turned on")
else:
    print("Calculations turned off")
print("Results")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<sst xmlns="http://schemas.openxmlformats.org/spreadsheetml/2006/main" count="28128" uniqueCount="13836">
  <si>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</si>
  <si>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</si>
  <si>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</si>
  <si>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</si>
  <si>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</si>
  <si>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</si>
  <si>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</si>
  <si>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</si>
  <si>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</si>
  <si>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</si>
  <si>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</si>
  <si>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</si>
  <si>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</si>
  <si>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</si>
  <si>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</si>
  <si>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</si>
  <si>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</si>
  <si>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</si>
  <si>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</si>
  <si>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</si>
  <si>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</si>
  <si>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</si>
  <si>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</si>
  <si>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</si>
  <si>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</si>
  <si>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</si>
  <si>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</si>
  <si>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</si>
  <si>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</si>
  <si>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</si>
  <si>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</si>
  <si>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</si>
  <si>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</si>
  <si>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</si>
  <si>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</si>
  <si>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</si>
  <si>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</si>
  <si>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</si>
  <si>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</si>
  <si>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</si>
  <si>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</si>
  <si>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</si>
  <si>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</si>
  <si>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</si>
  <si>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</si>
  <si>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</si>
  <si>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</si>
  <si>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</si>
  <si>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</si>
  <si>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</si>
  <si>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</si>
  <si>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</si>
  <si>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</si>
  <si>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</si>
  <si>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</si>
  <si>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</si>
  <si>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</si>
  <si>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</si>
  <si>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</si>
  <si>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</si>
  <si>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</si>
  <si>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</si>
  <si>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</si>
  <si>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</si>
  <si>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</si>
  <si>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</si>
  <si>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</si>
  <si>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</si>
  <si>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</si>
  <si>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</si>
  <si>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</si>
  <si>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</si>
  <si>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</si>
  <si>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</si>
  <si>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</si>
  <si>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</si>
  <si>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</si>
  <si>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</si>
  <si>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</si>
  <si>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</si>
  <si>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</si>
  <si>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</si>
  <si>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</si>
  <si>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</si>
  <si>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</si>
  <si>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</si>
  <si>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</si>
  <si>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</si>
  <si>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</si>
  <si>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</si>
  <si>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</si>
  <si>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</si>
  <si>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</si>
  <si>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</si>
  <si>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</si>
  <si>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</si>
  <si>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</si>
  <si>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</si>
  <si>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</si>
  <si>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</si>
  <si>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</si>
  <si>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</si>
  <si>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</si>
  <si>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</si>
  <si>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</si>
  <si>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</si>
  <si>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</si>
  <si>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</si>
  <si>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</si>
  <si>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</si>
  <si>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</si>
  <si>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</si>
  <si>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</si>
  <si>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</si>
  <si>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</si>
  <si>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</si>
  <si>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</si>
  <si>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</si>
  <si>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</si>
  <si>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</si>
  <si>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</si>
  <si>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</si>
  <si>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</si>
  <si>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</si>
  <si>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</si>
  <si>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</si>
  <si>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</si>
  <si>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</si>
  <si>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</si>
  <si>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</si>
  <si>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</si>
  <si>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</si>
  <si>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</si>
  <si>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</si>
  <si>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</si>
  <si>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</si>
  <si>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</si>
  <si>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</si>
  <si>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</si>
  <si>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</si>
  <si>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</si>
  <si>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</si>
  <si>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</si>
  <si>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</si>
  <si>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</si>
  <si>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</si>
  <si>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</si>
  <si>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</si>
  <si>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</si>
  <si>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</si>
  <si>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</si>
  <si>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</si>
  <si>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</si>
  <si>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</si>
  <si>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</si>
  <si>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</si>
  <si>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</si>
  <si>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</si>
  <si>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</si>
  <si>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</si>
  <si>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</si>
  <si>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</si>
  <si>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</si>
  <si>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</si>
  <si>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</si>
  <si>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</si>
  <si>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</si>
  <si>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</si>
  <si>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</si>
  <si>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</si>
  <si>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</si>
  <si>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</si>
  <si>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</si>
  <si>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</si>
  <si>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</si>
  <si>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</si>
  <si>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</si>
  <si>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</si>
  <si>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</si>
  <si>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</si>
  <si>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</si>
  <si>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</si>
  <si>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</si>
  <si>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</si>
  <si>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</si>
  <si>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</si>
  <si>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</si>
  <si>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</si>
  <si>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</si>
  <si>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</si>
  <si>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</si>
  <si>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</si>
  <si>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</si>
  <si>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</si>
  <si>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</si>
  <si>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</si>
  <si>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</si>
  <si>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</si>
  <si>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</si>
  <si>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</si>
  <si>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</si>
  <si>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</si>
  <si>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</si>
  <si>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</si>
  <si>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</si>
  <si>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</si>
  <si>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</si>
  <si>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</si>
  <si>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</si>
  <si>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</si>
  <si>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</si>
  <si>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</si>
  <si>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</si>
  <si>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</si>
  <si>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</si>
  <si>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</si>
  <si>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</si>
  <si>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</si>
  <si>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</si>
  <si>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</si>
  <si>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</si>
  <si>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</si>
  <si>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</si>
  <si>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</si>
  <si>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</si>
  <si>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</si>
  <si>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</si>
  <si>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</si>
  <si>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</si>
  <si>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</si>
  <si>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</si>
  <si>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</si>
  <si>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</si>
  <si>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</si>
  <si>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</si>
  <si>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</si>
  <si>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</si>
  <si>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</si>
  <si>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</si>
  <si>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</si>
  <si>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</si>
  <si>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</si>
  <si>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</si>
  <si>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</si>
  <si>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</si>
  <si>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</si>
  <si>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</si>
  <si>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</si>
  <si>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</si>
  <si>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</si>
  <si>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</si>
  <si>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</si>
  <si>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</si>
  <si>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</si>
  <si>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</si>
  <si>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</si>
  <si>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</si>
  <si>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</si>
  <si>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</si>
  <si>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</si>
  <si>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</si>
  <si>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</si>
  <si>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</si>
  <si>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</si>
  <si>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</si>
  <si>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</si>
  <si>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</si>
  <si>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</si>
  <si>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</si>
  <si>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</si>
  <si>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</si>
  <si>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</si>
  <si>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</si>
  <si>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</si>
  <si>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</si>
  <si>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</si>
  <si>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</si>
  <si>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</si>
  <si>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</si>
  <si>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</si>
  <si>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</si>
  <si>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</si>
  <si>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</si>
  <si>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</si>
  <si>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</si>
  <si>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</si>
  <si>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</si>
  <si>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</si>
  <si>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</si>
  <si>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</si>
  <si>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</si>
  <si>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</si>
  <si>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</si>
  <si>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</si>
  <si>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</si>
  <si>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</si>
  <si>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</si>
  <si>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</si>
  <si>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</si>
  <si>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</si>
  <si>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</si>
  <si>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</si>
  <si>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</si>
  <si>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</si>
  <si>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</si>
  <si>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</si>
  <si>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</si>
  <si>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</si>
  <si>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</si>
  <si>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</si>
  <si>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</si>
  <si>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</si>
  <si>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</si>
  <si>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</si>
  <si>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</si>
  <si>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</si>
  <si>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</si>
  <si>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</si>
  <si>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</si>
  <si>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</si>
  <si>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</si>
  <si>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</si>
  <si>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</si>
  <si>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</si>
  <si>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</si>
  <si>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</si>
  <si>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</si>
  <si>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</si>
  <si>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</si>
  <si>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</si>
  <si>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</si>
  <si>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</si>
  <si>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</si>
  <si>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</si>
  <si>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</si>
  <si>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</si>
  <si>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</si>
  <si>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</si>
  <si>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</si>
  <si>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</si>
  <si>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</si>
  <si>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</si>
  <si>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</si>
  <si>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</si>
  <si>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</si>
  <si>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</si>
  <si>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</si>
  <si>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</si>
  <si>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</si>
  <si>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</si>
  <si>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</si>
  <si>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</si>
  <si>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</si>
  <si>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</si>
  <si>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</si>
  <si>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</si>
  <si>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</si>
  <si>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</si>
  <si>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</si>
  <si>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</si>
  <si>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</si>
  <si>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</si>
  <si>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</si>
  <si>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</si>
  <si>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</si>
  <si>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</si>
  <si>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</si>
  <si>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</si>
  <si>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</si>
  <si>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</si>
  <si>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</si>
  <si>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</si>
  <si>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</si>
  <si>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</si>
  <si>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</si>
  <si>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</si>
  <si>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</si>
  <si>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</si>
  <si>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</si>
  <si>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</si>
  <si>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</si>
  <si>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</si>
  <si>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</si>
  <si>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</si>
  <si>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</si>
  <si>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</si>
  <si>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</si>
  <si>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</si>
  <si>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</si>
  <si>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</si>
  <si>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</si>
  <si>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</si>
  <si>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</si>
  <si>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</si>
  <si>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</si>
  <si>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</si>
  <si>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</si>
  <si>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</si>
  <si>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</si>
  <si>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</si>
  <si>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</si>
  <si>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</si>
  <si>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</si>
  <si>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</si>
  <si>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</si>
  <si>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</si>
  <si>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</si>
  <si>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</si>
  <si>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</si>
  <si>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</si>
  <si>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</si>
  <si>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</si>
  <si>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</si>
  <si>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</si>
  <si>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</si>
  <si>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</si>
  <si>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</si>
  <si>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</si>
  <si>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</si>
  <si>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</si>
  <si>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</si>
  <si>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</si>
  <si>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</si>
  <si>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</si>
  <si>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</si>
  <si>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</si>
  <si>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</si>
  <si>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</si>
  <si>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</si>
  <si>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</si>
  <si>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</si>
  <si>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</si>
  <si>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</si>
  <si>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</si>
  <si>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</si>
  <si>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</si>
  <si>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</si>
  <si>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</si>
  <si>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</si>
  <si>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</si>
  <si>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</si>
  <si>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</si>
  <si>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</si>
  <si>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</si>
  <si>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</si>
  <si>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</si>
  <si>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</si>
  <si>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</si>
  <si>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</si>
  <si>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</si>
  <si>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</si>
  <si>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</si>
  <si>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</si>
  <si>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</si>
  <si>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</si>
  <si>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</si>
  <si>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</si>
  <si>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</si>
  <si>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</si>
  <si>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</si>
  <si>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</si>
  <si>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</si>
  <si>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</si>
  <si>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</si>
  <si>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</si>
  <si>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</si>
  <si>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</si>
  <si>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</si>
  <si>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</si>
  <si>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</si>
  <si>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</si>
  <si>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</si>
  <si>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</si>
  <si>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</si>
  <si>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</si>
  <si>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</si>
  <si>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</si>
  <si>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</si>
  <si>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</si>
  <si>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</si>
  <si>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</si>
  <si>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</si>
  <si>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</si>
  <si>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</si>
  <si>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</si>
  <si>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</si>
  <si>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</si>
  <si>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</si>
  <si>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</si>
  <si>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</si>
  <si>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</si>
  <si>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</si>
  <si>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</si>
  <si>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</si>
  <si>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</si>
  <si>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</si>
  <si>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</si>
  <si>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</si>
  <si>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</si>
  <si>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</si>
  <si>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</si>
  <si>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</si>
  <si>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</si>
  <si>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</si>
  <si>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</si>
  <si>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</si>
  <si>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</si>
  <si>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</si>
  <si>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</si>
  <si>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</si>
  <si>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</si>
  <si>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</si>
  <si>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</si>
  <si>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</si>
  <si>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</si>
  <si>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</si>
  <si>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</si>
  <si>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</si>
  <si>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</si>
  <si>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</si>
  <si>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</si>
  <si>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</si>
  <si>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</si>
  <si>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</si>
  <si>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</si>
  <si>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</si>
  <si>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</si>
  <si>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</si>
  <si>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</si>
  <si>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</si>
  <si>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</si>
  <si>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</si>
  <si>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</si>
  <si>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</si>
  <si>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</si>
  <si>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</si>
  <si>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</si>
  <si>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</si>
  <si>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</si>
  <si>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</si>
  <si>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</si>
  <si>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</si>
  <si>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</si>
  <si>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</si>
  <si>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</si>
  <si>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</si>
  <si>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</si>
  <si>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</si>
  <si>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</si>
  <si>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</si>
  <si>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</si>
  <si>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</si>
  <si>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</si>
  <si>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</si>
  <si>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</si>
  <si>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</si>
  <si>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</si>
  <si>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</si>
  <si>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</si>
  <si>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</si>
  <si>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</si>
  <si>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</si>
  <si>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</si>
  <si>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</si>
  <si>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</si>
  <si>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</si>
  <si>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</si>
  <si>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</si>
  <si>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</si>
  <si>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</si>
  <si>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</si>
  <si>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</si>
  <si>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</si>
  <si>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</si>
  <si>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</si>
  <si>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</si>
  <si>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</si>
  <si>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</si>
  <si>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</si>
  <si>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</si>
  <si>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</si>
  <si>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</si>
  <si>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</si>
  <si>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</si>
  <si>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</si>
  <si>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</si>
  <si>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</si>
  <si>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</si>
  <si>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</si>
  <si>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</si>
  <si>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</si>
  <si>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</si>
  <si>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</si>
  <si>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</si>
  <si>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</si>
  <si>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</si>
  <si>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</si>
  <si>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</si>
  <si>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</si>
  <si>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</si>
  <si>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</si>
  <si>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</si>
  <si>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</si>
  <si>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</si>
  <si>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</si>
  <si>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</si>
  <si>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</si>
  <si>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</si>
  <si>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</si>
  <si>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</si>
  <si>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</si>
  <si>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</si>
  <si>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</si>
  <si>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</si>
  <si>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</si>
  <si>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</si>
  <si>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</si>
  <si>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</si>
  <si>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</si>
  <si>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</si>
  <si>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</si>
  <si>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</si>
  <si>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</si>
  <si>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</si>
  <si>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</si>
  <si>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</si>
  <si>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</si>
  <si>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</si>
  <si>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</si>
  <si>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</si>
  <si>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</si>
  <si>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</si>
  <si>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</si>
  <si>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</si>
  <si>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</si>
  <si>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</si>
  <si>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</si>
  <si>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</si>
  <si>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</si>
  <si>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</si>
  <si>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</si>
  <si>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</si>
  <si>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</si>
  <si>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</si>
  <si>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</si>
  <si>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</si>
  <si>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</si>
  <si>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</si>
  <si>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</si>
  <si>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</si>
  <si>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</si>
  <si>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</si>
  <si>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</si>
  <si>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</si>
  <si>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</si>
  <si>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</si>
  <si>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</si>
  <si>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</si>
  <si>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</si>
  <si>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</si>
  <si>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</si>
  <si>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</si>
  <si>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</si>
  <si>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</si>
  <si>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</si>
  <si>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</si>
  <si>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</si>
  <si>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</si>
  <si>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</si>
  <si>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</si>
  <si>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</si>
  <si>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</si>
  <si>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</si>
  <si>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</si>
  <si>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</si>
  <si>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</si>
  <si>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</si>
  <si>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</si>
  <si>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</si>
  <si>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</si>
  <si>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</si>
  <si>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</si>
  <si>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</si>
  <si>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</si>
  <si>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</si>
  <si>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</si>
  <si>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</si>
  <si>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</si>
  <si>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</si>
  <si>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</si>
  <si>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</si>
  <si>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</si>
  <si>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</si>
  <si>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</si>
  <si>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</si>
  <si>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</si>
  <si>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</si>
  <si>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</si>
  <si>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</si>
  <si>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</si>
  <si>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</si>
  <si>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</si>
  <si>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</si>
  <si>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</si>
  <si>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</si>
  <si>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</si>
  <si>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</si>
  <si>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</si>
  <si>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</si>
  <si>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</si>
  <si>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</si>
  <si>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</si>
  <si>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</si>
  <si>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</si>
  <si>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</si>
  <si>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</si>
  <si>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</si>
  <si>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</si>
  <si>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</si>
  <si>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</si>
  <si>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</si>
  <si>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</si>
  <si>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</si>
  <si>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</si>
  <si>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</si>
  <si>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</si>
  <si>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</si>
  <si>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</si>
  <si>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</si>
  <si>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</si>
  <si>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</si>
  <si>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</si>
  <si>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</si>
  <si>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</si>
  <si>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</si>
  <si>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</si>
  <si>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</si>
  <si>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</si>
  <si>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</si>
  <si>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</si>
  <si>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</si>
  <si>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</si>
  <si>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</si>
  <si>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</si>
  <si>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</si>
  <si>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</si>
  <si>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</si>
  <si>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</si>
  <si>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</si>
  <si>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</si>
  <si>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</si>
  <si>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</si>
  <si>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</si>
  <si>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</si>
  <si>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</si>
  <si>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</si>
  <si>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</si>
  <si>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</si>
  <si>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</si>
  <si>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</si>
  <si>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</si>
  <si>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</si>
  <si>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</si>
  <si>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</si>
  <si>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</si>
  <si>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</si>
  <si>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</si>
  <si>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</si>
  <si>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</si>
  <si>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</si>
  <si>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</si>
  <si>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</si>
  <si>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</si>
  <si>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</si>
  <si>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</si>
  <si>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</si>
  <si>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</si>
  <si>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</si>
  <si>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</si>
  <si>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</si>
  <si>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</si>
  <si>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</si>
  <si>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</si>
  <si>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</si>
  <si>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</si>
  <si>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</si>
  <si>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</si>
  <si>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</si>
  <si>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</si>
  <si>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</si>
  <si>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</si>
  <si>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</si>
  <si>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</si>
  <si>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</si>
  <si>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</si>
  <si>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</si>
  <si>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</si>
  <si>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</si>
  <si>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</si>
  <si>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</si>
  <si>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</si>
  <si>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</si>
  <si>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</si>
  <si>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</si>
  <si>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</si>
  <si>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</si>
  <si>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</si>
  <si>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</si>
  <si>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</si>
  <si>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</si>
  <si>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</si>
  <si>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</si>
  <si>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</si>
  <si>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</si>
  <si>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</si>
  <si>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</si>
  <si>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</si>
  <si>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</si>
  <si>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</si>
  <si>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</si>
  <si>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</si>
  <si>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</si>
  <si>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</si>
  <si>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</si>
  <si>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</si>
  <si>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</si>
  <si>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</si>
  <si>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</si>
  <si>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</si>
  <si>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</si>
  <si>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</si>
  <si>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</si>
  <si>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</si>
  <si>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</si>
  <si>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</si>
  <si>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</si>
  <si>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</si>
  <si>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</si>
  <si>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</si>
  <si>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</si>
  <si>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</si>
  <si>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</si>
  <si>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</si>
  <si>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</si>
  <si>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</si>
  <si>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</si>
  <si>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</si>
  <si>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</si>
  <si>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</si>
  <si>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</si>
  <si>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</si>
  <si>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</si>
  <si>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</si>
  <si>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</si>
  <si>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</si>
  <si>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</si>
  <si>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</si>
  <si>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</si>
  <si>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</si>
  <si>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</si>
  <si>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</si>
  <si>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</si>
  <si>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</si>
  <si>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</si>
  <si>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</si>
  <si>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</si>
  <si>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</si>
  <si>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</si>
  <si>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</si>
  <si>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</si>
  <si>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</si>
  <si>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</si>
  <si>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</si>
  <si>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</si>
  <si>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</si>
  <si>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</si>
  <si>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</si>
  <si>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</si>
  <si>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</si>
  <si>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</si>
  <si>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</si>
  <si>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</si>
  <si>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</si>
  <si>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</si>
  <si>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</si>
  <si>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</si>
  <si>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</si>
  <si>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</si>
  <si>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</si>
  <si>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</si>
  <si>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</si>
  <si>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</si>
  <si>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</si>
  <si>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</si>
  <si>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</si>
  <si>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</si>
  <si>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</si>
  <si>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</si>
  <si>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</si>
  <si>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</si>
  <si>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</si>
  <si>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</si>
  <si>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</si>
  <si>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</si>
  <si>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</si>
  <si>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</si>
  <si>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</si>
  <si>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</si>
  <si>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</si>
  <si>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</si>
  <si>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</si>
  <si>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</si>
  <si>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</si>
  <si>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</si>
  <si>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</si>
  <si>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</si>
  <si>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</si>
  <si>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</si>
  <si>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</si>
  <si>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</si>
  <si>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</si>
  <si>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</si>
  <si>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</si>
  <si>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</si>
  <si>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</si>
  <si>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</si>
  <si>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</si>
  <si>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</si>
  <si>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</si>
  <si>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</si>
  <si>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</si>
  <si>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</si>
  <si>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</si>
  <si>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</si>
  <si>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</si>
  <si>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</si>
  <si>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</si>
  <si>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</si>
  <si>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</si>
  <si>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</si>
  <si>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</si>
  <si>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</si>
  <si>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</si>
  <si>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</si>
  <si>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</si>
  <si>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</si>
  <si>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</si>
  <si>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</si>
  <si>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</si>
  <si>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</si>
  <si>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</si>
  <si>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</si>
  <si>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</si>
  <si>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</si>
  <si>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</si>
  <si>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</si>
  <si>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</si>
  <si>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</si>
  <si>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</si>
  <si>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</si>
  <si>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</si>
  <si>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</si>
  <si>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</si>
  <si>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</si>
  <si>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</si>
  <si>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</si>
  <si>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</si>
  <si>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</si>
  <si>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</si>
  <si>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</si>
  <si>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</si>
  <si>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</si>
  <si>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</si>
  <si>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</si>
  <si>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</si>
  <si>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</si>
  <si>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</si>
  <si>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</si>
  <si>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</si>
  <si>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</si>
  <si>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</si>
  <si>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</si>
  <si>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</si>
  <si>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</si>
  <si>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</si>
  <si>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</si>
  <si>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</si>
  <si>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</si>
  <si>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</si>
  <si>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</si>
  <si>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</si>
  <si>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</si>
  <si>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</si>
  <si>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</si>
  <si>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</si>
  <si>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</si>
  <si>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</si>
  <si>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</si>
  <si>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</si>
  <si>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</si>
  <si>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</si>
  <si>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</si>
  <si>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</si>
  <si>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</si>
  <si>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</si>
  <si>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</si>
  <si>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</si>
  <si>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</si>
  <si>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</si>
  <si>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</si>
  <si>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</si>
  <si>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</si>
  <si>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</si>
  <si>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</si>
  <si>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</si>
  <si>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</si>
  <si>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</si>
  <si>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</si>
  <si>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</si>
  <si>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</si>
  <si>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</si>
  <si>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</si>
  <si>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</si>
  <si>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</si>
  <si>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</si>
  <si>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</si>
  <si>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</si>
  <si>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</si>
  <si>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</si>
  <si>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</si>
  <si>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</si>
  <si>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</si>
  <si>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</si>
  <si>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</si>
  <si>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</si>
  <si>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</si>
  <si>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</si>
  <si>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</si>
  <si>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</si>
  <si>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</si>
  <si>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</si>
  <si>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</si>
  <si>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</si>
  <si>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</si>
  <si>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</si>
  <si>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</si>
  <si>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</si>
  <si>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</si>
  <si>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</si>
  <si>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</si>
  <si>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</si>
  <si>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</si>
  <si>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</si>
  <si>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</si>
  <si>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</si>
  <si>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</si>
  <si>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</si>
  <si>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</si>
  <si>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</si>
  <si>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</si>
  <si>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</si>
  <si>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</si>
  <si>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</si>
  <si>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</si>
  <si>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</si>
  <si>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</si>
  <si>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</si>
  <si>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</si>
  <si>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</si>
  <si>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</si>
  <si>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</si>
  <si>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</si>
  <si>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</si>
  <si>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</si>
  <si>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</si>
  <si>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</si>
  <si>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</si>
  <si>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</si>
  <si>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</si>
  <si>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</si>
  <si>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</si>
  <si>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</si>
  <si>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</si>
  <si>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</si>
  <si>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</si>
  <si>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</si>
  <si>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</si>
  <si>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</si>
  <si>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</si>
  <si>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</si>
  <si>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</si>
  <si>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</si>
  <si>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</si>
  <si>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</si>
  <si>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</si>
  <si>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</si>
  <si>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</si>
  <si>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</si>
  <si>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</si>
  <si>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</si>
  <si>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</si>
  <si>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</si>
  <si>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</si>
  <si>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</si>
  <si>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</si>
  <si>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</si>
  <si>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</si>
  <si>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</si>
  <si>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</si>
  <si>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</si>
  <si>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</si>
  <si>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</si>
  <si>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</si>
  <si>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</si>
  <si>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</si>
  <si>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</si>
  <si>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</si>
  <si>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</si>
  <si>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</si>
  <si>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</si>
  <si>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</si>
  <si>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</si>
  <si>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</si>
  <si>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</si>
  <si>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</si>
  <si>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</si>
  <si>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</si>
  <si>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</si>
  <si>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</si>
  <si>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</si>
  <si>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</si>
  <si>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</si>
  <si>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</si>
  <si>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</si>
  <si>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</si>
  <si>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</si>
  <si>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</si>
  <si>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</si>
  <si>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</si>
  <si>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</si>
  <si>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</si>
  <si>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</si>
  <si>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</si>
  <si>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</si>
  <si>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</si>
  <si>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</si>
  <si>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</si>
  <si>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</si>
  <si>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</si>
  <si>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</si>
  <si>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</si>
  <si>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</si>
  <si>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</si>
  <si>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</si>
  <si>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</si>
  <si>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</si>
  <si>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</si>
  <si>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</si>
  <si>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</si>
  <si>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</si>
  <si>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</si>
  <si>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</si>
  <si>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</si>
  <si>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</si>
  <si>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</si>
  <si>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</si>
  <si>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</si>
  <si>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</si>
  <si>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</si>
  <si>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</si>
  <si>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</si>
  <si>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</si>
  <si>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</si>
  <si>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</si>
  <si>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</si>
  <si>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</si>
  <si>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</si>
  <si>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</si>
  <si>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</si>
  <si>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</si>
  <si>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</si>
  <si>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</si>
  <si>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</si>
  <si>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</si>
  <si>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</si>
  <si>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</si>
  <si>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</si>
  <si>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</si>
  <si>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</si>
  <si>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</si>
  <si>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</si>
  <si>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</si>
  <si>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</si>
  <si>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</si>
  <si>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</si>
  <si>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</si>
  <si>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</si>
  <si>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</si>
  <si>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</si>
  <si>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</si>
  <si>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</si>
  <si>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</si>
  <si>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</si>
  <si>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</si>
  <si>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</si>
  <si>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</si>
  <si>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</si>
  <si>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</si>
  <si>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</si>
  <si>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</si>
  <si>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</si>
  <si>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</si>
  <si>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</si>
  <si>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</si>
  <si>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</si>
  <si>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</si>
  <si>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</si>
  <si>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</si>
  <si>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</si>
  <si>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</si>
  <si>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</si>
  <si>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</si>
  <si>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</si>
  <si>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</si>
  <si>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</si>
  <si>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</si>
  <si>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</si>
  <si>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</si>
  <si>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</si>
  <si>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</si>
  <si>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</si>
  <si>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</si>
  <si>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</si>
  <si>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</si>
  <si>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</si>
  <si>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</si>
  <si>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</si>
  <si>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</si>
  <si>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</si>
  <si>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</si>
  <si>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</si>
  <si>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</si>
  <si>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</si>
  <si>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</si>
  <si>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</si>
  <si>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</si>
  <si>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</si>
  <si>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</si>
  <si>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</si>
  <si>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</si>
  <si>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</si>
  <si>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</si>
  <si>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</si>
  <si>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</si>
  <si>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</si>
  <si>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</si>
  <si>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</si>
  <si>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</si>
  <si>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</si>
  <si>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</si>
  <si>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</si>
  <si>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</si>
  <si>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</si>
  <si>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</si>
  <si>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</si>
  <si>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</si>
  <si>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</si>
  <si>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</si>
  <si>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</si>
  <si>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</si>
  <si>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</si>
  <si>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</si>
  <si>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</si>
  <si>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</si>
  <si>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</si>
  <si>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</si>
  <si>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</si>
  <si>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</si>
  <si>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</si>
  <si>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</si>
  <si>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</si>
  <si>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</si>
  <si>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</si>
  <si>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</si>
  <si>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</si>
  <si>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</si>
  <si>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</si>
  <si>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</si>
  <si>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</si>
  <si>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</si>
  <si>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</si>
  <si>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</si>
  <si>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</si>
  <si>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</si>
  <si>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</si>
  <si>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</si>
  <si>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</si>
  <si>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</si>
  <si>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</si>
  <si>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</si>
  <si>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</si>
  <si>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</si>
  <si>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</si>
  <si>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</si>
  <si>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</si>
  <si>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</si>
  <si>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</si>
  <si>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</si>
  <si>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</si>
  <si>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</si>
  <si>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</si>
  <si>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</si>
  <si>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</si>
  <si>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</si>
  <si>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</si>
  <si>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</si>
  <si>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</si>
  <si>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</si>
  <si>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</si>
  <si>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</si>
  <si>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</si>
  <si>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</si>
  <si>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</si>
  <si>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</si>
  <si>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</si>
  <si>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</si>
  <si>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</si>
  <si>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</si>
  <si>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</si>
  <si>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</si>
  <si>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</si>
  <si>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</si>
  <si>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</si>
  <si>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</si>
  <si>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</si>
  <si>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</si>
  <si>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</si>
  <si>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</si>
  <si>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</si>
  <si>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</si>
  <si>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</si>
  <si>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</si>
  <si>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</si>
  <si>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</si>
  <si>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</si>
  <si>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</si>
  <si>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</si>
  <si>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</si>
  <si>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</si>
  <si>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</si>
  <si>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</si>
  <si>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</si>
  <si>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</si>
  <si>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</si>
  <si>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</si>
  <si>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</si>
  <si>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</si>
  <si>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</si>
  <si>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</si>
  <si>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</si>
  <si>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</si>
  <si>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</si>
  <si>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</si>
  <si>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</si>
  <si>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</si>
  <si>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</si>
  <si>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</si>
  <si>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</si>
  <si>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</si>
  <si>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</si>
  <si>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</si>
  <si>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</si>
  <si>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</si>
  <si>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</si>
  <si>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</si>
  <si>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</si>
  <si>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</si>
  <si>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</si>
  <si>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</si>
  <si>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</si>
  <si>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</si>
  <si>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</si>
  <si>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</si>
  <si>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</si>
  <si>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</si>
  <si>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</si>
  <si>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</si>
  <si>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</si>
  <si>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</si>
  <si>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</si>
  <si>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</si>
  <si>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</si>
  <si>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</si>
  <si>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</si>
  <si>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</si>
  <si>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</si>
  <si>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</si>
  <si>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</si>
  <si>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</si>
  <si>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</si>
  <si>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</si>
  <si>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</si>
  <si>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</si>
  <si>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</si>
  <si>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</si>
  <si>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</si>
  <si>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</si>
  <si>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</si>
  <si>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</si>
  <si>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</si>
  <si>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</si>
  <si>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</si>
  <si>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</si>
  <si>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</si>
  <si>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</si>
  <si>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</si>
  <si>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</si>
  <si>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</si>
  <si>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</si>
  <si>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</si>
  <si>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</si>
  <si>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</si>
  <si>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</si>
  <si>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</si>
  <si>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</si>
  <si>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</si>
  <si>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</si>
  <si>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</si>
  <si>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</si>
  <si>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</si>
  <si>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</si>
  <si>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</si>
  <si>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</si>
  <si>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</si>
  <si>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</si>
  <si>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</si>
  <si>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</si>
  <si>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</si>
  <si>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</si>
  <si>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</si>
  <si>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</si>
  <si>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</si>
  <si>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</si>
  <si>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</si>
  <si>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</si>
  <si>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</si>
  <si>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</si>
  <si>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</si>
  <si>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</si>
  <si>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</si>
  <si>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</si>
  <si>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</si>
  <si>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</si>
  <si>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</si>
  <si>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</si>
  <si>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</si>
  <si>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</si>
  <si>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</si>
  <si>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</si>
  <si>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</si>
  <si>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</si>
  <si>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</si>
  <si>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</si>
  <si>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</si>
  <si>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</si>
  <si>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</si>
  <si>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</si>
  <si>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</si>
  <si>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</si>
  <si>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</si>
  <si>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</si>
  <si>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</si>
  <si>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</si>
  <si>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</si>
  <si>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</si>
  <si>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</si>
  <si>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</si>
  <si>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</si>
  <si>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</si>
  <si>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</si>
  <si>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</si>
  <si>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</si>
  <si>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</si>
  <si>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</si>
  <si>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</si>
  <si>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</si>
  <si>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</si>
  <si>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</si>
  <si>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</si>
  <si>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</si>
  <si>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</si>
  <si>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</si>
  <si>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</si>
  <si>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</si>
  <si>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</si>
  <si>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</si>
  <si>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</si>
  <si>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</si>
  <si>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</si>
  <si>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</si>
  <si>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</si>
  <si>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</si>
  <si>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</si>
  <si>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</si>
  <si>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</si>
  <si>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</si>
  <si>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</si>
  <si>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</si>
  <si>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</si>
  <si>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</si>
  <si>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</si>
  <si>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</si>
  <si>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</si>
  <si>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</si>
  <si>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</si>
  <si>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</si>
  <si>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</si>
  <si>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</si>
  <si>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</si>
  <si>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</si>
  <si>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</si>
  <si>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</si>
  <si>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</si>
  <si>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</si>
  <si>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</si>
  <si>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</si>
  <si>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</si>
  <si>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</si>
  <si>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</si>
  <si>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</si>
  <si>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</si>
  <si>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</si>
  <si>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</si>
  <si>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</si>
  <si>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</si>
  <si>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</si>
  <si>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</si>
  <si>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</si>
  <si>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</si>
  <si>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</si>
  <si>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</si>
  <si>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</si>
  <si>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</si>
  <si>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</si>
  <si>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</si>
  <si>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</si>
  <si>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</si>
  <si>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</si>
  <si>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</si>
  <si>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</si>
  <si>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</si>
  <si>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</si>
  <si>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</si>
  <si>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</si>
  <si>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</si>
  <si>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</si>
  <si>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</si>
  <si>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</si>
  <si>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</si>
  <si>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</si>
  <si>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</si>
  <si>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</si>
  <si>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</si>
  <si>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</si>
  <si>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</si>
  <si>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</si>
  <si>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</si>
  <si>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</si>
  <si>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</si>
  <si>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</si>
  <si>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</si>
  <si>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</si>
  <si>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</si>
  <si>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</si>
  <si>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</si>
  <si>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</si>
  <si>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</si>
  <si>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</si>
  <si>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</si>
  <si>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</si>
  <si>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</si>
  <si>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</si>
  <si>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</si>
  <si>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</si>
  <si>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</si>
  <si>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</si>
  <si>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</si>
  <si>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</si>
  <si>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</si>
  <si>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</si>
  <si>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</si>
  <si>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</si>
  <si>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</si>
  <si>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</si>
  <si>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</si>
  <si>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</si>
  <si>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</si>
  <si>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</si>
  <si>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</si>
  <si>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</si>
  <si>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</si>
  <si>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</si>
  <si>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</si>
  <si>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</si>
  <si>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</si>
  <si>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</si>
  <si>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</si>
  <si>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</si>
  <si>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</si>
  <si>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</si>
  <si>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</si>
  <si>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</si>
  <si>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</si>
  <si>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</si>
  <si>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</si>
  <si>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</si>
  <si>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</si>
  <si>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</si>
  <si>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</si>
  <si>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</si>
  <si>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</si>
  <si>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</si>
  <si>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</si>
  <si>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</si>
  <si>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</si>
  <si>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</si>
  <si>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</si>
  <si>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</si>
  <si>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</si>
  <si>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</si>
  <si>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</si>
  <si>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</si>
  <si>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</si>
  <si>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</si>
  <si>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</si>
  <si>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</si>
  <si>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</si>
  <si>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</si>
  <si>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</si>
  <si>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</si>
  <si>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</si>
  <si>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</si>
  <si>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</si>
  <si>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</si>
  <si>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</si>
  <si>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</si>
  <si>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</si>
  <si>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</si>
  <si>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</si>
  <si>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</si>
  <si>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</si>
  <si>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</si>
  <si>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</si>
  <si>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</si>
  <si>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</si>
  <si>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</si>
  <si>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</si>
  <si>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</si>
  <si>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</si>
  <si>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</si>
  <si>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</si>
  <si>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</si>
  <si>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</si>
  <si>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</si>
  <si>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</si>
  <si>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</si>
  <si>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</si>
  <si>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</si>
  <si>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</si>
  <si>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</si>
  <si>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</si>
  <si>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</si>
  <si>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</si>
  <si>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</si>
  <si>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</si>
  <si>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</si>
  <si>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</si>
  <si>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</si>
  <si>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</si>
  <si>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</si>
  <si>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</si>
  <si>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</si>
  <si>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</si>
  <si>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</si>
  <si>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</si>
  <si>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</si>
  <si>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</si>
  <si>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</si>
  <si>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</si>
  <si>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</si>
  <si>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</si>
  <si>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</si>
  <si>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</si>
  <si>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</si>
  <si>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</si>
  <si>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</si>
  <si>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</si>
  <si>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</si>
  <si>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</si>
  <si>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</si>
  <si>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</si>
  <si>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</si>
  <si>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</si>
  <si>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</si>
  <si>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</si>
  <si>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</si>
  <si>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</si>
  <si>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</si>
  <si>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</si>
  <si>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</si>
  <si>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</si>
  <si>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</si>
  <si>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</si>
  <si>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</si>
  <si>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</si>
  <si>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</si>
  <si>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</si>
  <si>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</si>
  <si>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</si>
  <si>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</si>
  <si>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</si>
  <si>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</si>
  <si>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</si>
  <si>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</si>
  <si>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</si>
  <si>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</si>
  <si>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</si>
  <si>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</si>
  <si>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</si>
  <si>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</si>
  <si>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</si>
  <si>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</si>
  <si>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</si>
  <si>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</si>
  <si>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</si>
  <si>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</si>
  <si>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</si>
  <si>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</si>
  <si>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</si>
  <si>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</si>
  <si>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</si>
  <si>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</si>
  <si>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</si>
  <si>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</si>
  <si>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</si>
  <si>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</si>
  <si>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</si>
  <si>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</si>
  <si>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</si>
  <si>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</si>
  <si>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</si>
  <si>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</si>
  <si>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</si>
  <si>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</si>
  <si>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</si>
  <si>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</si>
  <si>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</si>
  <si>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</si>
  <si>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</si>
  <si>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</si>
  <si>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</si>
  <si>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</si>
  <si>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</si>
  <si>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</si>
  <si>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</si>
  <si>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</si>
  <si>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</si>
  <si>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</si>
  <si>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</si>
  <si>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</si>
  <si>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</si>
  <si>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</si>
  <si>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</si>
  <si>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</si>
  <si>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</si>
  <si>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</si>
  <si>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</si>
  <si>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</si>
  <si>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</si>
  <si>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</si>
  <si>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</si>
  <si>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</si>
  <si>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</si>
  <si>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</si>
  <si>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</si>
  <si>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</si>
  <si>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</si>
  <si>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</si>
  <si>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</si>
  <si>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</si>
  <si>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</si>
  <si>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</si>
  <si>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</si>
  <si>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</si>
  <si>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</si>
  <si>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</si>
  <si>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</si>
  <si>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</si>
  <si>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</si>
  <si>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</si>
  <si>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</si>
  <si>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</si>
  <si>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</si>
  <si>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</si>
  <si>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</si>
  <si>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</si>
  <si>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</si>
  <si>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</si>
  <si>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</si>
  <si>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</si>
  <si>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</si>
  <si>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</si>
  <si>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</si>
  <si>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</si>
  <si>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</si>
  <si>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</si>
  <si>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</si>
  <si>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</si>
  <si>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</si>
  <si>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</si>
  <si>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</si>
  <si>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</si>
  <si>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</si>
  <si>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</si>
  <si>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</si>
  <si>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</si>
  <si>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</si>
  <si>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</si>
  <si>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</si>
  <si>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</si>
  <si>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</si>
  <si>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</si>
  <si>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</si>
  <si>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</si>
  <si>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</si>
  <si>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</si>
  <si>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</si>
  <si>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</si>
  <si>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</si>
  <si>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</si>
  <si>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</si>
  <si>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</si>
  <si>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</si>
  <si>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</si>
  <si>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</si>
  <si>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</si>
  <si>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</si>
  <si>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</si>
  <si>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</si>
  <si>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</si>
  <si>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</si>
  <si>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</si>
  <si>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</si>
  <si>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</si>
  <si>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</si>
  <si>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</si>
  <si>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</si>
  <si>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</si>
  <si>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</si>
  <si>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</si>
  <si>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</si>
  <si>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</si>
  <si>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</si>
  <si>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</si>
  <si>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</si>
  <si>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</si>
  <si>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</si>
  <si>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</si>
  <si>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</si>
  <si>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</si>
  <si>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</si>
  <si>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</si>
  <si>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</si>
  <si>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</si>
  <si>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</si>
  <si>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</si>
  <si>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</si>
  <si>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</si>
  <si>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</si>
  <si>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</si>
  <si>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</si>
  <si>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</si>
  <si>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</si>
  <si>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</si>
  <si>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</si>
  <si>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</si>
  <si>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</si>
  <si>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</si>
  <si>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</si>
  <si>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</si>
  <si>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</si>
  <si>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</si>
  <si>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</si>
  <si>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</si>
  <si>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</si>
  <si>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</si>
  <si>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</si>
  <si>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</si>
  <si>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</si>
  <si>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</si>
  <si>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</si>
  <si>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</si>
  <si>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</si>
  <si>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</si>
  <si>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</si>
  <si>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</si>
  <si>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</si>
  <si>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</si>
  <si>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</si>
  <si>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</si>
  <si>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</si>
  <si>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</si>
  <si>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</si>
  <si>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</si>
  <si>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</si>
  <si>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</si>
  <si>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</si>
  <si>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</si>
  <si>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</si>
  <si>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</si>
  <si>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</si>
  <si>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</si>
  <si>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</si>
  <si>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</si>
  <si>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</si>
  <si>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</si>
  <si>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</si>
  <si>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</si>
  <si>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</si>
  <si>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</si>
  <si>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</si>
  <si>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</si>
  <si>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</si>
  <si>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</si>
  <si>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</si>
  <si>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</si>
  <si>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</si>
  <si>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</si>
  <si>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</si>
  <si>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</si>
  <si>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</si>
  <si>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</si>
  <si>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</si>
  <si>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</si>
  <si>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</si>
  <si>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</si>
  <si>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</si>
  <si>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</si>
  <si>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</si>
  <si>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</si>
  <si>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</si>
  <si>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</si>
  <si>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</si>
  <si>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</si>
  <si>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</si>
  <si>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</si>
  <si>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</si>
  <si>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</si>
  <si>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</si>
  <si>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</si>
  <si>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</si>
  <si>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</si>
  <si>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</si>
  <si>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</si>
  <si>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</si>
  <si>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</si>
  <si>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</si>
  <si>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</si>
  <si>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</si>
  <si>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</si>
  <si>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</si>
  <si>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</si>
  <si>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</si>
  <si>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</si>
  <si>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</si>
  <si>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</si>
  <si>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</si>
  <si>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</si>
  <si>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</si>
  <si>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</si>
  <si>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</si>
  <si>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</si>
  <si>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</si>
  <si>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</si>
  <si>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</si>
  <si>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</si>
  <si>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</si>
  <si>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</si>
  <si>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</si>
  <si>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</si>
  <si>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</si>
  <si>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</si>
  <si>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</si>
  <si>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</si>
  <si>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</si>
  <si>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</si>
  <si>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</si>
  <si>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</si>
  <si>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</si>
  <si>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</si>
  <si>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</si>
  <si>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</si>
  <si>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</si>
  <si>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</si>
  <si>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</si>
  <si>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</si>
  <si>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</si>
  <si>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</si>
  <si>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</si>
  <si>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</si>
  <si>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</si>
  <si>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</si>
  <si>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</si>
  <si>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</si>
  <si>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</si>
  <si>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</si>
  <si>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</si>
  <si>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</si>
  <si>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</si>
  <si>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</si>
  <si>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</si>
  <si>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</si>
  <si>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</si>
  <si>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</si>
  <si>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</si>
  <si>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</si>
  <si>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</si>
  <si>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</si>
  <si>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</si>
  <si>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</si>
  <si>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</si>
  <si>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</si>
  <si>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</si>
  <si>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</si>
  <si>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</si>
  <si>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</si>
  <si>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</si>
  <si>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</si>
  <si>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</si>
  <si>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</si>
  <si>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</si>
  <si>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</si>
  <si>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</si>
  <si>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</si>
  <si>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</si>
  <si>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</si>
  <si>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</si>
  <si>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</si>
  <si>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</si>
  <si>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</si>
  <si>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</si>
  <si>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</si>
  <si>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</si>
  <si>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</si>
  <si>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</si>
  <si>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</si>
  <si>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</si>
  <si>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</si>
  <si>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</si>
  <si>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</si>
  <si>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</si>
  <si>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</si>
  <si>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</si>
  <si>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</si>
  <si>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</si>
  <si>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</si>
  <si>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</si>
  <si>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</si>
  <si>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</si>
  <si>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</si>
  <si>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</si>
  <si>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</si>
  <si>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</si>
  <si>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</si>
  <si>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</si>
  <si>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</si>
  <si>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</si>
  <si>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</si>
  <si>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</si>
  <si>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</si>
  <si>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</si>
  <si>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</si>
  <si>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</si>
  <si>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</si>
  <si>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</si>
  <si>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</si>
  <si>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</si>
  <si>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</si>
  <si>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</si>
  <si>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</si>
  <si>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</si>
  <si>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</si>
  <si>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</si>
  <si>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</si>
  <si>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</si>
  <si>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</si>
  <si>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</si>
  <si>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</si>
  <si>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</si>
  <si>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</si>
  <si>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</si>
  <si>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</si>
  <si>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</si>
  <si>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</si>
  <si>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</si>
  <si>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</si>
  <si>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</si>
  <si>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</si>
  <si>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</si>
  <si>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</si>
  <si>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</si>
  <si>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</si>
  <si>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</si>
  <si>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</si>
  <si>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</si>
  <si>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</si>
  <si>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</si>
  <si>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</si>
  <si>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</si>
  <si>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</si>
  <si>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</si>
  <si>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</si>
  <si>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</si>
  <si>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</si>
  <si>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</si>
  <si>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</si>
  <si>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</si>
  <si>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</si>
  <si>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</si>
  <si>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</si>
  <si>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</si>
  <si>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</si>
  <si>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</si>
  <si>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</si>
  <si>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</si>
  <si>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</si>
  <si>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</si>
  <si>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</si>
  <si>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</si>
  <si>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</si>
  <si>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</si>
  <si>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</si>
  <si>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</si>
  <si>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</si>
  <si>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</si>
  <si>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</si>
  <si>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</si>
  <si>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</si>
  <si>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</si>
  <si>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</si>
  <si>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</si>
  <si>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</si>
  <si>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</si>
  <si>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</si>
  <si>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</si>
  <si>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</si>
  <si>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</si>
  <si>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</si>
  <si>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</si>
  <si>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</si>
  <si>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</si>
  <si>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</si>
  <si>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</si>
  <si>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</si>
  <si>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</si>
  <si>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</si>
  <si>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</si>
  <si>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</si>
  <si>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</si>
  <si>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</si>
  <si>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</si>
  <si>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</si>
  <si>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</si>
  <si>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</si>
  <si>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</si>
  <si>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</si>
  <si>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</si>
  <si>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</si>
  <si>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</si>
  <si>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</si>
  <si>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</si>
  <si>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</si>
  <si>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</si>
  <si>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</si>
  <si>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</si>
  <si>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</si>
  <si>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</si>
  <si>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</si>
  <si>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</si>
  <si>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</si>
  <si>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</si>
  <si>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</si>
  <si>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</si>
  <si>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</si>
  <si>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</si>
  <si>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</si>
  <si>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</si>
  <si>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</si>
  <si>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</si>
  <si>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</si>
  <si>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</si>
  <si>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</si>
  <si>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</si>
  <si>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</si>
  <si>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</si>
  <si>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</si>
  <si>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</si>
  <si>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</si>
  <si>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</si>
  <si>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</si>
  <si>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</si>
  <si>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</si>
  <si>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</si>
  <si>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</si>
  <si>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</si>
  <si>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</si>
  <si>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</si>
  <si>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</si>
  <si>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</si>
  <si>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</si>
  <si>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</si>
  <si>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</si>
  <si>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</si>
  <si>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</si>
  <si>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</si>
  <si>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</si>
  <si>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</si>
  <si>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</si>
  <si>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</si>
  <si>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</si>
  <si>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</si>
  <si>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</si>
  <si>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</si>
  <si>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</si>
  <si>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</si>
  <si>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</si>
  <si>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</si>
  <si>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</si>
  <si>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</si>
  <si>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</si>
  <si>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</si>
  <si>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</si>
  <si>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</si>
  <si>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</si>
  <si>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</si>
  <si>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</si>
  <si>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</si>
  <si>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</si>
  <si>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</si>
  <si>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</si>
  <si>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</si>
  <si>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</si>
  <si>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</si>
  <si>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</si>
  <si>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</si>
  <si>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</si>
  <si>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</si>
  <si>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</si>
  <si>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</si>
  <si>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</si>
  <si>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</si>
  <si>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</si>
  <si>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</si>
  <si>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</si>
  <si>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</si>
  <si>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</si>
  <si>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</si>
  <si>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</si>
  <si>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</si>
  <si>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</si>
  <si>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</si>
  <si>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</si>
  <si>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</si>
  <si>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</si>
  <si>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</si>
  <si>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</si>
  <si>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</si>
  <si>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</si>
  <si>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</si>
  <si>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</si>
  <si>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</si>
  <si>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</si>
  <si>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</si>
  <si>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</si>
  <si>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</si>
  <si>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</si>
  <si>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</si>
  <si>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</si>
  <si>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</si>
  <si>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</si>
  <si>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</si>
  <si>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</si>
  <si>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</si>
  <si>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</si>
  <si>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</si>
  <si>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</si>
  <si>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</si>
  <si>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</si>
  <si>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</si>
  <si>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</si>
  <si>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</si>
  <si>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</si>
  <si>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</si>
  <si>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</si>
  <si>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</si>
  <si>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</si>
  <si>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</si>
  <si>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</si>
  <si>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</si>
  <si>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</si>
  <si>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</si>
  <si>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</si>
  <si>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</si>
  <si>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</si>
  <si>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</si>
  <si>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</si>
  <si>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</si>
  <si>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</si>
  <si>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</si>
  <si>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</si>
  <si>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</si>
  <si>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</si>
  <si>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</si>
  <si>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</si>
  <si>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</si>
  <si>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</si>
  <si>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</si>
  <si>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</si>
  <si>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</si>
  <si>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</si>
  <si>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</si>
  <si>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</si>
  <si>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</si>
  <si>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</si>
  <si>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</si>
  <si>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</si>
  <si>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</si>
  <si>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</si>
  <si>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</si>
  <si>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</si>
  <si>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</si>
  <si>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</si>
  <si>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</si>
  <si>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</si>
  <si>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</si>
  <si>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</si>
  <si>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</si>
  <si>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</si>
  <si>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</si>
  <si>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</si>
  <si>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</si>
  <si>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</si>
  <si>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</si>
  <si>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</si>
  <si>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</si>
  <si>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</si>
  <si>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</si>
  <si>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</si>
  <si>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</si>
  <si>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</si>
  <si>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</si>
  <si>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</si>
  <si>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</si>
  <si>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</si>
  <si>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</si>
  <si>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</si>
  <si>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</si>
  <si>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</si>
  <si>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</si>
  <si>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</si>
  <si>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</si>
  <si>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</si>
  <si>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</si>
  <si>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</si>
  <si>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</si>
  <si>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</si>
  <si>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</si>
  <si>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</si>
  <si>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</si>
  <si>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</si>
  <si>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</si>
  <si>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</si>
  <si>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</si>
  <si>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</si>
  <si>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</si>
  <si>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</si>
  <si>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</si>
  <si>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</si>
  <si>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</si>
  <si>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</si>
  <si>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</si>
  <si>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</si>
  <si>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</si>
  <si>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</si>
  <si>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</si>
  <si>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</si>
  <si>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</si>
  <si>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</si>
  <si>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</si>
  <si>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</si>
  <si>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</si>
  <si>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</si>
  <si>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</si>
  <si>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</si>
  <si>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</si>
  <si>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</si>
  <si>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</si>
  <si>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</si>
  <si>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</si>
  <si>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</si>
  <si>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</si>
  <si>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</si>
  <si>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</si>
  <si>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</si>
  <si>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</si>
  <si>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</si>
  <si>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</si>
  <si>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</si>
  <si>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</si>
  <si>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</si>
  <si>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</si>
  <si>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</si>
  <si>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</si>
  <si>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</si>
  <si>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</si>
  <si>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</si>
  <si>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</si>
  <si>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</si>
  <si>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</si>
  <si>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</si>
  <si>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</si>
  <si>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</si>
  <si>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</si>
  <si>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</si>
  <si>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</si>
  <si>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</si>
  <si>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</si>
  <si>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</si>
  <si>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</si>
  <si>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</si>
  <si>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</si>
  <si>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</si>
  <si>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</si>
  <si>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</si>
  <si>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</si>
  <si>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</si>
  <si>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</si>
  <si>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</si>
  <si>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</si>
  <si>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</si>
  <si>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</si>
  <si>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</si>
  <si>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</si>
  <si>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</si>
  <si>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</si>
  <si>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</si>
  <si>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</si>
  <si>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</si>
  <si>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</si>
  <si>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</si>
  <si>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</si>
  <si>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</si>
  <si>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</si>
  <si>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</si>
  <si>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</si>
  <si>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</si>
  <si>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</si>
  <si>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</si>
  <si>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</si>
  <si>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</si>
  <si>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</si>
  <si>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</si>
  <si>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</si>
  <si>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</si>
  <si>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</si>
  <si>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</si>
  <si>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</si>
  <si>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</si>
  <si>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</si>
  <si>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</si>
  <si>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</si>
  <si>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</si>
  <si>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</si>
  <si>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</si>
  <si>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</si>
  <si>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</si>
  <si>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</si>
  <si>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</si>
  <si>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</si>
  <si>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</si>
  <si>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</si>
  <si>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</si>
  <si>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</si>
  <si>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</si>
  <si>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</si>
  <si>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</si>
  <si>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</si>
  <si>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</si>
  <si>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</si>
  <si>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</si>
  <si>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</si>
  <si>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</si>
  <si>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</si>
  <si>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</si>
  <si>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</si>
  <si>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</si>
  <si>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</si>
  <si>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</si>
  <si>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</si>
  <si>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</si>
  <si>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</si>
  <si>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</si>
  <si>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</si>
  <si>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</si>
  <si>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</si>
  <si>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</si>
  <si>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</si>
  <si>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</si>
  <si>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</si>
  <si>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</si>
  <si>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</si>
  <si>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</si>
  <si>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</si>
  <si>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</si>
  <si>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</si>
  <si>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</si>
  <si>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</si>
  <si>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</si>
  <si>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</si>
  <si>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</si>
  <si>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</si>
  <si>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</si>
  <si>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</si>
  <si>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</si>
  <si>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</si>
  <si>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</si>
  <si>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</si>
  <si>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</si>
  <si>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</si>
  <si>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</si>
  <si>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</si>
  <si>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</si>
  <si>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</si>
  <si>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</si>
  <si>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</si>
  <si>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</si>
  <si>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</si>
  <si>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</si>
  <si>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</si>
  <si>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</si>
  <si>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</si>
  <si>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</si>
  <si>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</si>
  <si>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</si>
  <si>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</si>
  <si>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</si>
  <si>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</si>
  <si>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</si>
  <si>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</si>
  <si>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</si>
  <si>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</si>
  <si>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</si>
  <si>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</si>
  <si>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</si>
  <si>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</si>
  <si>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</si>
  <si>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</si>
  <si>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</si>
  <si>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</si>
  <si>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</si>
  <si>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</si>
  <si>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</si>
  <si>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</si>
  <si>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</si>
  <si>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</si>
  <si>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</si>
  <si>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</si>
  <si>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</si>
  <si>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</si>
  <si>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</si>
  <si>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</si>
  <si>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</si>
  <si>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</si>
  <si>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</si>
  <si>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</si>
  <si>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</si>
  <si>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</si>
  <si>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</si>
  <si>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</si>
  <si>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</si>
  <si>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</si>
  <si>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</si>
  <si>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</si>
  <si>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</si>
  <si>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</si>
  <si>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</si>
  <si>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</si>
  <si>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</si>
  <si>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</si>
  <si>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</si>
  <si>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</si>
  <si>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</si>
  <si>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</si>
  <si>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</si>
  <si>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</si>
  <si>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</si>
  <si>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</si>
  <si>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</si>
  <si>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</si>
  <si>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</si>
  <si>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</si>
  <si>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</si>
  <si>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</si>
  <si>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</si>
  <si>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</si>
  <si>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</si>
  <si>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</si>
  <si>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</si>
  <si>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</si>
  <si>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</si>
  <si>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</si>
  <si>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</si>
  <si>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</si>
  <si>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</si>
  <si>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</si>
  <si>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</si>
  <si>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</si>
  <si>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</si>
  <si>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</si>
  <si>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</si>
  <si>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</si>
  <si>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</si>
  <si>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</si>
  <si>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</si>
  <si>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</si>
  <si>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</si>
  <si>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</si>
  <si>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</si>
  <si>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</si>
  <si>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</si>
  <si>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</si>
  <si>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</si>
  <si>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</si>
  <si>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</si>
  <si>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</si>
  <si>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</si>
  <si>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</si>
  <si>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</si>
  <si>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</si>
  <si>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</si>
  <si>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</si>
  <si>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</si>
  <si>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</si>
  <si>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</si>
  <si>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</si>
  <si>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</si>
  <si>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</si>
  <si>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</si>
  <si>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</si>
  <si>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</si>
  <si>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</si>
  <si>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</si>
  <si>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</si>
  <si>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</si>
  <si>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</si>
  <si>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</si>
  <si>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</si>
  <si>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</si>
  <si>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</si>
  <si>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</si>
  <si>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</si>
  <si>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</si>
  <si>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</si>
  <si>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</si>
  <si>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</si>
  <si>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</si>
  <si>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</si>
  <si>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</si>
  <si>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</si>
  <si>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</si>
  <si>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</si>
  <si>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</si>
  <si>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</si>
  <si>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</si>
  <si>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</si>
  <si>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</si>
  <si>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</si>
  <si>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</si>
  <si>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</si>
  <si>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</si>
  <si>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</si>
  <si>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</si>
  <si>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</si>
  <si>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</si>
  <si>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</si>
  <si>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</si>
  <si>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</si>
  <si>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</si>
  <si>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</si>
  <si>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</si>
  <si>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</si>
  <si>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</si>
  <si>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</si>
  <si>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</si>
  <si>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</si>
  <si>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</si>
  <si>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</si>
  <si>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</si>
  <si>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</si>
  <si>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</si>
  <si>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</si>
  <si>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</si>
  <si>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</si>
  <si>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</si>
  <si>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</si>
  <si>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</si>
  <si>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</si>
  <si>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</si>
  <si>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</si>
  <si>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</si>
  <si>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</si>
  <si>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</si>
  <si>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</si>
  <si>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</si>
  <si>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</si>
  <si>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</si>
  <si>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</si>
  <si>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</si>
  <si>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</si>
  <si>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</si>
  <si>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</si>
  <si>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</si>
  <si>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</si>
  <si>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</si>
  <si>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</si>
  <si>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</si>
  <si>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</si>
  <si>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</si>
  <si>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</si>
  <si>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</si>
  <si>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</si>
  <si>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</si>
  <si>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</si>
  <si>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</si>
  <si>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</si>
  <si>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</si>
  <si>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</si>
  <si>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</si>
  <si>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</si>
  <si>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</si>
  <si>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</si>
  <si>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</si>
  <si>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</si>
  <si>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</si>
  <si>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</si>
  <si>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</si>
  <si>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</si>
  <si>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</si>
  <si>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</si>
  <si>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</si>
  <si>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</si>
  <si>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</si>
  <si>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</si>
  <si>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</si>
  <si>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</si>
  <si>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</si>
  <si>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</si>
  <si>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</si>
  <si>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</si>
  <si>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</si>
  <si>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</si>
  <si>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</si>
  <si>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</si>
  <si>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</si>
  <si>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</si>
  <si>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</si>
  <si>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</si>
  <si>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</si>
  <si>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</si>
  <si>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</si>
  <si>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</si>
  <si>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</si>
  <si>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</si>
  <si>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</si>
  <si>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</si>
  <si>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</si>
  <si>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</si>
  <si>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</si>
  <si>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</si>
  <si>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</si>
  <si>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</si>
  <si>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</si>
  <si>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</si>
  <si>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</si>
  <si>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</si>
  <si>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</si>
  <si>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</si>
  <si>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</si>
  <si>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</si>
  <si>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</si>
  <si>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</si>
  <si>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</si>
  <si>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</si>
  <si>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</si>
  <si>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</si>
  <si>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</si>
  <si>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</si>
  <si>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</si>
  <si>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</si>
  <si>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</si>
  <si>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</si>
  <si>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</si>
  <si>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</si>
  <si>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</si>
  <si>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</si>
  <si>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</si>
  <si>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</si>
  <si>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</si>
  <si>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</si>
  <si>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</si>
  <si>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</si>
  <si>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</si>
  <si>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</si>
  <si>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</si>
  <si>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</si>
  <si>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</si>
  <si>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</si>
  <si>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</si>
  <si>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</si>
  <si>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</si>
  <si>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</si>
  <si>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</si>
  <si>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</si>
  <si>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</si>
  <si>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</si>
  <si>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</si>
  <si>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</si>
  <si>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</si>
  <si>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</si>
  <si>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</si>
  <si>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</si>
  <si>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</si>
  <si>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</si>
  <si>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</si>
  <si>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</si>
  <si>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</si>
  <si>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</si>
  <si>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</si>
  <si>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</si>
  <si>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</si>
  <si>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</si>
  <si>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</si>
  <si>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</si>
  <si>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</si>
  <si>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</si>
  <si>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</si>
  <si>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</si>
  <si>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</si>
  <si>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</si>
  <si>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</si>
  <si>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</si>
  <si>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</si>
  <si>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</si>
  <si>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</si>
  <si>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</si>
  <si>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</si>
  <si>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</si>
  <si>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</si>
  <si>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</si>
  <si>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</si>
  <si>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</si>
  <si>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</si>
  <si>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</si>
  <si>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</si>
  <si>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</si>
  <si>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</si>
  <si>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</si>
  <si>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</si>
  <si>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</si>
  <si>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</si>
  <si>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</si>
  <si>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</si>
  <si>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</si>
  <si>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</si>
  <si>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</si>
  <si>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</si>
  <si>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</si>
  <si>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</si>
  <si>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</si>
  <si>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</si>
  <si>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</si>
  <si>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</si>
  <si>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</si>
  <si>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</si>
  <si>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</si>
  <si>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</si>
  <si>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</si>
  <si>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</si>
  <si>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</si>
  <si>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</si>
  <si>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</si>
  <si>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</si>
  <si>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</si>
  <si>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</si>
  <si>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</si>
  <si>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</si>
  <si>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</si>
  <si>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</si>
  <si>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</si>
  <si>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</si>
  <si>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</si>
  <si>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</si>
  <si>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</si>
  <si>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</si>
  <si>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</si>
  <si>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</si>
  <si>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</si>
  <si>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</si>
  <si>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</si>
  <si>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</si>
  <si>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</si>
  <si>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</si>
  <si>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</si>
  <si>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</si>
  <si>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</si>
  <si>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</si>
  <si>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</si>
  <si>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</si>
  <si>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</si>
  <si>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</si>
  <si>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</si>
  <si>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</si>
  <si>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</si>
  <si>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</si>
  <si>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</si>
  <si>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</si>
  <si>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</si>
  <si>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</si>
  <si>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</si>
  <si>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</si>
  <si>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</si>
  <si>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</si>
  <si>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</si>
  <si>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</si>
  <si>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</si>
  <si>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</si>
  <si>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</si>
  <si>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</si>
  <si>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</si>
  <si>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</si>
  <si>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</si>
  <si>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</si>
  <si>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</si>
  <si>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</si>
  <si>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</si>
  <si>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</si>
  <si>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</si>
  <si>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</si>
  <si>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</si>
  <si>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</si>
  <si>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</si>
  <si>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</si>
  <si>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</si>
  <si>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</si>
  <si>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</si>
  <si>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</si>
  <si>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</si>
  <si>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</si>
  <si>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</si>
  <si>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</si>
  <si>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</si>
  <si>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</si>
  <si>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</si>
  <si>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</si>
  <si>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</si>
  <si>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</si>
  <si>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</si>
  <si>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</si>
  <si>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</si>
  <si>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</si>
  <si>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</si>
  <si>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</si>
  <si>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</si>
  <si>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</si>
  <si>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</si>
  <si>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</si>
  <si>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</si>
  <si>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</si>
  <si>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</si>
  <si>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</si>
  <si>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</si>
  <si>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</si>
  <si>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</si>
  <si>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</si>
  <si>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</si>
  <si>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</si>
  <si>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</si>
  <si>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</si>
  <si>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</si>
  <si>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</si>
  <si>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</si>
  <si>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</si>
  <si>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</si>
  <si>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</si>
  <si>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</si>
  <si>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</si>
  <si>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</si>
  <si>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</si>
  <si>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</si>
  <si>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</si>
  <si>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</si>
  <si>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</si>
  <si>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</si>
  <si>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</si>
  <si>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</si>
  <si>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</si>
  <si>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</si>
  <si>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</si>
  <si>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</si>
  <si>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</si>
  <si>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</si>
  <si>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</si>
  <si>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</si>
  <si>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</si>
  <si>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</si>
  <si>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</si>
  <si>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</si>
  <si>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</si>
  <si>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</si>
  <si>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</si>
  <si>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</si>
  <si>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</si>
  <si>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</si>
  <si>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</si>
  <si>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</si>
  <si>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</si>
  <si>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</si>
  <si>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</si>
  <si>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</si>
  <si>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</si>
  <si>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</si>
  <si>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</si>
  <si>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</si>
  <si>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</si>
  <si>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</si>
  <si>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</si>
  <si>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</si>
  <si>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</si>
  <si>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</si>
  <si>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</si>
  <si>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</si>
  <si>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</si>
  <si>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</si>
  <si>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</si>
  <si>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</si>
  <si>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</si>
  <si>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</si>
  <si>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</si>
  <si>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</si>
  <si>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</si>
  <si>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</si>
  <si>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</si>
  <si>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</si>
  <si>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</si>
  <si>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</si>
  <si>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</si>
  <si>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</si>
  <si>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</si>
  <si>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</si>
  <si>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</si>
  <si>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</si>
  <si>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</si>
  <si>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</si>
  <si>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</si>
  <si>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</si>
  <si>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</si>
  <si>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</si>
  <si>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</si>
  <si>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</si>
  <si>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</si>
  <si>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</si>
  <si>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</si>
  <si>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</si>
  <si>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</si>
  <si>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</si>
  <si>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</si>
  <si>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</si>
  <si>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</si>
  <si>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</si>
  <si>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</si>
  <si>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</si>
  <si>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</si>
  <si>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</si>
  <si>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</si>
  <si>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</si>
  <si>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</si>
  <si>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</si>
  <si>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</si>
  <si>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</si>
  <si>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</si>
  <si>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</si>
  <si>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</si>
  <si>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</si>
  <si>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</si>
  <si>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</si>
  <si>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</si>
  <si>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</si>
  <si>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</si>
  <si>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</si>
  <si>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</si>
  <si>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</si>
  <si>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</si>
  <si>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</si>
  <si>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</si>
  <si>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</si>
  <si>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</si>
  <si>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</si>
  <si>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</si>
  <si>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</si>
  <si>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</si>
  <si>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</si>
  <si>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</si>
  <si>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</si>
  <si>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</si>
  <si>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</si>
  <si>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</si>
  <si>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</si>
  <si>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</si>
  <si>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</si>
  <si>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</si>
  <si>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</si>
  <si>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</si>
  <si>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</si>
  <si>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</si>
  <si>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</si>
  <si>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</si>
  <si>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</si>
  <si>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</si>
  <si>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</si>
  <si>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</si>
  <si>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</si>
  <si>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</si>
  <si>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</si>
  <si>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</si>
  <si>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</si>
  <si>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</si>
  <si>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</si>
  <si>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</si>
  <si>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</si>
  <si>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</si>
  <si>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</si>
  <si>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</si>
  <si>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</si>
  <si>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</si>
  <si>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</si>
  <si>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</si>
  <si>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</si>
  <si>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</si>
  <si>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</si>
  <si>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</si>
  <si>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</si>
  <si>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</si>
  <si>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</si>
  <si>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</si>
  <si>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</si>
  <si>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</si>
  <si>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</si>
  <si>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</si>
  <si>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</si>
  <si>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</si>
  <si>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</si>
  <si>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</si>
  <si>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</si>
  <si>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</si>
  <si>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</si>
  <si>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</si>
  <si>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</si>
  <si>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</si>
  <si>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</si>
  <si>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</si>
  <si>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</si>
  <si>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</si>
  <si>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</si>
  <si>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</si>
  <si>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</si>
  <si>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</si>
  <si>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</si>
  <si>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</si>
  <si>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</si>
  <si>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</si>
  <si>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</si>
  <si>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</si>
  <si>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</si>
  <si>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</si>
  <si>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</si>
  <si>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</si>
  <si>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</si>
  <si>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</si>
  <si>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</si>
  <si>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</si>
  <si>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</si>
  <si>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</si>
  <si>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</si>
  <si>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</si>
  <si>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</si>
  <si>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</si>
  <si>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</si>
  <si>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</si>
  <si>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</si>
  <si>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</si>
  <si>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</si>
  <si>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</si>
  <si>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</si>
  <si>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</si>
  <si>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</si>
  <si>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</si>
  <si>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</si>
  <si>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</si>
  <si>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</si>
  <si>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</si>
  <si>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</si>
  <si>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</si>
  <si>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</si>
  <si>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</si>
  <si>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</si>
  <si>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</si>
  <si>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</si>
  <si>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</si>
  <si>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</si>
  <si>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</si>
  <si>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</si>
  <si>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</si>
  <si>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</si>
  <si>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</si>
  <si>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</si>
  <si>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</si>
  <si>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</si>
  <si>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</si>
  <si>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</si>
  <si>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</si>
  <si>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</si>
  <si>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</si>
  <si>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</si>
  <si>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</si>
  <si>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</si>
  <si>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</si>
  <si>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</si>
  <si>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</si>
  <si>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</si>
  <si>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</si>
  <si>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</si>
  <si>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</si>
  <si>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</si>
  <si>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</si>
  <si>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</si>
  <si>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</si>
  <si>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</si>
  <si>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</si>
  <si>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</si>
  <si>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</si>
  <si>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</si>
  <si>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</si>
  <si>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</si>
  <si>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</si>
  <si>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</si>
  <si>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</si>
  <si>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</si>
  <si>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</si>
  <si>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</si>
  <si>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</si>
  <si>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</si>
  <si>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</si>
  <si>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</si>
  <si>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</si>
  <si>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</si>
  <si>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</si>
  <si>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</si>
  <si>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</si>
  <si>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</si>
  <si>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</si>
  <si>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</si>
  <si>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</si>
  <si>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</si>
  <si>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</si>
  <si>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</si>
  <si>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</si>
  <si>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</si>
  <si>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</si>
  <si>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</si>
  <si>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</si>
  <si>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</si>
  <si>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</si>
  <si>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</si>
  <si>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</si>
  <si>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</si>
  <si>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</si>
  <si>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</si>
  <si>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</si>
  <si>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</si>
  <si>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</si>
  <si>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</si>
  <si>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</si>
  <si>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</si>
  <si>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</si>
  <si>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</si>
  <si>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</si>
  <si>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</si>
  <si>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</si>
  <si>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</si>
  <si>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</si>
  <si>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</si>
  <si>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</si>
  <si>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</si>
  <si>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</si>
  <si>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</si>
  <si>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</si>
  <si>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</si>
  <si>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</si>
  <si>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</si>
  <si>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</si>
  <si>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</si>
  <si>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</si>
  <si>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</si>
  <si>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</si>
  <si>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</si>
  <si>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</si>
  <si>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</si>
  <si>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</si>
  <si>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</si>
  <si>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</si>
  <si>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</si>
  <si>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</si>
  <si>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</si>
  <si>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</si>
  <si>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</si>
  <si>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</si>
  <si>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</si>
  <si>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</si>
  <si>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</si>
  <si>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</si>
  <si>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</si>
  <si>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</si>
  <si>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</si>
  <si>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</si>
  <si>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</si>
  <si>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</si>
  <si>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</si>
  <si>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</si>
  <si>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</si>
  <si>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</si>
  <si>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</si>
  <si>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</si>
  <si>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</si>
  <si>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</si>
  <si>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</si>
  <si>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</si>
  <si>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</si>
  <si>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</si>
  <si>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</si>
  <si>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</si>
  <si>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</si>
  <si>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</si>
  <si>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</si>
  <si>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</si>
  <si>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</si>
  <si>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</si>
  <si>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</si>
  <si>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</si>
  <si>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</si>
  <si>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</si>
  <si>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</si>
  <si>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</si>
  <si>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</si>
  <si>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</si>
  <si>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</si>
  <si>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</si>
  <si>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</si>
  <si>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</si>
  <si>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</si>
  <si>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</si>
  <si>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</si>
  <si>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</si>
  <si>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</si>
  <si>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</si>
  <si>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</si>
  <si>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</si>
  <si>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</si>
  <si>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</si>
  <si>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</si>
  <si>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</si>
  <si>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</si>
  <si>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</si>
  <si>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</si>
  <si>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</si>
  <si>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</si>
  <si>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</si>
  <si>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</si>
  <si>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</si>
  <si>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</si>
  <si>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</si>
  <si>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</si>
  <si>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</si>
  <si>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</si>
  <si>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</si>
  <si>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</si>
  <si>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</si>
  <si>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</si>
  <si>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</si>
  <si>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</si>
  <si>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</si>
  <si>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</si>
  <si>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</si>
  <si>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</si>
  <si>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</si>
  <si>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</si>
  <si>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</si>
  <si>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</si>
  <si>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</si>
  <si>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</si>
  <si>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</si>
  <si>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</si>
  <si>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</si>
  <si>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</si>
  <si>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</si>
  <si>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</si>
  <si>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</si>
  <si>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</si>
  <si>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</si>
  <si>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</si>
  <si>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</si>
  <si>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</si>
  <si>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</si>
  <si>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</si>
  <si>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</si>
  <si>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</si>
  <si>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</si>
  <si>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</si>
  <si>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</si>
  <si>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</si>
  <si>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</si>
  <si>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</si>
  <si>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</si>
  <si>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</si>
  <si>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</si>
  <si>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</si>
  <si>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</si>
  <si>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</si>
  <si>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</si>
  <si>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</si>
  <si>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</si>
  <si>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</si>
  <si>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</si>
  <si>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</si>
  <si>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</si>
  <si>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</si>
  <si>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</si>
  <si>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</si>
  <si>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</si>
  <si>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</si>
  <si>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</si>
  <si>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</si>
  <si>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</si>
  <si>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</si>
  <si>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</si>
  <si>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</si>
  <si>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</si>
  <si>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</si>
  <si>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</si>
  <si>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</si>
  <si>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</si>
  <si>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</si>
  <si>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</si>
  <si>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</si>
  <si>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</si>
  <si>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</si>
  <si>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</si>
  <si>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</si>
  <si>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</si>
  <si>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</si>
  <si>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</si>
  <si>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</si>
  <si>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</si>
  <si>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</si>
  <si>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</si>
  <si>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</si>
  <si>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</si>
  <si>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</si>
  <si>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</si>
  <si>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</si>
  <si>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</si>
  <si>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</si>
  <si>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</si>
  <si>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</si>
  <si>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</si>
  <si>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</si>
  <si>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</si>
  <si>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</si>
  <si>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</si>
  <si>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</si>
  <si>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</si>
  <si>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</si>
  <si>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</si>
  <si>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</si>
  <si>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</si>
  <si>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</si>
  <si>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</si>
  <si>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</si>
  <si>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</si>
  <si>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</si>
  <si>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</si>
  <si>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</si>
  <si>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</si>
  <si>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</si>
  <si>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</si>
  <si>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</si>
  <si>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</si>
  <si>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</si>
  <si>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</si>
  <si>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</si>
  <si>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</si>
  <si>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</si>
  <si>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</si>
  <si>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</si>
  <si>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</si>
  <si>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</si>
  <si>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</si>
  <si>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</si>
  <si>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</si>
  <si>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</si>
  <si>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</si>
  <si>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</si>
  <si>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</si>
  <si>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</si>
  <si>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</si>
  <si>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</si>
  <si>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</si>
  <si>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</si>
  <si>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</si>
  <si>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</si>
  <si>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</si>
  <si>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</si>
  <si>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</si>
  <si>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</si>
  <si>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</si>
  <si>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</si>
  <si>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</si>
  <si>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</si>
  <si>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</si>
  <si>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</si>
  <si>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</si>
  <si>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</si>
  <si>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</si>
  <si>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</si>
  <si>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</si>
  <si>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</si>
  <si>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</si>
  <si>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</si>
  <si>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</si>
  <si>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</si>
  <si>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</si>
  <si>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</si>
  <si>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</si>
  <si>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</si>
  <si>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</si>
  <si>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</si>
  <si>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</si>
  <si>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</si>
  <si>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</si>
  <si>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</si>
  <si>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</si>
  <si>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</si>
  <si>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</si>
  <si>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</si>
  <si>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</si>
  <si>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</si>
  <si>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</si>
  <si>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</si>
  <si>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</si>
  <si>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</si>
  <si>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</si>
  <si>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</si>
  <si>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</si>
  <si>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</si>
  <si>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</si>
  <si>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</si>
  <si>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</si>
  <si>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</si>
  <si>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</si>
  <si>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</si>
  <si>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</si>
  <si>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</si>
  <si>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</si>
  <si>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</si>
  <si>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</si>
  <si>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</si>
  <si>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</si>
  <si>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</si>
  <si>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</si>
  <si>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</si>
  <si>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</si>
  <si>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</si>
  <si>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</si>
  <si>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</si>
  <si>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</si>
  <si>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</si>
  <si>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</si>
  <si>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</si>
  <si>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</si>
  <si>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</si>
  <si>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</si>
  <si>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</si>
  <si>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</si>
  <si>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</si>
  <si>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</si>
  <si>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</si>
  <si>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</si>
  <si>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</si>
  <si>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</si>
  <si>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</si>
  <si>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</si>
  <si>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</si>
  <si>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</si>
  <si>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</si>
  <si>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</si>
  <si>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</si>
  <si>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</si>
  <si>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</si>
  <si>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</si>
  <si>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</si>
  <si>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</si>
  <si>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</si>
  <si>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</si>
  <si>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</si>
  <si>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</si>
  <si>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</si>
  <si>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</si>
  <si>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</si>
  <si>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</si>
  <si>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</si>
  <si>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</si>
  <si>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</si>
  <si>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</si>
  <si>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</si>
  <si>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</si>
  <si>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</si>
  <si>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</si>
  <si>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</si>
  <si>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</si>
  <si>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</si>
  <si>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</si>
  <si>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</si>
  <si>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</si>
  <si>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</si>
  <si>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</si>
  <si>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</si>
  <si>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</si>
  <si>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</si>
  <si>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</si>
  <si>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</si>
  <si>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</si>
  <si>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</si>
  <si>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</si>
  <si>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</si>
  <si>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</si>
  <si>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</si>
  <si>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</si>
  <si>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</si>
  <si>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</si>
  <si>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</si>
  <si>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</si>
  <si>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</si>
  <si>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</si>
  <si>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</si>
  <si>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</si>
  <si>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</si>
  <si>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</si>
  <si>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</si>
  <si>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</si>
  <si>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</si>
  <si>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</si>
  <si>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</si>
  <si>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</si>
  <si>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</si>
  <si>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</si>
  <si>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</si>
  <si>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</si>
  <si>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</si>
  <si>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</si>
  <si>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</si>
  <si>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</si>
  <si>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</si>
  <si>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</si>
  <si>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</si>
  <si>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</si>
  <si>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</si>
  <si>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</si>
  <si>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</si>
  <si>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</si>
  <si>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</si>
  <si>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</si>
  <si>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</si>
  <si>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</si>
  <si>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</si>
  <si>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</si>
  <si>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</si>
  <si>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</si>
  <si>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</si>
  <si>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</si>
  <si>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</si>
  <si>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</si>
  <si>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</si>
  <si>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</si>
  <si>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</si>
  <si>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</si>
  <si>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</si>
  <si>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</si>
  <si>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</si>
  <si>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</si>
  <si>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</si>
  <si>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</si>
  <si>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</si>
  <si>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</si>
  <si>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</si>
  <si>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</si>
  <si>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</si>
  <si>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</si>
  <si>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</si>
  <si>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</si>
  <si>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</si>
  <si>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</si>
  <si>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</si>
  <si>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</si>
  <si>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</si>
  <si>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</si>
  <si>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</si>
  <si>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</si>
  <si>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</si>
  <si>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</si>
  <si>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</si>
  <si>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</si>
  <si>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</si>
  <si>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</si>
  <si>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</si>
  <si>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</si>
  <si>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</si>
  <si>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</si>
  <si>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</si>
  <si>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</si>
  <si>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</si>
  <si>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</si>
  <si>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</si>
  <si>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</si>
  <si>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</si>
  <si>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</si>
  <si>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</si>
  <si>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</si>
  <si>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</si>
  <si>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</si>
  <si>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</si>
  <si>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</si>
  <si>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</si>
  <si>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</si>
  <si>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</si>
  <si>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</si>
  <si>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</si>
  <si>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</si>
  <si>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</si>
  <si>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</si>
  <si>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</si>
  <si>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</si>
  <si>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</si>
  <si>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</si>
  <si>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</si>
  <si>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</si>
  <si>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</si>
  <si>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</si>
  <si>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</si>
  <si>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</si>
  <si>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</si>
  <si>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</si>
  <si>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</si>
  <si>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</si>
  <si>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</si>
  <si>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</si>
  <si>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</si>
  <si>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</si>
  <si>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</si>
  <si>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</si>
  <si>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</si>
  <si>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</si>
  <si>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</si>
  <si>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</si>
  <si>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</si>
  <si>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</si>
  <si>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</si>
  <si>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</si>
  <si>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</si>
  <si>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</si>
  <si>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</si>
  <si>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</si>
  <si>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</si>
  <si>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</si>
  <si>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</si>
  <si>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</si>
  <si>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</si>
  <si>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</si>
  <si>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</si>
  <si>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</si>
  <si>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</si>
  <si>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</si>
  <si>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</si>
  <si>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</si>
  <si>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</si>
  <si>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</si>
  <si>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</si>
  <si>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</si>
  <si>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</si>
  <si>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</si>
  <si>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</si>
  <si>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</si>
  <si>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</si>
  <si>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</si>
  <si>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</si>
  <si>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</si>
  <si>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</si>
  <si>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</si>
  <si>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</si>
  <si>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</si>
  <si>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</si>
  <si>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</si>
  <si>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</si>
  <si>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</si>
  <si>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</si>
  <si>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</si>
  <si>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</si>
  <si>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</si>
  <si>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</si>
  <si>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</si>
  <si>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</si>
  <si>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</si>
  <si>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</si>
  <si>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</si>
  <si>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</si>
  <si>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</si>
  <si>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</si>
  <si>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</si>
  <si>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</si>
  <si>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</si>
  <si>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</si>
  <si>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</si>
  <si>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</si>
  <si>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</si>
  <si>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</si>
  <si>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</si>
  <si>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</si>
  <si>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</si>
  <si>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</si>
  <si>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</si>
  <si>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</si>
  <si>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</si>
  <si>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</si>
  <si>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</si>
  <si>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</si>
  <si>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</si>
  <si>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</si>
  <si>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</si>
  <si>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</si>
  <si>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</si>
  <si>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</si>
  <si>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</si>
  <si>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</si>
  <si>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</si>
  <si>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</si>
  <si>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</si>
  <si>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</si>
  <si>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</si>
  <si>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</si>
  <si>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</si>
  <si>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</si>
  <si>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</si>
  <si>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</si>
  <si>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</si>
  <si>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</si>
  <si>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</si>
  <si>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</si>
  <si>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</si>
  <si>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</si>
  <si>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</si>
  <si>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</si>
  <si>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</si>
  <si>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</si>
  <si>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</si>
  <si>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</si>
  <si>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</si>
  <si>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</si>
  <si>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</si>
  <si>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</si>
  <si>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</si>
  <si>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</si>
  <si>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</si>
  <si>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</si>
  <si>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</si>
  <si>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</si>
  <si>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</si>
  <si>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</si>
  <si>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</si>
  <si>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</si>
  <si>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</si>
  <si>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</si>
  <si>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</si>
  <si>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</si>
  <si>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</si>
  <si>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</si>
  <si>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</si>
  <si>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</si>
  <si>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</si>
  <si>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</si>
  <si>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</si>
  <si>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</si>
  <si>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</si>
  <si>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</si>
  <si>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</si>
  <si>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</si>
  <si>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</si>
  <si>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</si>
  <si>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</si>
  <si>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</si>
  <si>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</si>
  <si>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</si>
  <si>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</si>
  <si>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</si>
  <si>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</si>
  <si>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</si>
  <si>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</si>
  <si>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</si>
  <si>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</si>
  <si>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</si>
  <si>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</si>
  <si>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</si>
  <si>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</si>
  <si>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</si>
  <si>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</si>
  <si>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</si>
  <si>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</si>
  <si>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</si>
  <si>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</si>
  <si>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</si>
  <si>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</si>
  <si>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</si>
  <si>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</si>
  <si>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</si>
  <si>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</si>
  <si>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</si>
  <si>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</si>
  <si>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</si>
  <si>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</si>
  <si>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</si>
  <si>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</si>
  <si>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</si>
  <si>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</si>
  <si>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</si>
  <si>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</si>
  <si>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</si>
  <si>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</si>
  <si>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</si>
  <si>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</si>
  <si>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</si>
  <si>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</si>
  <si>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</si>
  <si>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</si>
  <si>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</si>
  <si>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</si>
  <si>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</si>
  <si>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</si>
  <si>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</si>
  <si>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</si>
  <si>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</si>
  <si>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</si>
  <si>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</si>
  <si>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</si>
  <si>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</si>
  <si>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</si>
  <si>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</si>
  <si>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</si>
  <si>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</si>
  <si>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</si>
  <si>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</si>
  <si>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</si>
  <si>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</si>
  <si>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</si>
  <si>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</si>
  <si>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</si>
  <si>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</si>
  <si>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</si>
  <si>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</si>
  <si>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</si>
  <si>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</si>
  <si>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</si>
  <si>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</si>
  <si>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</si>
  <si>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</si>
  <si>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</si>
  <si>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</si>
  <si>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</si>
  <si>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</si>
  <si>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</si>
  <si>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</si>
  <si>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</si>
  <si>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</si>
  <si>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</si>
  <si>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</si>
  <si>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</si>
  <si>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</si>
  <si>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</si>
  <si>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</si>
  <si>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</si>
  <si>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</si>
  <si>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</si>
  <si>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</si>
  <si>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</si>
  <si>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</si>
  <si>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</si>
  <si>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</si>
  <si>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</si>
  <si>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</si>
  <si>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</si>
  <si>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</si>
  <si>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</si>
  <si>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</si>
  <si>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</si>
  <si>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</si>
  <si>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</si>
  <si>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</si>
  <si>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</si>
  <si>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</si>
  <si>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</si>
  <si>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</si>
  <si>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</si>
  <si>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</si>
  <si>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</si>
  <si>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</si>
  <si>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</si>
  <si>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</si>
  <si>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</si>
  <si>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</si>
  <si>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</si>
  <si>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</si>
  <si>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</si>
  <si>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</si>
  <si>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</si>
  <si>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</si>
  <si>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</si>
  <si>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</si>
  <si>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</si>
  <si>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</si>
  <si>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</si>
  <si>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</si>
  <si>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</si>
  <si>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</si>
  <si>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</si>
  <si>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</si>
  <si>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</si>
  <si>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</si>
  <si>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</si>
  <si>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</si>
  <si>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</si>
  <si>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</si>
  <si>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</si>
  <si>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</si>
  <si>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</si>
  <si>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</si>
  <si>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</si>
  <si>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</si>
  <si>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</si>
  <si>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</si>
  <si>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</si>
  <si>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</si>
  <si>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</si>
  <si>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</si>
  <si>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</si>
  <si>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</si>
  <si>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</si>
  <si>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</si>
  <si>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</si>
  <si>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</si>
  <si>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</si>
  <si>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</si>
  <si>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</si>
  <si>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</si>
  <si>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</si>
  <si>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</si>
  <si>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</si>
  <si>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</si>
  <si>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</si>
  <si>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</si>
  <si>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</si>
  <si>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</si>
  <si>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</si>
  <si>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</si>
  <si>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</si>
  <si>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</si>
  <si>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</si>
  <si>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</si>
  <si>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</si>
  <si>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</si>
  <si>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</si>
  <si>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</si>
  <si>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</si>
  <si>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</si>
  <si>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</si>
  <si>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</si>
  <si>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</si>
  <si>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</si>
  <si>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</si>
  <si>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</si>
  <si>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</si>
  <si>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</si>
  <si>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</si>
  <si>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</si>
  <si>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</si>
  <si>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</si>
  <si>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</si>
  <si>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</si>
  <si>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</si>
  <si>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</si>
  <si>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</si>
  <si>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</si>
  <si>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</si>
  <si>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</si>
  <si>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</si>
  <si>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</si>
  <si>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</si>
  <si>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</si>
  <si>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</si>
  <si>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</si>
  <si>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</si>
  <si>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</si>
  <si>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</si>
  <si>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</si>
  <si>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</si>
  <si>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</si>
  <si>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</si>
  <si>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</si>
  <si>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</si>
  <si>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</si>
  <si>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</si>
  <si>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</si>
  <si>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</si>
  <si>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</si>
  <si>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</si>
  <si>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</si>
  <si>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</si>
  <si>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</si>
  <si>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</si>
  <si>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</si>
  <si>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</si>
  <si>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</si>
  <si>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</si>
  <si>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</si>
  <si>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</si>
  <si>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</si>
  <si>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</si>
  <si>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</si>
  <si>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</si>
  <si>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</si>
  <si>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</si>
  <si>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</si>
  <si>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</si>
  <si>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</si>
  <si>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</si>
  <si>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</si>
  <si>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</si>
  <si>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</si>
  <si>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</si>
  <si>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</si>
  <si>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</si>
  <si>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</si>
  <si>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</si>
  <si>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</si>
  <si>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</si>
  <si>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</si>
  <si>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</si>
  <si>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</si>
  <si>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</si>
  <si>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</si>
  <si>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</si>
  <si>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</si>
  <si>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</si>
  <si>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</si>
  <si>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</si>
  <si>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</si>
  <si>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</si>
  <si>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</si>
  <si>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</si>
  <si>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</si>
  <si>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</si>
  <si>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</si>
  <si>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</si>
  <si>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</si>
  <si>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</si>
  <si>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</si>
  <si>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</si>
  <si>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</si>
  <si>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</si>
  <si>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</si>
  <si>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</si>
  <si>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</si>
  <si>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</si>
  <si>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</si>
  <si>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</si>
  <si>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</si>
  <si>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</si>
  <si>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</si>
  <si>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</si>
  <si>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</si>
  <si>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</si>
  <si>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</si>
  <si>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</si>
  <si>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</si>
  <si>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</si>
  <si>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</si>
  <si>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</si>
  <si>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</si>
  <si>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</si>
  <si>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</si>
  <si>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</si>
  <si>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</si>
  <si>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</si>
  <si>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</si>
  <si>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</si>
  <si>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</si>
  <si>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</si>
  <si>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</si>
  <si>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</si>
  <si>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</si>
  <si>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</si>
  <si>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</si>
  <si>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</si>
  <si>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</si>
  <si>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</si>
  <si>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</si>
  <si>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</si>
  <si>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</si>
  <si>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</si>
  <si>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</si>
  <si>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</si>
  <si>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</si>
  <si>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</si>
  <si>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</si>
  <si>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</si>
  <si>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</si>
  <si>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</si>
  <si>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</si>
  <si>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</si>
  <si>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</si>
  <si>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</si>
  <si>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</si>
  <si>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</si>
  <si>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</si>
  <si>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</si>
  <si>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</si>
  <si>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</si>
  <si>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</si>
  <si>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</si>
  <si>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</si>
  <si>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</si>
  <si>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</si>
  <si>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</si>
  <si>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</si>
  <si>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</si>
  <si>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</si>
  <si>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</si>
  <si>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</si>
  <si>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</si>
  <si>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</si>
  <si>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</si>
  <si>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</si>
  <si>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</si>
  <si>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</si>
  <si>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</si>
  <si>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</si>
  <si>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</si>
  <si>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</si>
  <si>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</si>
  <si>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</si>
  <si>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</si>
  <si>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</si>
  <si>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</si>
  <si>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</si>
  <si>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</si>
  <si>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</si>
  <si>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</si>
  <si>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</si>
  <si>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</si>
  <si>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</si>
  <si>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</si>
  <si>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</si>
  <si>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</si>
  <si>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</si>
  <si>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</si>
  <si>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</si>
  <si>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</si>
  <si>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</si>
  <si>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</si>
  <si>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</si>
  <si>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</si>
  <si>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</si>
  <si>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</si>
  <si>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</si>
  <si>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</si>
  <si>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</si>
  <si>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</si>
  <si>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</si>
  <si>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</si>
  <si>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</si>
  <si>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</si>
  <si>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</si>
  <si>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</si>
  <si>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</si>
  <si>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</si>
  <si>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</si>
  <si>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</si>
  <si>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</si>
  <si>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</si>
  <si>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</si>
  <si>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</si>
  <si>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</si>
  <si>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</si>
  <si>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</si>
  <si>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</si>
  <si>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</si>
  <si>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</si>
  <si>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</si>
  <si>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</si>
  <si>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</si>
  <si>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</si>
  <si>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</si>
  <si>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</si>
  <si>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</si>
  <si>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</si>
  <si>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</si>
  <si>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</si>
  <si>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</si>
  <si>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</si>
  <si>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</si>
  <si>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</si>
  <si>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</si>
  <si>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</si>
  <si>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</si>
  <si>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</si>
  <si>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</si>
  <si>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</si>
  <si>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</si>
  <si>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</si>
  <si>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</si>
  <si>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</si>
  <si>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</si>
  <si>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</si>
  <si>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</si>
  <si>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</si>
  <si>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</si>
  <si>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</si>
  <si>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</si>
  <si>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</si>
  <si>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</si>
  <si>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</si>
  <si>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</si>
  <si>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</si>
  <si>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</si>
  <si>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</si>
  <si>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</si>
  <si>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</si>
  <si>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</si>
  <si>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</si>
  <si>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</si>
  <si>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</si>
  <si>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</si>
  <si>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</si>
  <si>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</si>
  <si>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</si>
  <si>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</si>
  <si>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</si>
  <si>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</si>
  <si>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</si>
  <si>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</si>
  <si>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</si>
  <si>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</si>
  <si>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</si>
  <si>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</si>
  <si>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</si>
  <si>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</si>
  <si>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</si>
  <si>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</si>
  <si>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</si>
  <si>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</si>
  <si>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</si>
  <si>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</si>
  <si>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</si>
  <si>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</si>
  <si>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</si>
  <si>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</si>
  <si>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</si>
  <si>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</si>
  <si>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</si>
  <si>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</si>
  <si>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</si>
  <si>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</si>
  <si>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</si>
  <si>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</si>
  <si>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</si>
  <si>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</si>
  <si>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</si>
  <si>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</si>
  <si>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</si>
  <si>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</si>
  <si>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</si>
  <si>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</si>
  <si>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</si>
  <si>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</si>
  <si>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</si>
  <si>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</si>
  <si>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</si>
  <si>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</si>
  <si>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</si>
  <si>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</si>
  <si>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</si>
  <si>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</si>
  <si>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</si>
  <si>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</si>
  <si>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</si>
  <si>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</si>
  <si>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</si>
  <si>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</si>
  <si>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</si>
  <si>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</si>
  <si>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</si>
  <si>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</si>
  <si>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</si>
  <si>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</si>
  <si>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</si>
  <si>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</si>
  <si>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</si>
  <si>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</si>
  <si>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</si>
  <si>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</si>
  <si>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</si>
  <si>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</si>
  <si>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</si>
  <si>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</si>
  <si>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</si>
  <si>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</si>
  <si>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</si>
  <si>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</si>
  <si>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</si>
  <si>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</si>
  <si>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</si>
  <si>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</si>
  <si>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</si>
  <si>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</si>
  <si>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</si>
  <si>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</si>
  <si>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</si>
  <si>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</si>
  <si>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</si>
  <si>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</si>
  <si>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</si>
  <si>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</si>
  <si>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</si>
  <si>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</si>
  <si>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</si>
  <si>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</si>
  <si>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</si>
  <si>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</si>
  <si>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</si>
  <si>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</si>
  <si>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</si>
  <si>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</si>
  <si>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</si>
  <si>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</si>
  <si>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</si>
  <si>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</si>
  <si>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</si>
  <si>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</si>
  <si>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</si>
  <si>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</si>
  <si>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</si>
  <si>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</si>
  <si>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</si>
  <si>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</si>
  <si>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</si>
  <si>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</si>
  <si>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</si>
  <si>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</si>
  <si>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</si>
  <si>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</si>
  <si>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</si>
  <si>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</si>
  <si>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</si>
  <si>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</si>
  <si>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</si>
  <si>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</si>
  <si>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</si>
  <si>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</si>
  <si>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</si>
  <si>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</si>
  <si>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</si>
  <si>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</si>
  <si>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</si>
  <si>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</si>
  <si>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</si>
  <si>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</si>
  <si>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</si>
  <si>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</si>
  <si>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</si>
  <si>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</si>
  <si>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</si>
  <si>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</si>
  <si>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</si>
  <si>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</si>
  <si>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</si>
  <si>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</si>
  <si>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</si>
  <si>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</si>
  <si>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</si>
  <si>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</si>
  <si>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</si>
  <si>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</si>
  <si>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</si>
  <si>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</si>
  <si>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</si>
  <si>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</si>
  <si>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</si>
  <si>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</si>
  <si>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</si>
  <si>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</si>
  <si>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</si>
  <si>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</si>
  <si>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</si>
  <si>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</si>
  <si>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</si>
  <si>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</si>
  <si>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</si>
  <si>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</si>
  <si>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</si>
  <si>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</si>
  <si>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</si>
  <si>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</si>
  <si>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</si>
  <si>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</si>
  <si>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</si>
  <si>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</si>
  <si>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</si>
  <si>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</si>
  <si>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</si>
  <si>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</si>
  <si>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</si>
  <si>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</si>
  <si>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</si>
  <si>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</si>
  <si>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</si>
  <si>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</si>
  <si>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</si>
  <si>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</si>
  <si>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</si>
  <si>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</si>
  <si>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</si>
  <si>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</si>
  <si>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</si>
  <si>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</si>
  <si>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</si>
  <si>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</si>
  <si>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</si>
  <si>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</si>
  <si>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</si>
  <si>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</si>
  <si>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</si>
  <si>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</si>
  <si>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</si>
  <si>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</si>
  <si>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</si>
  <si>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</si>
  <si>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</si>
  <si>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</si>
  <si>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</si>
  <si>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</si>
  <si>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</si>
  <si>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</si>
  <si>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</si>
  <si>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</si>
  <si>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</si>
  <si>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</si>
  <si>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</si>
  <si>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</si>
  <si>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</si>
  <si>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</si>
  <si>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</si>
  <si>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</si>
  <si>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</si>
  <si>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</si>
  <si>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</si>
  <si>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</si>
  <si>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</si>
  <si>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</si>
  <si>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</si>
  <si>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</si>
  <si>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</si>
  <si>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</si>
  <si>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</si>
  <si>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</si>
  <si>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</si>
  <si>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</si>
  <si>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</si>
  <si>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</si>
  <si>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</si>
  <si>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</si>
  <si>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</si>
  <si>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</si>
  <si>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</si>
  <si>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</si>
  <si>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</si>
  <si>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</si>
  <si>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</si>
  <si>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</si>
  <si>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</si>
  <si>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</si>
  <si>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</si>
  <si>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</si>
  <si>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</si>
  <si>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</si>
  <si>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</si>
  <si>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</si>
  <si>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</si>
  <si>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</si>
  <si>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</si>
  <si>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</si>
  <si>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</si>
  <si>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</si>
  <si>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</si>
  <si>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</si>
  <si>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</si>
  <si>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</si>
  <si>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</si>
  <si>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</si>
  <si>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</si>
  <si>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</si>
  <si>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</si>
  <si>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</si>
  <si>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</si>
  <si>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</si>
  <si>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</si>
  <si>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</si>
  <si>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</si>
  <si>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</si>
  <si>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</si>
  <si>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</si>
  <si>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</si>
  <si>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</si>
  <si>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</si>
  <si>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</si>
  <si>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</si>
  <si>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</si>
  <si>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</si>
  <si>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</si>
  <si>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</si>
  <si>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</si>
  <si>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</si>
  <si>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</si>
  <si>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</si>
  <si>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</si>
  <si>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</si>
  <si>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</si>
  <si>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</si>
  <si>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</si>
  <si>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</si>
  <si>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</si>
  <si>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</si>
  <si>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</si>
  <si>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</si>
  <si>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</si>
  <si>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</si>
  <si>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</si>
  <si>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</si>
  <si>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</si>
  <si>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</si>
  <si>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</si>
  <si>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</si>
  <si>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</si>
  <si>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</si>
  <si>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</si>
  <si>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</si>
  <si>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</si>
  <si>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</si>
  <si>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</si>
  <si>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</si>
  <si>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</si>
  <si>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</si>
  <si>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</si>
  <si>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</si>
  <si>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</si>
  <si>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</si>
  <si>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</si>
  <si>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</si>
  <si>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</si>
  <si>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</si>
  <si>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</si>
  <si>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</si>
  <si>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</si>
  <si>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</si>
  <si>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</si>
  <si>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</si>
  <si>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</si>
  <si>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</si>
  <si>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</si>
  <si>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</si>
  <si>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</si>
  <si>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</si>
  <si>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</si>
  <si>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</si>
  <si>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</si>
  <si>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</si>
  <si>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</si>
  <si>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</si>
  <si>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</si>
  <si>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</si>
  <si>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</si>
  <si>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</si>
  <si>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</si>
  <si>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</si>
  <si>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</si>
  <si>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</si>
  <si>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</si>
  <si>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</si>
  <si>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</si>
  <si>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</si>
  <si>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</si>
  <si>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</si>
  <si>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</si>
  <si>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</si>
  <si>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</si>
  <si>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</si>
  <si>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</si>
  <si>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</si>
  <si>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</si>
  <si>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</si>
  <si>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</si>
  <si>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</si>
  <si>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</si>
  <si>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</si>
  <si>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</si>
  <si>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</si>
  <si>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</si>
  <si>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</si>
  <si>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</si>
  <si>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</si>
  <si>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</si>
  <si>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</si>
  <si>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</si>
  <si>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</si>
  <si>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</si>
  <si>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</si>
  <si>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</si>
  <si>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</si>
  <si>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</si>
  <si>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</si>
  <si>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</si>
  <si>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</si>
  <si>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</si>
  <si>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</si>
  <si>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</si>
  <si>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</si>
  <si>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</si>
  <si>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</si>
  <si>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</si>
  <si>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</si>
  <si>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</si>
  <si>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</si>
  <si>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</si>
  <si>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</si>
  <si>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</si>
  <si>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</si>
  <si>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</si>
  <si>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</si>
  <si>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</si>
  <si>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</si>
  <si>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</si>
  <si>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</si>
  <si>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</si>
  <si>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</si>
  <si>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</si>
  <si>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</si>
  <si>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</si>
  <si>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</si>
  <si>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</si>
  <si>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</si>
  <si>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</si>
  <si>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</si>
  <si>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</si>
  <si>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</si>
  <si>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</si>
  <si>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</si>
  <si>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</si>
  <si>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</si>
  <si>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</si>
  <si>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</si>
  <si>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</si>
  <si>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</si>
  <si>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</si>
  <si>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</si>
  <si>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</si>
  <si>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</si>
  <si>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</si>
  <si>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</si>
  <si>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</si>
  <si>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</si>
  <si>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</si>
  <si>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</si>
  <si>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</si>
  <si>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</si>
  <si>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</si>
  <si>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</si>
  <si>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</si>
  <si>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</si>
  <si>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</si>
  <si>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</si>
  <si>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</si>
  <si>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</si>
  <si>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</si>
  <si>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</si>
  <si>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</si>
  <si>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</si>
  <si>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</si>
  <si>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</si>
  <si>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</si>
  <si>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</si>
  <si>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</si>
  <si>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</si>
  <si>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</si>
  <si>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</si>
  <si>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</si>
  <si>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</si>
  <si>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</si>
  <si>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</si>
  <si>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</si>
  <si>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</si>
  <si>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</si>
  <si>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</si>
  <si>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</si>
  <si>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</si>
  <si>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</si>
  <si>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</si>
  <si>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</si>
  <si>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</si>
  <si>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</si>
  <si>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</si>
  <si>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</si>
  <si>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</si>
  <si>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</si>
  <si>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</si>
  <si>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</si>
  <si>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</si>
  <si>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</si>
  <si>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</si>
  <si>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</si>
  <si>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</si>
  <si>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</si>
  <si>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</si>
  <si>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</si>
  <si>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</si>
  <si>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</si>
  <si>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</si>
  <si>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</si>
  <si>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</si>
  <si>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</si>
  <si>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</si>
  <si>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</si>
  <si>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</si>
  <si>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</si>
  <si>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</si>
  <si>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</si>
  <si>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</si>
  <si>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</si>
  <si>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</si>
  <si>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</si>
  <si>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</si>
  <si>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</si>
  <si>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</si>
  <si>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</si>
  <si>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</si>
  <si>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</si>
  <si>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</si>
  <si>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</si>
  <si>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</si>
  <si>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</si>
  <si>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</si>
  <si>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</si>
  <si>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</si>
  <si>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</si>
  <si>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</si>
  <si>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</si>
  <si>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</si>
  <si>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</si>
  <si>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</si>
  <si>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</si>
  <si>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</si>
  <si>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</si>
  <si>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</si>
  <si>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</si>
  <si>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</si>
  <si>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</si>
  <si>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</si>
  <si>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</si>
  <si>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</si>
  <si>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</si>
  <si>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</si>
  <si>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</si>
  <si>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</si>
  <si>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</si>
  <si>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</si>
  <si>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</si>
  <si>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</si>
  <si>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</si>
  <si>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</si>
  <si>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</si>
  <si>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</si>
  <si>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</si>
  <si>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</si>
  <si>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</si>
  <si>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</si>
  <si>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</si>
  <si>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</si>
  <si>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</si>
  <si>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</si>
  <si>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</si>
  <si>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</si>
  <si>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</si>
  <si>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</si>
  <si>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</si>
  <si>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</si>
  <si>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</si>
  <si>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</si>
  <si>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</si>
  <si>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</si>
  <si>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</si>
  <si>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</si>
  <si>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</si>
  <si>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</si>
  <si>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</si>
  <si>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</si>
  <si>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</si>
  <si>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</si>
  <si>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</si>
  <si>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</si>
  <si>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</si>
  <si>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</si>
  <si>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</si>
  <si>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</si>
  <si>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</si>
  <si>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</si>
  <si>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</si>
  <si>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</si>
  <si>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</si>
  <si>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</si>
  <si>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</si>
  <si>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</si>
  <si>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</si>
  <si>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</si>
  <si>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</si>
  <si>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</si>
  <si>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</si>
  <si>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</si>
  <si>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</si>
  <si>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</si>
  <si>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</si>
  <si>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</si>
  <si>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</si>
  <si>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</si>
  <si>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</si>
  <si>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</si>
  <si>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</si>
  <si>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</si>
  <si>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</si>
  <si>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</si>
  <si>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</si>
  <si>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</si>
  <si>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</si>
  <si>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</si>
  <si>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</si>
  <si>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</si>
  <si>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</si>
  <si>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</si>
  <si>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</si>
  <si>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</si>
  <si>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</si>
  <si>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</si>
  <si>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</si>
  <si>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</si>
  <si>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</si>
  <si>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</si>
  <si>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</si>
  <si>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</si>
  <si>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</si>
  <si>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</si>
  <si>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</si>
  <si>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</si>
  <si>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</si>
  <si>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</si>
  <si>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</si>
  <si>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</si>
  <si>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</si>
  <si>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</si>
  <si>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</si>
  <si>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</si>
  <si>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</si>
  <si>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</si>
  <si>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</si>
  <si>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</si>
  <si>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</si>
  <si>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</si>
  <si>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</si>
  <si>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</si>
  <si>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</si>
  <si>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</si>
  <si>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</si>
  <si>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</si>
  <si>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</si>
  <si>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</si>
  <si>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</si>
  <si>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</si>
  <si>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</si>
  <si>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</si>
  <si>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</si>
  <si>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</si>
  <si>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</si>
  <si>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</si>
  <si>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</si>
  <si>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</si>
  <si>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</si>
  <si>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</si>
  <si>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</si>
  <si>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</si>
  <si>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</si>
  <si>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</si>
  <si>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</si>
  <si>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</si>
  <si>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</si>
  <si>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</si>
  <si>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</si>
  <si>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</si>
  <si>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</si>
  <si>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</si>
  <si>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</si>
  <si>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</si>
  <si>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</si>
  <si>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</si>
  <si>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</si>
  <si>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</si>
  <si>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</si>
  <si>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</si>
  <si>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</si>
  <si>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</si>
  <si>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</si>
  <si>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</si>
  <si>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</si>
  <si>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</si>
  <si>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</si>
  <si>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</si>
  <si>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</si>
  <si>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</si>
  <si>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</si>
  <si>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</si>
  <si>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</si>
  <si>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</si>
  <si>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</si>
  <si>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</si>
  <si>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</si>
  <si>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</si>
  <si>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</si>
  <si>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</si>
  <si>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</si>
  <si>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</si>
  <si>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</si>
  <si>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</si>
  <si>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</si>
  <si>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</si>
  <si>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</si>
  <si>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</si>
  <si>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</si>
  <si>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</si>
  <si>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</si>
  <si>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</si>
  <si>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</si>
  <si>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</si>
  <si>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</si>
  <si>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</si>
  <si>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</si>
  <si>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</si>
  <si>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</si>
  <si>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</si>
  <si>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</si>
  <si>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</si>
  <si>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</si>
  <si>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</si>
  <si>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</si>
  <si>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</si>
  <si>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</si>
  <si>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</si>
  <si>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</si>
  <si>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</si>
  <si>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</si>
  <si>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</si>
  <si>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</si>
  <si>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</si>
  <si>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</si>
  <si>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</si>
  <si>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</si>
  <si>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</si>
  <si>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</si>
  <si>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</si>
  <si>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</si>
  <si>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</si>
  <si>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</si>
  <si>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</si>
  <si>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</si>
  <si>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</si>
  <si>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</si>
  <si>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</si>
  <si>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</si>
  <si>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</si>
  <si>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</si>
  <si>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</si>
  <si>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</si>
  <si>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</si>
  <si>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</si>
  <si>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</si>
  <si>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</si>
  <si>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</si>
  <si>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</si>
  <si>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</si>
  <si>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</si>
  <si>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</si>
  <si>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</si>
  <si>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</si>
  <si>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</si>
  <si>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</si>
  <si>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</si>
  <si>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</si>
  <si>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</si>
  <si>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</si>
  <si>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</si>
  <si>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</si>
  <si>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</si>
  <si>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</si>
  <si>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</si>
  <si>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</si>
  <si>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</si>
  <si>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</si>
  <si>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</si>
  <si>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</si>
  <si>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</si>
  <si>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</si>
  <si>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</si>
  <si>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</si>
  <si>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</si>
  <si>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</si>
  <si>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</si>
  <si>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</si>
  <si>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</si>
  <si>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</si>
  <si>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</si>
  <si>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</si>
  <si>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</si>
  <si>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</si>
  <si>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</si>
  <si>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</si>
  <si>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</si>
  <si>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</si>
  <si>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</si>
  <si>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</si>
  <si>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</si>
  <si>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</si>
  <si>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</si>
  <si>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</si>
  <si>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</si>
  <si>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</si>
  <si>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</si>
  <si>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</si>
  <si>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</si>
  <si>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</si>
  <si>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</si>
  <si>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</si>
  <si>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</si>
  <si>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</si>
  <si>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</si>
  <si>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</si>
  <si>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</si>
  <si>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</si>
  <si>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</si>
  <si>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</si>
  <si>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</si>
  <si>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</si>
  <si>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</si>
  <si>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</si>
  <si>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</si>
  <si>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</si>
  <si>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</si>
  <si>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</si>
  <si>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</si>
  <si>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</si>
  <si>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</si>
  <si>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</si>
  <si>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</si>
  <si>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</si>
  <si>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</si>
  <si>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</si>
  <si>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</si>
  <si>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</si>
  <si>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</si>
  <si>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</si>
  <si>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</si>
  <si>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</si>
  <si>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</si>
  <si>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</si>
  <si>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</si>
  <si>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</si>
  <si>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</si>
  <si>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</si>
  <si>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</si>
  <si>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</si>
  <si>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</si>
  <si>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</si>
  <si>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</si>
  <si>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</si>
  <si>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</si>
  <si>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</si>
  <si>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</si>
  <si>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</si>
  <si>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</si>
  <si>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</si>
  <si>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</si>
  <si>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</si>
  <si>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</si>
  <si>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</si>
  <si>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</si>
  <si>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</si>
  <si>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</si>
  <si>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</si>
  <si>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</si>
  <si>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</si>
  <si>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</si>
  <si>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</si>
  <si>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</si>
  <si>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</si>
  <si>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</si>
  <si>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</si>
  <si>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</si>
  <si>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</si>
  <si>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</si>
  <si>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</si>
  <si>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</si>
  <si>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</si>
  <si>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</si>
  <si>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</si>
  <si>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</si>
  <si>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</si>
  <si>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</si>
  <si>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</si>
  <si>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</si>
  <si>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</si>
  <si>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</si>
  <si>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</si>
  <si>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</si>
  <si>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</si>
  <si>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</si>
  <si>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</si>
  <si>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</si>
  <si>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</si>
  <si>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</si>
  <si>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</si>
  <si>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</si>
  <si>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</si>
  <si>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</si>
  <si>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</si>
  <si>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</si>
  <si>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</si>
  <si>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</si>
  <si>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</si>
  <si>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</si>
  <si>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</si>
  <si>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</si>
  <si>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</si>
  <si>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</si>
  <si>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</si>
  <si>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</si>
  <si>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</si>
  <si>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</si>
  <si>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</si>
  <si>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</si>
  <si>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</si>
  <si>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</si>
  <si>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</si>
  <si>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</si>
  <si>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</si>
  <si>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</si>
  <si>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</si>
  <si>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</si>
  <si>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</si>
  <si>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</si>
  <si>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</si>
  <si>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</si>
  <si>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</si>
  <si>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</si>
  <si>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</si>
  <si>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</si>
  <si>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</si>
  <si>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</si>
  <si>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</si>
  <si>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</si>
  <si>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</si>
  <si>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</si>
  <si>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</si>
  <si>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</si>
  <si>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</si>
  <si>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</si>
  <si>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</si>
  <si>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</si>
  <si>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</si>
  <si>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</si>
  <si>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</si>
  <si>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</si>
  <si>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</si>
  <si>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</si>
  <si>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</si>
  <si>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</si>
  <si>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</si>
  <si>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</si>
  <si>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</si>
  <si>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</si>
  <si>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</si>
  <si>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</si>
  <si>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</si>
  <si>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</si>
  <si>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</si>
  <si>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</si>
  <si>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</si>
  <si>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</si>
  <si>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</si>
  <si>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</si>
  <si>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</si>
  <si>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</si>
  <si>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</si>
  <si>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</si>
  <si>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</si>
  <si>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</si>
  <si>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</si>
  <si>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</si>
  <si>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</si>
  <si>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</si>
  <si>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</si>
  <si>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</si>
  <si>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</si>
  <si>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</si>
  <si>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</si>
  <si>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</si>
  <si>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</si>
  <si>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</si>
  <si>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</si>
  <si>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</si>
  <si>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</si>
  <si>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</si>
  <si>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</si>
  <si>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</si>
  <si>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</si>
  <si>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</si>
  <si>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</si>
  <si>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</si>
  <si>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</si>
  <si>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</si>
  <si>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</si>
  <si>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</si>
  <si>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</si>
  <si>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</si>
  <si>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</si>
  <si>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</si>
  <si>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</si>
  <si>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</si>
  <si>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</si>
  <si>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</si>
  <si>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</si>
  <si>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</si>
  <si>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</si>
  <si>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</si>
  <si>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</si>
  <si>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</si>
  <si>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</si>
  <si>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</si>
  <si>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</si>
  <si>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</si>
  <si>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</si>
  <si>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</si>
  <si>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</si>
  <si>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</si>
  <si>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</si>
  <si>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</si>
  <si>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</si>
  <si>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</si>
  <si>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</si>
  <si>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</si>
  <si>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</si>
  <si>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</si>
  <si>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</si>
  <si>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</si>
  <si>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</si>
  <si>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</si>
  <si>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</si>
  <si>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</si>
  <si>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</si>
  <si>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</si>
  <si>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</si>
  <si>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</si>
  <si>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</si>
  <si>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</si>
  <si>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</si>
  <si>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</si>
  <si>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</si>
  <si>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</si>
  <si>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</si>
  <si>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</si>
  <si>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</si>
  <si>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</si>
  <si>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</si>
  <si>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</si>
  <si>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</si>
  <si>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</si>
  <si>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</si>
  <si>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</si>
  <si>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</si>
  <si>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</si>
  <si>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</si>
  <si>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</si>
  <si>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</si>
  <si>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</si>
  <si>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</si>
  <si>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</si>
  <si>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</si>
  <si>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</si>
  <si>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</si>
  <si>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</si>
  <si>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</si>
  <si>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</si>
  <si>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</si>
  <si>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</si>
  <si>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</si>
  <si>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</si>
  <si>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</si>
  <si>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</si>
  <si>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</si>
  <si>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</si>
  <si>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</si>
  <si>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</si>
  <si>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</si>
  <si>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</si>
  <si>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</si>
  <si>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</si>
  <si>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</si>
  <si>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</si>
  <si>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</si>
  <si>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</si>
  <si>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</si>
  <si>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</si>
  <si>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</si>
  <si>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</si>
  <si>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</si>
  <si>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</si>
  <si>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</si>
  <si>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</si>
  <si>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</si>
  <si>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</si>
  <si>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</si>
  <si>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</si>
  <si>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</si>
  <si>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</si>
  <si>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</si>
  <si>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</si>
  <si>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</si>
  <si>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</si>
  <si>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</si>
  <si>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</si>
  <si>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</si>
  <si>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</si>
  <si>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</si>
  <si>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</si>
  <si>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</si>
  <si>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</si>
  <si>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</si>
  <si>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</si>
  <si>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</si>
  <si>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</si>
  <si>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</si>
  <si>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</si>
  <si>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</si>
  <si>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</si>
  <si>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</si>
  <si>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</si>
  <si>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</si>
  <si>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</si>
  <si>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</si>
  <si>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</si>
  <si>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</si>
  <si>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</si>
  <si>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</si>
  <si>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</si>
  <si>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</si>
  <si>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</si>
  <si>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</si>
  <si>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</si>
  <si>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</si>
  <si>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</si>
  <si>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</si>
  <si>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</si>
  <si>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</si>
  <si>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</si>
  <si>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</si>
  <si>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</si>
  <si>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</si>
  <si>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</si>
  <si>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</si>
  <si>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</si>
  <si>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</si>
  <si>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</si>
  <si>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</si>
  <si>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</si>
  <si>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</si>
  <si>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</si>
  <si>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</si>
  <si>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</si>
  <si>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</si>
  <si>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</si>
  <si>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</si>
  <si>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</si>
  <si>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</si>
  <si>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</si>
  <si>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</si>
  <si>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</si>
  <si>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</si>
  <si>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</si>
  <si>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</si>
  <si>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</si>
  <si>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</si>
  <si>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</si>
  <si>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</si>
  <si>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</si>
  <si>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</si>
  <si>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</si>
  <si>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</si>
  <si>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</si>
  <si>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</si>
  <si>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</si>
  <si>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</si>
  <si>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</si>
  <si>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</si>
  <si>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</si>
  <si>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</si>
  <si>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</si>
  <si>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</si>
  <si>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</si>
  <si>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</si>
  <si>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</si>
  <si>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</si>
  <si>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</si>
  <si>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</si>
  <si>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</si>
  <si>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</si>
  <si>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</si>
  <si>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</si>
  <si>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</si>
  <si>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</si>
  <si>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</si>
  <si>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</si>
  <si>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</si>
  <si>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</si>
  <si>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</si>
  <si>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</si>
  <si>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</si>
  <si>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</si>
  <si>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</si>
  <si>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</si>
  <si>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</si>
  <si>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</si>
  <si>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</si>
  <si>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</si>
  <si>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</si>
  <si>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</si>
  <si>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</si>
  <si>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</si>
  <si>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</si>
  <si>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</si>
  <si>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</si>
  <si>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</si>
  <si>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</si>
  <si>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</si>
  <si>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</si>
  <si>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</si>
  <si>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</si>
  <si>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</si>
  <si>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</si>
  <si>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</si>
  <si>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</si>
  <si>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</si>
  <si>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</si>
  <si>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</si>
  <si>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</si>
  <si>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</si>
  <si>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</si>
  <si>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</si>
  <si>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</si>
  <si>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</si>
  <si>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</si>
  <si>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</si>
  <si>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</si>
  <si>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</si>
  <si>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</si>
  <si>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</si>
  <si>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</si>
  <si>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</si>
  <si>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</si>
  <si>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</si>
  <si>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</si>
  <si>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</si>
  <si>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</si>
  <si>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</si>
  <si>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</si>
  <si>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</si>
  <si>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</si>
  <si>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</si>
  <si>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</si>
  <si>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</si>
  <si>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</si>
  <si>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</si>
  <si>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</si>
  <si>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</si>
  <si>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</si>
  <si>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</si>
  <si>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</si>
  <si>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</si>
  <si>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</si>
  <si>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</si>
  <si>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</si>
  <si>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</si>
  <si>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</si>
  <si>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</si>
  <si>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</si>
  <si>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</si>
  <si>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</si>
  <si>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</si>
  <si>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</si>
  <si>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</si>
  <si>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</si>
  <si>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</si>
  <si>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</si>
  <si>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</si>
  <si>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</si>
  <si>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</si>
  <si>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</si>
  <si>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</si>
  <si>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</si>
  <si>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</si>
  <si>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</si>
  <si>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</si>
  <si>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</si>
  <si>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</si>
  <si>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</si>
  <si>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</si>
  <si>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</si>
  <si>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</si>
  <si>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</si>
  <si>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</si>
  <si>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</si>
  <si>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</si>
  <si>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</si>
  <si>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</si>
  <si>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</si>
  <si>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</si>
  <si>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</si>
  <si>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</si>
  <si>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</si>
  <si>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</si>
  <si>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</si>
  <si>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</si>
  <si>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</si>
  <si>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</si>
  <si>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</si>
  <si>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</si>
  <si>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</si>
  <si>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</si>
  <si>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</si>
  <si>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</si>
  <si>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</si>
  <si>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</si>
  <si>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</si>
  <si>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</si>
  <si>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</si>
  <si>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</si>
  <si>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</si>
  <si>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</si>
  <si>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</si>
  <si>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</si>
  <si>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</si>
  <si>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</si>
  <si>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</si>
  <si>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</si>
  <si>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</si>
  <si>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</si>
  <si>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</si>
  <si>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</si>
  <si>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</si>
  <si>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</si>
  <si>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</si>
  <si>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</si>
  <si>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</si>
  <si>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</si>
  <si>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</si>
  <si>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</si>
  <si>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</si>
  <si>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</si>
  <si>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</si>
  <si>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</si>
  <si>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</si>
  <si>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</si>
  <si>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</si>
  <si>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</si>
  <si>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</si>
  <si>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</si>
  <si>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</si>
  <si>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</si>
  <si>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</si>
  <si>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</si>
  <si>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</si>
  <si>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</si>
  <si>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</si>
  <si>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</si>
  <si>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</si>
  <si>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</si>
  <si>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</si>
  <si>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</si>
  <si>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</si>
  <si>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</si>
  <si>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</si>
  <si>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</si>
  <si>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</si>
  <si>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</si>
  <si>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</si>
  <si>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</si>
  <si>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</si>
  <si>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</si>
  <si>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</si>
  <si>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</si>
  <si>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</si>
  <si>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</si>
  <si>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</si>
  <si>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</si>
  <si>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</si>
  <si>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</si>
  <si>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</si>
  <si>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</si>
  <si>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</si>
  <si>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</si>
  <si>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</si>
  <si>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</si>
  <si>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</si>
  <si>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</si>
  <si>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</si>
  <si>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</si>
  <si>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</si>
  <si>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</si>
  <si>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</si>
  <si>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</si>
  <si>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</si>
  <si>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</si>
  <si>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</si>
  <si>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</si>
  <si>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</si>
  <si>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</si>
  <si>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</si>
  <si>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</si>
  <si>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</si>
  <si>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</si>
  <si>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</si>
  <si>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</si>
  <si>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</si>
  <si>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</si>
  <si>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</si>
  <si>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</si>
  <si>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</si>
  <si>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</si>
  <si>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</si>
  <si>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</si>
  <si>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</si>
  <si>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</si>
  <si>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</si>
  <si>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</si>
  <si>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</si>
  <si>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</si>
  <si>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</si>
  <si>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</si>
  <si>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</si>
  <si>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</si>
  <si>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</si>
  <si>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</si>
  <si>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</si>
  <si>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</si>
  <si>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</si>
  <si>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</si>
  <si>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</si>
  <si>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</si>
  <si>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</si>
  <si>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</si>
  <si>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</si>
  <si>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</si>
  <si>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</si>
  <si>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</si>
  <si>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</si>
  <si>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</si>
  <si>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</si>
  <si>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</si>
  <si>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</si>
  <si>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</si>
  <si>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</si>
  <si>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</si>
  <si>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</si>
  <si>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</si>
  <si>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</si>
  <si>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</si>
  <si>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</si>
  <si>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</si>
  <si>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</si>
  <si>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</si>
  <si>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</si>
  <si>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</si>
  <si>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</si>
  <si>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</si>
  <si>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</si>
  <si>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</si>
  <si>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</si>
  <si>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</si>
  <si>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</si>
  <si>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</si>
  <si>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</si>
  <si>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</si>
  <si>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</si>
  <si>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</si>
  <si>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</si>
  <si>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</si>
  <si>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</si>
  <si>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</si>
  <si>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</si>
  <si>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</si>
  <si>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</si>
  <si>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</si>
  <si>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</si>
  <si>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</si>
  <si>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</si>
  <si>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</si>
  <si>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</si>
  <si>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</si>
  <si>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</si>
  <si>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</si>
  <si>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</si>
  <si>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</si>
  <si>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</si>
  <si>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</si>
  <si>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</si>
  <si>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</si>
  <si>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</si>
  <si>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</si>
  <si>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</si>
  <si>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</si>
  <si>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</si>
  <si>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</si>
  <si>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</si>
  <si>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</si>
  <si>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</si>
  <si>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</si>
  <si>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</si>
  <si>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</si>
  <si>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</si>
  <si>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</si>
  <si>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</si>
  <si>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</si>
  <si>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</si>
  <si>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</si>
  <si>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</si>
  <si>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</si>
  <si>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</si>
  <si>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</si>
  <si>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</si>
  <si>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</si>
  <si>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</si>
  <si>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</si>
  <si>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</si>
  <si>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</si>
  <si>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</si>
  <si>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</si>
  <si>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</si>
  <si>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</si>
  <si>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</si>
  <si>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</si>
  <si>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</si>
  <si>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</si>
  <si>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</si>
  <si>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</si>
  <si>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</si>
  <si>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</si>
  <si>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</si>
  <si>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</si>
  <si>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</si>
  <si>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</si>
  <si>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</si>
  <si>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</si>
  <si>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</si>
  <si>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</si>
  <si>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</si>
  <si>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</si>
  <si>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</si>
  <si>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</si>
  <si>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</si>
  <si>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</si>
  <si>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</si>
  <si>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</si>
  <si>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</si>
  <si>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</si>
  <si>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</si>
  <si>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</si>
  <si>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</si>
  <si>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</si>
  <si>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</si>
  <si>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</si>
  <si>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</si>
  <si>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</si>
  <si>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</si>
  <si>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</si>
  <si>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</si>
  <si>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</si>
  <si>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</si>
  <si>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</si>
  <si>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</si>
  <si>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</si>
  <si>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</si>
  <si>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</si>
  <si>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</si>
  <si>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</si>
  <si>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</si>
  <si>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</si>
  <si>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</si>
  <si>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</si>
  <si>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</si>
  <si>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</si>
  <si>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</si>
  <si>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</si>
  <si>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</si>
  <si>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</si>
  <si>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</si>
  <si>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</si>
  <si>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</si>
  <si>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</si>
  <si>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</si>
  <si>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</si>
  <si>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</si>
  <si>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</si>
  <si>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</si>
  <si>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</si>
  <si>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</si>
  <si>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</si>
  <si>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</si>
  <si>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</si>
  <si>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</si>
  <si>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</si>
  <si>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</si>
  <si>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</si>
  <si>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</si>
  <si>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</si>
  <si>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</si>
  <si>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</si>
  <si>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</si>
  <si>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</si>
  <si>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</si>
  <si>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</si>
  <si>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</si>
  <si>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</si>
  <si>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</si>
  <si>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</si>
  <si>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</si>
  <si>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</si>
  <si>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</si>
  <si>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</si>
  <si>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</si>
  <si>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</si>
  <si>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</si>
  <si>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</si>
  <si>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</si>
  <si>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</si>
  <si>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</si>
  <si>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</si>
  <si>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</si>
  <si>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</si>
  <si>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</si>
  <si>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</si>
  <si>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</si>
  <si>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</si>
  <si>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</si>
  <si>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</si>
  <si>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</si>
  <si>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</si>
  <si>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</si>
  <si>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</si>
  <si>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</si>
  <si>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</si>
  <si>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</si>
  <si>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</si>
  <si>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</si>
  <si>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</si>
  <si>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</si>
  <si>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</si>
  <si>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</si>
  <si>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</si>
  <si>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</si>
  <si>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</si>
  <si>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</si>
  <si>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</si>
  <si>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</si>
  <si>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</si>
  <si>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</si>
  <si>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</si>
  <si>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</si>
  <si>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</si>
  <si>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</si>
  <si>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</si>
  <si>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</si>
  <si>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</si>
  <si>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</si>
  <si>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</si>
  <si>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</si>
  <si>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</si>
  <si>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</si>
  <si>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</si>
  <si>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</si>
  <si>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</si>
  <si>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</si>
  <si>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</si>
  <si>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</si>
  <si>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</si>
  <si>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</si>
  <si>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</si>
  <si>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</si>
  <si>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</si>
  <si>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</si>
  <si>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</si>
  <si>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</si>
  <si>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</si>
  <si>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</si>
  <si>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</si>
  <si>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</si>
  <si>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</si>
  <si>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</si>
  <si>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</si>
  <si>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</si>
  <si>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</si>
  <si>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</si>
  <si>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</si>
  <si>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</si>
  <si>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</si>
  <si>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</si>
  <si>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</si>
  <si>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</si>
  <si>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</si>
  <si>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</si>
  <si>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</si>
  <si>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</si>
  <si>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</si>
  <si>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</si>
  <si>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</si>
  <si>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</si>
  <si>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</si>
  <si>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</si>
  <si>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</si>
  <si>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</si>
  <si>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</si>
  <si>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</si>
  <si>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</si>
  <si>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</si>
  <si>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</si>
  <si>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</si>
  <si>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</si>
  <si>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</si>
  <si>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</si>
  <si>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</si>
  <si>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</si>
  <si>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</si>
  <si>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</si>
  <si>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</si>
  <si>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</si>
  <si>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</si>
  <si>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</si>
  <si>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</si>
  <si>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</si>
  <si>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</si>
  <si>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</si>
  <si>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</si>
  <si>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</si>
  <si>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</si>
  <si>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</si>
  <si>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</si>
  <si>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</si>
  <si>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</si>
  <si>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</si>
  <si>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</si>
  <si>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</si>
  <si>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</si>
  <si>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</si>
  <si>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</si>
  <si>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</si>
  <si>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</si>
  <si>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</si>
  <si>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</si>
  <si>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</si>
  <si>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</si>
  <si>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</si>
  <si>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</si>
  <si>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</si>
  <si>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</si>
  <si>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</si>
  <si>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</si>
  <si>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</si>
  <si>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</si>
  <si>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</si>
  <si>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</si>
  <si>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</si>
  <si>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</si>
  <si>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</si>
  <si>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</si>
  <si>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</si>
  <si>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</si>
  <si>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</si>
  <si>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</si>
  <si>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</si>
  <si>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</si>
  <si>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</si>
  <si>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</si>
  <si>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</si>
  <si>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</si>
  <si>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</si>
  <si>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</si>
  <si>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</si>
  <si>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</si>
  <si>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</si>
  <si>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</si>
  <si>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</si>
  <si>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</si>
  <si>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</si>
  <si>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</si>
  <si>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</si>
  <si>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</si>
  <si>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</si>
  <si>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</si>
  <si>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</si>
  <si>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</si>
  <si>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</si>
  <si>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</si>
  <si>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</si>
  <si>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</si>
  <si>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</si>
  <si>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</si>
  <si>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</si>
  <si>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</si>
  <si>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</si>
  <si>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</si>
  <si>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</si>
  <si>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</si>
  <si>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</si>
  <si>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</si>
  <si>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</si>
  <si>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</si>
  <si>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</si>
  <si>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</si>
  <si>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</si>
  <si>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</si>
  <si>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</si>
  <si>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</si>
  <si>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</si>
  <si>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</si>
  <si>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</si>
  <si>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</si>
  <si>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</si>
  <si>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</si>
  <si>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</si>
  <si>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</si>
  <si>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</si>
  <si>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</si>
  <si>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</si>
  <si>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</si>
  <si>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</si>
  <si>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</si>
  <si>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</si>
  <si>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</si>
  <si>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</si>
  <si>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</si>
  <si>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</si>
  <si>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</si>
  <si>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</si>
  <si>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</si>
  <si>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</si>
  <si>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</si>
  <si>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</si>
  <si>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</si>
  <si>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</si>
  <si>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</si>
  <si>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</si>
  <si>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</si>
  <si>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</si>
  <si>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</si>
  <si>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</si>
  <si>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</si>
  <si>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</si>
  <si>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</si>
  <si>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</si>
  <si>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</si>
  <si>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</si>
  <si>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</si>
  <si>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</si>
  <si>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</si>
  <si>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</si>
  <si>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</si>
  <si>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</si>
  <si>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</si>
  <si>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</si>
  <si>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</si>
  <si>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</si>
  <si>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</si>
  <si>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</si>
  <si>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</si>
  <si>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</si>
  <si>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</si>
  <si>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</si>
  <si>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</si>
  <si>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</si>
  <si>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</si>
  <si>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</si>
  <si>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</si>
  <si>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</si>
  <si>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</si>
  <si>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</si>
  <si>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</si>
  <si>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</si>
  <si>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</si>
  <si>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</si>
  <si>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</si>
  <si>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</si>
  <si>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</si>
  <si>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</si>
  <si>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</si>
  <si>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</si>
  <si>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</si>
  <si>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</si>
  <si>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</si>
  <si>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</si>
  <si>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</si>
  <si>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</si>
  <si>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</si>
  <si>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</si>
  <si>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</si>
  <si>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</si>
  <si>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</si>
  <si>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</si>
  <si>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</si>
  <si>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</si>
  <si>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</si>
  <si>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</si>
  <si>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</si>
  <si>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</si>
  <si>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</si>
  <si>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</si>
  <si>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</si>
  <si>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</si>
  <si>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</si>
  <si>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</si>
  <si>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</si>
  <si>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</si>
  <si>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</si>
  <si>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</si>
  <si>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</si>
  <si>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</si>
  <si>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</si>
  <si>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</si>
  <si>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</si>
  <si>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</si>
  <si>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</si>
  <si>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</si>
  <si>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</si>
  <si>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</si>
  <si>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</si>
  <si>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</si>
  <si>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</si>
  <si>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</si>
  <si>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</si>
  <si>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</si>
  <si>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</si>
  <si>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</si>
  <si>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</si>
  <si>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</si>
  <si>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</si>
  <si>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</si>
  <si>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</si>
  <si>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</si>
  <si>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</si>
  <si>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</si>
  <si>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</si>
  <si>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</si>
  <si>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</si>
  <si>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</si>
  <si>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</si>
  <si>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</si>
  <si>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</si>
  <si>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</si>
  <si>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</si>
  <si>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</si>
  <si>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</si>
  <si>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</si>
  <si>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</si>
  <si>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</si>
  <si>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</si>
  <si>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</si>
  <si>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</si>
  <si>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</si>
  <si>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</si>
  <si>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</si>
  <si>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</si>
  <si>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</si>
  <si>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</si>
  <si>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</si>
  <si>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</si>
  <si>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</si>
  <si>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</si>
  <si>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</si>
  <si>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</si>
  <si>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</si>
  <si>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</si>
  <si>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</si>
  <si>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</si>
  <si>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</si>
  <si>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</si>
  <si>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</si>
  <si>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</si>
  <si>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</si>
  <si>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</si>
  <si>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</si>
  <si>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</si>
  <si>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</si>
  <si>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</si>
  <si>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</si>
  <si>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</si>
  <si>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</si>
  <si>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</si>
  <si>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</si>
  <si>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</si>
  <si>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</si>
  <si>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</si>
  <si>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</si>
  <si>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</si>
  <si>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</si>
  <si>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</si>
  <si>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</si>
  <si>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</si>
  <si>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</si>
  <si>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</si>
  <si>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</si>
  <si>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</si>
  <si>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</si>
  <si>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</si>
  <si>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</si>
  <si>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</si>
  <si>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</si>
  <si>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</si>
  <si>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</si>
  <si>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</si>
  <si>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</si>
  <si>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</si>
  <si>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</si>
  <si>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</si>
  <si>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</si>
  <si>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</si>
  <si>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</si>
  <si>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</si>
  <si>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</si>
  <si>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</si>
  <si>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</si>
  <si>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</si>
  <si>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</si>
  <si>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</si>
  <si>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</si>
  <si>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</si>
  <si>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</si>
  <si>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</si>
  <si>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</si>
  <si>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</si>
  <si>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</si>
  <si>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</si>
  <si>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</si>
  <si>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</si>
  <si>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</si>
  <si>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</si>
  <si>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</si>
  <si>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</si>
  <si>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</si>
  <si>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</si>
  <si>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</si>
  <si>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</si>
  <si>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</si>
  <si>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</si>
  <si>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</si>
  <si>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</si>
  <si>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</si>
  <si>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</si>
  <si>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</si>
  <si>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</si>
  <si>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</si>
  <si>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</si>
  <si>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</si>
  <si>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</si>
  <si>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</si>
  <si>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</si>
  <si>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</si>
  <si>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</si>
  <si>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</si>
  <si>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</si>
  <si>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</si>
  <si>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</si>
  <si>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</si>
  <si>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</si>
  <si>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</si>
  <si>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</si>
  <si>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</si>
  <si>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</si>
  <si>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</si>
  <si>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</si>
  <si>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</si>
  <si>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</si>
  <si>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</si>
  <si>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</si>
  <si>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</si>
  <si>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</si>
  <si>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</si>
  <si>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</si>
  <si>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</si>
  <si>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</si>
  <si>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</si>
  <si>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</si>
  <si>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</si>
  <si>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</si>
  <si>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</si>
  <si>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</si>
  <si>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</si>
  <si>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</si>
  <si>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</si>
  <si>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</si>
  <si>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</si>
  <si>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</si>
  <si>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</si>
  <si>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</si>
  <si>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</si>
  <si>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</si>
  <si>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</si>
  <si>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</si>
  <si>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</si>
  <si>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</si>
  <si>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</si>
  <si>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</si>
  <si>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</si>
  <si>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</si>
  <si>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</si>
  <si>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</si>
  <si>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</si>
  <si>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</si>
  <si>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</si>
  <si>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</si>
  <si>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</si>
  <si>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</si>
  <si>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</si>
  <si>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</si>
  <si>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</si>
  <si>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</si>
  <si>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</si>
  <si>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</si>
  <si>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</si>
  <si>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</si>
  <si>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</si>
  <si>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</si>
  <si>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</si>
  <si>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</si>
  <si>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</si>
  <si>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</si>
  <si>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</si>
  <si>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</si>
  <si>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</si>
  <si>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</si>
  <si>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</si>
  <si>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</si>
  <si>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</si>
  <si>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</si>
  <si>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</si>
  <si>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</si>
  <si>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</si>
  <si>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</si>
  <si>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</si>
  <si>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</si>
  <si>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</si>
  <si>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</si>
  <si>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</si>
  <si>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</si>
  <si>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</si>
  <si>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</si>
  <si>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</si>
  <si>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</si>
  <si>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</si>
  <si>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</si>
  <si>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</si>
  <si>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</si>
  <si>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</si>
  <si>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</si>
  <si>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</si>
  <si>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</si>
  <si>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</si>
  <si>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</si>
  <si>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</si>
  <si>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</si>
  <si>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</si>
  <si>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</si>
  <si>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</si>
  <si>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</si>
  <si>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</si>
  <si>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</si>
  <si>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</si>
  <si>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</si>
  <si>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</si>
  <si>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</si>
  <si>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</si>
  <si>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</si>
  <si>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</si>
  <si>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</si>
  <si>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</si>
  <si>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</si>
  <si>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</si>
  <si>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</si>
  <si>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</si>
  <si>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</si>
  <si>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</si>
  <si>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</si>
  <si>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</si>
  <si>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</si>
  <si>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</si>
  <si>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</si>
  <si>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</si>
  <si>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</si>
  <si>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</si>
  <si>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</si>
  <si>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</si>
  <si>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</si>
  <si>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</si>
  <si>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</si>
  <si>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</si>
  <si>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</si>
  <si>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</si>
  <si>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</si>
  <si>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</si>
  <si>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</si>
  <si>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</si>
  <si>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</si>
  <si>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</si>
  <si>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</si>
  <si>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</si>
  <si>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</si>
  <si>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</si>
  <si>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</si>
  <si>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</si>
  <si>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</si>
  <si>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</si>
  <si>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</si>
  <si>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</si>
  <si>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</si>
  <si>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</si>
  <si>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</si>
  <si>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</si>
  <si>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</si>
  <si>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</si>
  <si>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</si>
  <si>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</si>
  <si>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</si>
  <si>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</si>
  <si>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</si>
  <si>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</si>
  <si>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</si>
  <si>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</si>
  <si>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</si>
  <si>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</si>
  <si>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</si>
  <si>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</si>
  <si>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</si>
  <si>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</si>
  <si>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</si>
  <si>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</si>
  <si>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</si>
  <si>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</si>
  <si>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</si>
  <si>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</si>
  <si>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</si>
  <si>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</si>
  <si>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</si>
  <si>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</si>
  <si>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</si>
  <si>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</si>
  <si>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</si>
  <si>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</si>
  <si>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</si>
  <si>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</si>
  <si>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</si>
  <si>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</si>
  <si>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</si>
  <si>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</si>
  <si>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</si>
  <si>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</si>
  <si>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</si>
  <si>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</si>
  <si>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</si>
  <si>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</si>
  <si>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</si>
  <si>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</si>
  <si>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</si>
  <si>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</si>
  <si>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</si>
  <si>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</si>
  <si>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</si>
  <si>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</si>
  <si>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</si>
  <si>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</si>
  <si>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</si>
  <si>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</si>
  <si>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</si>
  <si>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</si>
  <si>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</si>
  <si>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</si>
  <si>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</si>
  <si>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</si>
  <si>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</si>
  <si>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</si>
  <si>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</si>
  <si>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</si>
  <si>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</si>
  <si>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</si>
  <si>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</si>
  <si>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</si>
  <si>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</si>
  <si>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</si>
  <si>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</si>
  <si>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</si>
  <si>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</si>
  <si>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</si>
  <si>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</si>
  <si>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</si>
  <si>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</si>
  <si>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</si>
  <si>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</si>
  <si>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</si>
  <si>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</si>
  <si>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</si>
  <si>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</si>
  <si>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</si>
  <si>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</si>
  <si>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</si>
  <si>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</si>
  <si>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</si>
  <si>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</si>
  <si>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</si>
  <si>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</si>
  <si>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</si>
  <si>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</si>
  <si>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</si>
  <si>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</si>
  <si>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</si>
  <si>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</si>
  <si>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</si>
  <si>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</si>
  <si>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</si>
  <si>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</si>
  <si>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</si>
  <si>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</si>
  <si>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</si>
  <si>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</si>
  <si>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</si>
  <si>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</si>
  <si>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</si>
  <si>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</si>
  <si>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</si>
  <si>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</si>
  <si>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</si>
  <si>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</si>
  <si>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</si>
  <si>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</si>
  <si>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</si>
  <si>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</si>
  <si>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</si>
  <si>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</si>
  <si>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</si>
  <si>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</si>
  <si>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</si>
  <si>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</si>
  <si>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</si>
  <si>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</si>
  <si>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</si>
  <si>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</si>
  <si>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</si>
  <si>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</si>
  <si>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</si>
  <si>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</si>
  <si>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</si>
  <si>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</si>
  <si>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</si>
  <si>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</si>
  <si>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</si>
  <si>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</si>
  <si>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</si>
  <si>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</si>
  <si>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</si>
  <si>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</si>
  <si>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</si>
  <si>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</si>
  <si>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</si>
  <si>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</si>
  <si>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</si>
  <si>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</si>
  <si>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</si>
  <si>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</si>
  <si>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</si>
  <si>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</si>
  <si>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</si>
  <si>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</si>
  <si>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</si>
  <si>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</si>
  <si>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</si>
  <si>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</si>
  <si>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</si>
  <si>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</si>
  <si>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</si>
  <si>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</si>
  <si>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</si>
  <si>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</si>
  <si>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</si>
  <si>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</si>
  <si>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</si>
  <si>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</si>
  <si>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</si>
  <si>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</si>
  <si>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</si>
  <si>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</si>
  <si>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</si>
  <si>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</si>
  <si>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</si>
  <si>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</si>
  <si>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</si>
  <si>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</si>
  <si>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</si>
  <si>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</si>
  <si>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</si>
  <si>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</si>
  <si>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</si>
  <si>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</si>
  <si>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</si>
  <si>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</si>
  <si>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</si>
  <si>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</si>
  <si>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</si>
  <si>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</si>
  <si>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</si>
  <si>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</si>
  <si>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</si>
  <si>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</si>
  <si>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</si>
  <si>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</si>
  <si>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</si>
  <si>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</si>
  <si>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</si>
  <si>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</si>
  <si>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</si>
  <si>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</si>
  <si>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</si>
  <si>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</si>
  <si>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</si>
  <si>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</si>
  <si>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</si>
  <si>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</si>
  <si>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</si>
  <si>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</si>
  <si>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</si>
  <si>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</si>
  <si>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</si>
  <si>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</si>
  <si>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</si>
  <si>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</si>
  <si>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</si>
  <si>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</si>
  <si>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</si>
  <si>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</si>
  <si>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</si>
  <si>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</si>
  <si>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</si>
  <si>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</si>
  <si>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</si>
  <si>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</si>
  <si>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</si>
  <si>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</si>
  <si>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</si>
  <si>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</si>
  <si>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</si>
  <si>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</si>
  <si>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</si>
  <si>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</si>
  <si>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</si>
  <si>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</si>
  <si>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</si>
  <si>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</si>
  <si>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</si>
  <si>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</si>
  <si>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</si>
  <si>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</si>
  <si>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</si>
  <si>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</si>
  <si>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</si>
  <si>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</si>
  <si>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</si>
  <si>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</si>
  <si>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</si>
  <si>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</si>
  <si>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</si>
  <si>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</si>
  <si>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</si>
  <si>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</si>
  <si>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</si>
  <si>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</si>
  <si>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</si>
  <si>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</si>
  <si>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</si>
  <si>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</si>
  <si>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</si>
  <si>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</si>
  <si>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</si>
  <si>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</si>
  <si>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</si>
  <si>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</si>
  <si>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</si>
  <si>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</si>
  <si>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</si>
  <si>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</si>
  <si>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</si>
  <si>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</si>
  <si>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</si>
  <si>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</si>
  <si>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</si>
  <si>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</si>
  <si>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</si>
  <si>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</si>
  <si>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</si>
  <si>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</si>
  <si>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</si>
  <si>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</si>
  <si>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</si>
  <si>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</si>
  <si>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</si>
  <si>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</si>
  <si>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</si>
  <si>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</si>
  <si>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</si>
  <si>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</si>
  <si>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</si>
  <si>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</si>
  <si>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</si>
  <si>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</si>
  <si>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</si>
  <si>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</si>
  <si>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</si>
  <si>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</si>
  <si>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</si>
  <si>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</si>
  <si>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</si>
  <si>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</si>
  <si>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</si>
  <si>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</si>
  <si>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</si>
  <si>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</si>
  <si>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</si>
  <si>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</si>
  <si>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</si>
  <si>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</si>
  <si>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</si>
  <si>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</si>
  <si>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</si>
  <si>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</si>
  <si>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</si>
  <si>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</si>
  <si>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</si>
  <si>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</si>
  <si>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</si>
  <si>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</si>
  <si>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</si>
  <si>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</si>
  <si>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</si>
  <si>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</si>
  <si>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</si>
  <si>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</si>
  <si>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</si>
  <si>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</si>
  <si>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</si>
  <si>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</si>
  <si>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</si>
  <si>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</si>
  <si>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</si>
  <si>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</si>
  <si>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</si>
  <si>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</si>
  <si>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</si>
  <si>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</si>
  <si>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</si>
  <si>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</si>
  <si>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</si>
  <si>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</si>
  <si>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</si>
  <si>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</si>
  <si>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</si>
  <si>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</si>
  <si>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</si>
  <si>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</si>
  <si>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</si>
  <si>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</si>
  <si>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</si>
  <si>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</si>
  <si>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</si>
  <si>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</si>
  <si>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</si>
  <si>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</si>
  <si>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</si>
  <si>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</si>
  <si>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</si>
  <si>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</si>
  <si>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</si>
  <si>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</si>
  <si>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</si>
  <si>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</si>
  <si>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</si>
  <si>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</si>
  <si>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</si>
  <si>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</si>
  <si>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</si>
  <si>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</si>
  <si>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</si>
  <si>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</si>
  <si>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</si>
  <si>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</si>
  <si>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</si>
  <si>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</si>
  <si>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</si>
  <si>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</si>
  <si>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</si>
  <si>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</si>
  <si>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</si>
  <si>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</si>
  <si>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</si>
  <si>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</si>
  <si>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</si>
  <si>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</si>
  <si>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</si>
  <si>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</si>
  <si>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</si>
  <si>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</si>
  <si>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</si>
  <si>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</si>
  <si>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</si>
  <si>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</si>
  <si>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</si>
  <si>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</si>
  <si>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</si>
  <si>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</si>
  <si>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</si>
  <si>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</si>
  <si>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</si>
  <si>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</si>
  <si>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</si>
  <si>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</si>
  <si>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</si>
  <si>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</si>
  <si>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</si>
  <si>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</si>
  <si>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</si>
  <si>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</si>
  <si>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</si>
  <si>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</si>
  <si>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</si>
  <si>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</si>
  <si>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</si>
  <si>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</si>
  <si>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</si>
  <si>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</si>
  <si>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</si>
  <si>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</si>
  <si>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</si>
  <si>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</si>
  <si>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</si>
  <si>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</si>
  <si>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</si>
  <si>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</si>
  <si>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</si>
  <si>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</si>
  <si>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</si>
  <si>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</si>
  <si>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</si>
  <si>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</si>
  <si>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</si>
  <si>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</si>
  <si>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</si>
  <si>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</si>
  <si>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</si>
  <si>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</si>
  <si>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</si>
  <si>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</si>
  <si>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</si>
  <si>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</si>
  <si>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</si>
  <si>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</si>
  <si>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</si>
  <si>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</si>
  <si>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</si>
  <si>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</si>
  <si>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</si>
  <si>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</si>
  <si>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</si>
  <si>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</si>
  <si>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</si>
  <si>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</si>
  <si>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</si>
  <si>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</si>
  <si>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</si>
  <si>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</si>
  <si>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</si>
  <si>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</si>
  <si>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</si>
  <si>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</si>
  <si>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</si>
  <si>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</si>
  <si>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</si>
  <si>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</si>
  <si>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</si>
  <si>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</si>
  <si>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</si>
  <si>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</si>
  <si>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</si>
  <si>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</si>
  <si>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</si>
  <si>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</si>
  <si>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</si>
  <si>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</si>
  <si>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</si>
  <si>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</si>
  <si>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</si>
  <si>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</si>
  <si>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</si>
  <si>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</si>
  <si>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</si>
  <si>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</si>
  <si>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</si>
  <si>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</si>
  <si>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</si>
  <si>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</si>
  <si>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</si>
  <si>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</si>
  <si>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</si>
  <si>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</si>
  <si>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</si>
  <si>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</si>
  <si>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</si>
  <si>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</si>
  <si>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</si>
  <si>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</si>
  <si>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</si>
  <si>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</si>
  <si>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</si>
  <si>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</si>
  <si>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</si>
  <si>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</si>
  <si>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</si>
  <si>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</si>
  <si>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</si>
  <si>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</si>
  <si>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</si>
  <si>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</si>
  <si>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</si>
  <si>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</si>
  <si>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</si>
  <si>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</si>
  <si>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</si>
  <si>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</si>
  <si>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</si>
  <si>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</si>
  <si>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</si>
  <si>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</si>
  <si>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</si>
  <si>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</si>
  <si>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</si>
  <si>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</si>
  <si>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</si>
  <si>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</si>
  <si>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</si>
  <si>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</si>
  <si>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</si>
  <si>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</si>
  <si>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</si>
  <si>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</si>
  <si>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</si>
  <si>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</si>
  <si>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</si>
  <si>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</si>
  <si>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</si>
  <si>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</si>
  <si>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</si>
  <si>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</si>
  <si>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</si>
  <si>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</si>
  <si>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</si>
  <si>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</si>
  <si>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</si>
  <si>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</si>
  <si>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</si>
  <si>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</si>
  <si>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</si>
  <si>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</si>
  <si>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</si>
  <si>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</si>
  <si>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</si>
  <si>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</si>
  <si>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</si>
  <si>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</si>
  <si>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</si>
  <si>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</si>
  <si>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</si>
  <si>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</si>
  <si>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</si>
  <si>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</si>
  <si>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</si>
  <si>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</si>
  <si>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</si>
  <si>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</si>
  <si>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</si>
  <si>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</si>
  <si>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</si>
  <si>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</si>
  <si>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</si>
  <si>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</si>
  <si>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</si>
  <si>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</si>
  <si>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</si>
  <si>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</si>
  <si>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</si>
  <si>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</si>
  <si>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</si>
  <si>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</si>
  <si>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</si>
  <si>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</si>
  <si>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</si>
  <si>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</si>
  <si>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</si>
  <si>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</si>
  <si>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</si>
  <si>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</si>
  <si>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</si>
  <si>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</si>
  <si>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</si>
  <si>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</si>
  <si>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</si>
  <si>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</si>
  <si>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</si>
  <si>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</si>
  <si>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</si>
  <si>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</si>
  <si>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</si>
  <si>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</si>
  <si>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</si>
  <si>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</si>
  <si>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</si>
  <si>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</si>
  <si>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</si>
  <si>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</si>
  <si>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</si>
  <si>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</si>
  <si>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</si>
  <si>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</si>
  <si>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</si>
  <si>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</si>
  <si>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</si>
  <si>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</si>
  <si>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</si>
  <si>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</si>
  <si>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</si>
  <si>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</si>
  <si>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</si>
  <si>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</si>
  <si>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</si>
  <si>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</si>
  <si>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</si>
  <si>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</si>
  <si>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</si>
  <si>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</si>
  <si>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</si>
  <si>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</si>
  <si>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</si>
  <si>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</si>
  <si>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</si>
  <si>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</si>
  <si>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</si>
  <si>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</si>
  <si>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</si>
  <si>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</si>
  <si>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</si>
  <si>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</si>
  <si>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</si>
  <si>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</si>
  <si>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</si>
  <si>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</si>
  <si>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</si>
  <si>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</si>
  <si>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</si>
  <si>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</si>
  <si>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</si>
  <si>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</si>
  <si>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</si>
  <si>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</si>
  <si>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</si>
  <si>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</si>
  <si>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</si>
  <si>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</si>
  <si>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</si>
  <si>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</si>
  <si>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</si>
  <si>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</si>
  <si>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</si>
  <si>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</si>
  <si>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</si>
  <si>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</si>
  <si>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</si>
  <si>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</si>
  <si>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</si>
  <si>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</si>
  <si>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</si>
  <si>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</si>
  <si>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</si>
  <si>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</si>
  <si>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</si>
  <si>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</si>
  <si>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</si>
  <si>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</si>
  <si>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</si>
  <si>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</si>
  <si>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</si>
  <si>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</si>
  <si>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</si>
  <si>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</si>
  <si>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</si>
  <si>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</si>
  <si>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</si>
  <si>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</si>
  <si>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</si>
  <si>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</si>
  <si>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</si>
  <si>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</si>
  <si>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</si>
  <si>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</si>
  <si>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</si>
  <si>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</si>
  <si>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</si>
  <si>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</si>
  <si>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</si>
  <si>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</si>
  <si>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</si>
  <si>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</si>
  <si>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</si>
  <si>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</si>
  <si>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</si>
  <si>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</si>
  <si>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</si>
  <si>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</si>
  <si>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</si>
  <si>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</si>
  <si>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</si>
  <si>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</si>
  <si>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</si>
  <si>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</si>
  <si>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</si>
  <si>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</si>
  <si>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</si>
  <si>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</si>
  <si>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</si>
  <si>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</si>
  <si>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</si>
  <si>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</si>
  <si>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</si>
  <si>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</si>
  <si>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</si>
  <si>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</si>
  <si>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</si>
  <si>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</si>
  <si>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</si>
  <si>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</si>
  <si>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</si>
  <si>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</si>
  <si>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</si>
  <si>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</si>
  <si>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</si>
  <si>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</si>
  <si>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</si>
  <si>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</si>
  <si>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</si>
  <si>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</si>
  <si>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</si>
  <si>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</si>
  <si>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</si>
  <si>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</si>
  <si>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</si>
  <si>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</si>
  <si>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</si>
  <si>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</si>
  <si>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</si>
  <si>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</si>
  <si>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</si>
  <si>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</si>
  <si>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</si>
  <si>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</si>
  <si>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</si>
  <si>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</si>
  <si>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</si>
  <si>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</si>
  <si>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</si>
  <si>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</si>
  <si>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</si>
  <si>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</si>
  <si>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</si>
  <si>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</si>
  <si>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</si>
  <si>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</si>
  <si>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</si>
  <si>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</si>
  <si>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</si>
  <si>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</si>
  <si>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</si>
  <si>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</si>
  <si>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</si>
  <si>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</si>
  <si>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</si>
  <si>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</si>
  <si>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</si>
  <si>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</si>
  <si>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</si>
  <si>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</si>
  <si>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</si>
  <si>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</si>
  <si>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</si>
  <si>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</si>
  <si>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</si>
  <si>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</si>
  <si>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</si>
  <si>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</si>
  <si>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</si>
  <si>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</si>
  <si>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</si>
  <si>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</si>
  <si>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</si>
  <si>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</si>
  <si>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</si>
  <si>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</si>
  <si>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</si>
  <si>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</si>
  <si>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</si>
  <si>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</si>
  <si>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</si>
  <si>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</si>
  <si>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</si>
  <si>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</si>
  <si>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</si>
  <si>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</si>
  <si>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</si>
  <si>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</si>
  <si>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</si>
  <si>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</si>
  <si>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</si>
  <si>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</si>
  <si>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</si>
  <si>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</si>
  <si>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</si>
  <si>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</si>
  <si>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</si>
  <si>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</si>
  <si>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</si>
  <si>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</si>
  <si>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</si>
  <si>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</si>
  <si>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</si>
  <si>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</si>
  <si>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</si>
  <si>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</si>
  <si>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</si>
  <si>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</si>
  <si>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</si>
  <si>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</si>
  <si>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</si>
  <si>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</si>
  <si>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</si>
  <si>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</si>
  <si>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</si>
  <si>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</si>
  <si>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</si>
  <si>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</si>
  <si>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</si>
  <si>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</si>
  <si>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</si>
  <si>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</si>
  <si>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</si>
  <si>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</si>
  <si>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</si>
  <si>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</si>
  <si>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</si>
  <si>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</si>
  <si>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</si>
  <si>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</si>
  <si>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</si>
  <si>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</si>
  <si>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</si>
  <si>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</si>
  <si>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</si>
  <si>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</si>
  <si>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</si>
  <si>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</si>
  <si>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</si>
  <si>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</si>
  <si>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</si>
  <si>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</si>
  <si>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</si>
  <si>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</si>
  <si>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</si>
  <si>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</si>
  <si>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</si>
  <si>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</si>
  <si>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</si>
  <si>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</si>
  <si>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</si>
  <si>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</si>
  <si>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</si>
  <si>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</si>
  <si>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</si>
  <si>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</si>
  <si>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</si>
  <si>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</si>
  <si>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</si>
  <si>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</si>
  <si>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</si>
  <si>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</si>
  <si>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</si>
  <si>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</si>
  <si>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</si>
  <si>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</si>
  <si>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</si>
  <si>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</si>
  <si>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</si>
  <si>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</si>
  <si>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</si>
  <si>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</si>
  <si>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</si>
  <si>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</si>
  <si>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</si>
  <si>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</si>
  <si>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</si>
  <si>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</si>
  <si>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</si>
  <si>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</si>
  <si>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</si>
  <si>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</si>
  <si>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</si>
  <si>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</si>
  <si>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</si>
  <si>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</si>
  <si>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</si>
  <si>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</si>
  <si>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</si>
  <si>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</si>
  <si>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</si>
  <si>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</si>
  <si>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</si>
  <si>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</si>
  <si>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</si>
  <si>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</si>
  <si>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</si>
  <si>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</si>
  <si>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</si>
  <si>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</si>
  <si>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</si>
  <si>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</si>
  <si>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</si>
  <si>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</si>
  <si>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</si>
  <si>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</si>
  <si>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</si>
  <si>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</si>
  <si>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</si>
  <si>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</si>
  <si>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</si>
  <si>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</si>
  <si>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</si>
  <si>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</si>
  <si>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</si>
  <si>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</si>
  <si>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</si>
  <si>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</si>
  <si>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</si>
  <si>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</si>
  <si>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</si>
  <si>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</si>
  <si>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</si>
  <si>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</si>
  <si>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</si>
  <si>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</si>
  <si>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</si>
  <si>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</si>
  <si>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</si>
  <si>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</si>
  <si>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</si>
  <si>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</si>
  <si>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</si>
  <si>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</si>
  <si>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</si>
  <si>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</si>
  <si>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</si>
  <si>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</si>
  <si>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</si>
  <si>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</si>
  <si>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</si>
  <si>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</si>
  <si>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</si>
  <si>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</si>
  <si>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</si>
  <si>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</si>
  <si>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</si>
  <si>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</si>
  <si>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</si>
  <si>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</si>
  <si>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</si>
  <si>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</si>
  <si>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</si>
  <si>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</si>
  <si>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</si>
  <si>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</si>
  <si>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</si>
  <si>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</si>
  <si>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</si>
  <si>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</si>
  <si>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</si>
  <si>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</si>
  <si>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</si>
  <si>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</si>
  <si>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</si>
  <si>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</si>
  <si>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</si>
  <si>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</si>
  <si>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</si>
  <si>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</si>
  <si>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</si>
  <si>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</si>
  <si>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</si>
  <si>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</si>
  <si>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</si>
  <si>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</si>
  <si>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</si>
  <si>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</si>
  <si>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</si>
  <si>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</si>
  <si>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</si>
  <si>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</si>
  <si>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</si>
  <si>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</si>
  <si>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</si>
  <si>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</si>
  <si>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</si>
  <si>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</si>
  <si>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</si>
  <si>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</si>
  <si>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</si>
  <si>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</si>
  <si>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</si>
  <si>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</si>
  <si>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</si>
  <si>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</si>
  <si>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</si>
  <si>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</si>
  <si>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</si>
  <si>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</si>
  <si>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</si>
  <si>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</si>
  <si>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</si>
  <si>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</si>
  <si>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</si>
  <si>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</si>
  <si>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</si>
  <si>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</si>
  <si>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</si>
  <si>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</si>
  <si>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</si>
  <si>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</si>
  <si>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</si>
  <si>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</si>
  <si>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</si>
  <si>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</si>
  <si>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</si>
  <si>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</si>
  <si>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</si>
  <si>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</si>
  <si>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</si>
  <si>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</si>
  <si>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</si>
  <si>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</si>
  <si>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</si>
  <si>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</si>
  <si>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</si>
  <si>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</si>
  <si>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</si>
  <si>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</si>
  <si>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</si>
  <si>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</si>
  <si>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</si>
  <si>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</si>
  <si>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</si>
  <si>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</si>
  <si>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</si>
  <si>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</si>
  <si>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</si>
  <si>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</si>
  <si>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</si>
  <si>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</si>
  <si>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</si>
  <si>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</si>
  <si>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</si>
  <si>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</si>
  <si>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</si>
  <si>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</si>
  <si>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</si>
  <si>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</si>
  <si>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</si>
  <si>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</si>
  <si>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</si>
  <si>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</si>
  <si>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</si>
  <si>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</si>
  <si>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</si>
  <si>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</si>
  <si>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</si>
  <si>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</si>
  <si>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</si>
  <si>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</si>
  <si>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</si>
  <si>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</si>
  <si>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</si>
  <si>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</si>
  <si>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</si>
  <si>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</si>
  <si>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</si>
  <si>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</si>
  <si>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</si>
  <si>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</si>
  <si>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</si>
  <si>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</si>
  <si>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</si>
  <si>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</si>
  <si>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</si>
  <si>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</si>
  <si>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</si>
  <si>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</si>
  <si>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</si>
  <si>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</si>
  <si>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</si>
  <si>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</si>
  <si>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</si>
  <si>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</si>
  <si>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</si>
  <si>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</si>
  <si>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</si>
  <si>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</si>
  <si>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</si>
  <si>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</si>
  <si>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</si>
  <si>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</si>
  <si>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</si>
  <si>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</si>
  <si>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</si>
  <si>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</si>
  <si>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</si>
  <si>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</si>
  <si>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</si>
  <si>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</si>
  <si>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</si>
  <si>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</si>
  <si>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</si>
  <si>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</si>
  <si>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</si>
  <si>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</si>
  <si>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</si>
  <si>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</si>
  <si>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</si>
  <si>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</si>
  <si>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</si>
  <si>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</si>
  <si>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</si>
  <si>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</si>
  <si>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</si>
  <si>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</si>
  <si>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</si>
  <si>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</si>
  <si>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</si>
  <si>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</si>
  <si>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</si>
  <si>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</si>
  <si>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</si>
  <si>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</si>
  <si>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</si>
  <si>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</si>
  <si>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</si>
  <si>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</si>
  <si>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</si>
  <si>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</si>
  <si>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</si>
  <si>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</si>
  <si>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</si>
  <si>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</si>
  <si>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</si>
  <si>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</si>
  <si>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</si>
  <si>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</si>
  <si>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</si>
  <si>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</si>
  <si>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</si>
  <si>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</si>
  <si>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</si>
  <si>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</si>
  <si>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</si>
  <si>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</si>
  <si>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</si>
  <si>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</si>
  <si>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</si>
  <si>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</si>
  <si>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</si>
  <si>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</si>
  <si>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</si>
  <si>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</si>
  <si>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</si>
  <si>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</si>
  <si>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</si>
  <si>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</si>
  <si>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</si>
  <si>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</si>
  <si>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</si>
  <si>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</si>
  <si>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</si>
  <si>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</si>
  <si>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</si>
  <si>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</si>
  <si>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</si>
  <si>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</si>
  <si>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</si>
  <si>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</si>
  <si>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</si>
  <si>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</si>
  <si>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</si>
  <si>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</si>
  <si>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</si>
  <si>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</si>
  <si>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</si>
  <si>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</si>
  <si>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</si>
  <si>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</si>
  <si>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</si>
  <si>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</si>
  <si>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</si>
  <si>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</si>
  <si>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</si>
  <si>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</si>
  <si>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</si>
  <si>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</si>
  <si>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</si>
  <si>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</si>
  <si>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</si>
  <si>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</si>
  <si>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</si>
  <si>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</si>
  <si>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</si>
  <si>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</si>
  <si>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</si>
  <si>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</si>
  <si>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</si>
  <si>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</si>
  <si>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</si>
  <si>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</si>
  <si>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</si>
  <si>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</si>
  <si>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</si>
  <si>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</si>
  <si>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</si>
  <si>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</si>
  <si>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</si>
  <si>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</si>
  <si>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</si>
  <si>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</si>
  <si>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</si>
  <si>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</si>
  <si>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</si>
  <si>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</si>
  <si>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</si>
  <si>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</si>
  <si>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</si>
  <si>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</si>
  <si>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</si>
  <si>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</si>
  <si>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</si>
  <si>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</si>
  <si>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</si>
  <si>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</si>
  <si>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</si>
  <si>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</si>
  <si>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</si>
  <si>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</si>
  <si>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</si>
  <si>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</si>
  <si>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</si>
  <si>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</si>
  <si>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</si>
  <si>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</si>
  <si>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</si>
  <si>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</si>
  <si>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</si>
  <si>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</si>
  <si>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</si>
  <si>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</si>
  <si>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</si>
  <si>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</si>
  <si>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</si>
  <si>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</si>
  <si>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</si>
  <si>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</si>
  <si>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</si>
  <si>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</si>
  <si>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</si>
  <si>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</si>
  <si>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</si>
  <si>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</si>
  <si>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</si>
  <si>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</si>
  <si>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</si>
  <si>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</si>
  <si>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</si>
  <si>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</si>
  <si>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</si>
  <si>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</si>
  <si>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</si>
  <si>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</si>
  <si>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</si>
  <si>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</si>
  <si>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</si>
  <si>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</si>
  <si>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</si>
  <si>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</si>
  <si>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</si>
  <si>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</si>
  <si>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</si>
  <si>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</si>
  <si>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</si>
  <si>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</si>
  <si>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</si>
  <si>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</si>
  <si>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</si>
  <si>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</si>
  <si>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</si>
  <si>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</si>
  <si>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</si>
  <si>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</si>
  <si>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</si>
  <si>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</si>
  <si>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</si>
  <si>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</si>
  <si>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</si>
  <si>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</si>
  <si>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</si>
  <si>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</si>
  <si>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</si>
  <si>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</si>
  <si>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</si>
  <si>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</si>
  <si>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</si>
  <si>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</si>
  <si>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</si>
  <si>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</si>
  <si>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</si>
  <si>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</si>
  <si>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</si>
  <si>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</si>
  <si>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</si>
  <si>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</si>
  <si>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</si>
  <si>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</si>
  <si>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</si>
  <si>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</si>
  <si>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</si>
  <si>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</si>
  <si>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</si>
  <si>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</si>
  <si>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</si>
  <si>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</si>
  <si>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</si>
  <si>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</si>
  <si>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</si>
  <si>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</si>
  <si>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</si>
  <si>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</si>
  <si>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</si>
  <si>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</si>
  <si>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</si>
  <si>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</si>
  <si>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</si>
  <si>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</si>
  <si>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</si>
  <si>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</si>
  <si>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</si>
  <si>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</si>
  <si>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</si>
  <si>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</si>
  <si>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</si>
  <si>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</si>
  <si>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</si>
  <si>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</si>
  <si>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</si>
  <si>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</si>
  <si>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</si>
  <si>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</si>
  <si>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</si>
  <si>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</si>
  <si>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</si>
  <si>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</si>
  <si>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</si>
  <si>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</si>
  <si>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</si>
  <si>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</si>
  <si>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</si>
  <si>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</si>
  <si>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</si>
  <si>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</si>
  <si>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</si>
  <si>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</si>
  <si>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</si>
  <si>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</si>
  <si>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</si>
  <si>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</si>
  <si>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</si>
  <si>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</si>
  <si>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</si>
  <si>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</si>
  <si>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</si>
  <si>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</si>
  <si>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</si>
  <si>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</si>
  <si>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</si>
  <si>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</si>
  <si>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</si>
  <si>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</si>
  <si>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</si>
  <si>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</si>
  <si>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</si>
  <si>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</si>
  <si>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</si>
  <si>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</si>
  <si>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</si>
  <si>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</si>
  <si>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</si>
  <si>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</si>
  <si>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</si>
  <si>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</si>
  <si>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</si>
  <si>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</si>
  <si>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</si>
  <si>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</si>
  <si>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</si>
  <si>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</si>
  <si>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</si>
  <si>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</si>
  <si>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</si>
  <si>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</si>
  <si>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</si>
  <si>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</si>
  <si>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</si>
  <si>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</si>
  <si>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</si>
  <si>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</si>
  <si>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</si>
  <si>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</si>
  <si>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</si>
  <si>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</si>
  <si>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</si>
  <si>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</si>
  <si>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</si>
  <si>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</si>
  <si>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</si>
  <si>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</si>
  <si>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</si>
  <si>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</si>
  <si>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</si>
  <si>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</si>
  <si>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</si>
  <si>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</si>
  <si>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</si>
  <si>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</si>
  <si>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</si>
  <si>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</si>
  <si>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</si>
  <si>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</si>
  <si>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</si>
  <si>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</si>
  <si>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</si>
  <si>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</si>
  <si>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</si>
  <si>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</si>
  <si>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</si>
  <si>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</si>
  <si>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</si>
  <si>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</si>
  <si>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</si>
  <si>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</si>
  <si>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</si>
  <si>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</si>
  <si>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</si>
  <si>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</si>
  <si>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</si>
  <si>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</si>
  <si>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</si>
  <si>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</si>
  <si>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</si>
  <si>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</si>
  <si>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</si>
  <si>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</si>
  <si>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</si>
  <si>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</si>
  <si>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</si>
  <si>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</si>
  <si>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</si>
  <si>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</si>
  <si>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</si>
  <si>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</si>
  <si>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</si>
  <si>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</si>
  <si>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</si>
  <si>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</si>
  <si>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</si>
  <si>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</si>
  <si>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</si>
  <si>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</si>
  <si>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</si>
  <si>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</si>
  <si>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</si>
  <si>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</si>
  <si>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</si>
  <si>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</si>
  <si>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</si>
  <si>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</si>
  <si>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</si>
  <si>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</si>
  <si>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</si>
  <si>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</si>
  <si>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</si>
  <si>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</si>
  <si>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</si>
  <si>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</si>
  <si>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</si>
  <si>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</si>
  <si>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</si>
  <si>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</si>
  <si>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</si>
  <si>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</si>
  <si>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</si>
  <si>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</si>
  <si>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</si>
  <si>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</si>
  <si>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</si>
  <si>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</si>
  <si>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</si>
  <si>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</si>
  <si>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</si>
  <si>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</si>
  <si>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</si>
  <si>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</si>
  <si>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</si>
  <si>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</si>
  <si>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</si>
  <si>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</si>
  <si>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</si>
  <si>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</si>
  <si>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</si>
  <si>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</si>
  <si>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</si>
  <si>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</si>
  <si>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</si>
  <si>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</si>
  <si>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</si>
  <si>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</si>
  <si>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</si>
  <si>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</si>
  <si>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</si>
  <si>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</si>
  <si>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</si>
  <si>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</si>
  <si>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</si>
  <si>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</si>
  <si>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</si>
  <si>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</si>
  <si>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</si>
  <si>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</si>
  <si>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</si>
  <si>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</si>
  <si>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</si>
  <si>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</si>
  <si>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</si>
  <si>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</si>
  <si>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</si>
  <si>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</si>
  <si>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</si>
  <si>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</si>
  <si>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</si>
  <si>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</si>
  <si>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</si>
  <si>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</si>
  <si>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</si>
  <si>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</si>
  <si>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</si>
  <si>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</si>
  <si>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</si>
  <si>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</si>
  <si>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</si>
  <si>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</si>
  <si>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</si>
  <si>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</si>
  <si>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</si>
  <si>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</si>
  <si>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</si>
  <si>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</si>
  <si>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</si>
  <si>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</si>
  <si>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</si>
  <si>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</si>
  <si>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</si>
  <si>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</si>
  <si>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</si>
  <si>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</si>
  <si>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</si>
  <si>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</si>
  <si>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</si>
  <si>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</si>
  <si>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</si>
  <si>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</si>
  <si>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</si>
  <si>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</si>
  <si>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</si>
  <si>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</si>
  <si>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</si>
  <si>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</si>
  <si>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</si>
  <si>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</si>
  <si>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</si>
  <si>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</si>
  <si>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</si>
  <si>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</si>
  <si>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</si>
  <si>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</si>
  <si>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</si>
  <si>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</si>
  <si>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</si>
  <si>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</si>
  <si>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</si>
  <si>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</si>
  <si>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</si>
  <si>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</si>
  <si>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</si>
  <si>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</si>
  <si>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</si>
  <si>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</si>
  <si>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</si>
  <si>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</si>
  <si>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</si>
  <si>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</si>
  <si>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</si>
  <si>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</si>
  <si>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</si>
  <si>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</si>
  <si>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</si>
  <si>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</si>
  <si>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</si>
  <si>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</si>
  <si>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</si>
  <si>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</si>
  <si>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</si>
  <si>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</si>
  <si>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</si>
  <si>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</si>
  <si>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</si>
  <si>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</si>
  <si>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</si>
  <si>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</si>
  <si>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</si>
  <si>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</si>
  <si>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</si>
  <si>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</si>
  <si>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</si>
  <si>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</si>
  <si>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</si>
  <si>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</si>
  <si>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</si>
  <si>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</si>
  <si>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</si>
  <si>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</si>
  <si>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</si>
  <si>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</si>
  <si>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</si>
  <si>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</si>
  <si>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</si>
  <si>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</si>
  <si>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</si>
  <si>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</si>
  <si>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</si>
  <si>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</si>
  <si>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</si>
  <si>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</si>
  <si>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</si>
  <si>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</si>
  <si>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</si>
  <si>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</si>
  <si>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</si>
  <si>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</si>
  <si>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</si>
  <si>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</si>
  <si>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</si>
  <si>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</si>
  <si>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</si>
  <si>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</si>
  <si>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</si>
  <si>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</si>
  <si>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</si>
  <si>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</si>
  <si>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</si>
  <si>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</si>
  <si>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</si>
  <si>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</si>
  <si>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</si>
  <si>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</si>
  <si>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</si>
  <si>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</si>
  <si>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</si>
  <si>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</si>
  <si>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</si>
  <si>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</si>
  <si>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</si>
  <si>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</si>
  <si>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</si>
  <si>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</si>
  <si>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</si>
  <si>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</si>
  <si>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</si>
  <si>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</si>
  <si>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</si>
  <si>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</si>
  <si>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</si>
  <si>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</si>
  <si>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</si>
  <si>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</si>
  <si>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</si>
  <si>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</si>
  <si>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</si>
  <si>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</si>
  <si>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</si>
  <si>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</si>
  <si>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</si>
  <si>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</si>
  <si>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</si>
  <si>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</si>
  <si>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</si>
  <si>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</si>
  <si>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</si>
  <si>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</si>
  <si>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</si>
  <si>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</si>
  <si>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</si>
  <si>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</si>
  <si>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</si>
  <si>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</si>
  <si>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</si>
  <si>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</si>
  <si>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</si>
  <si>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</si>
  <si>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</si>
  <si>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</si>
  <si>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</si>
  <si>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</si>
  <si>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</si>
  <si>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</si>
  <si>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</si>
  <si>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</si>
  <si>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</si>
  <si>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</si>
  <si>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</si>
  <si>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</si>
  <si>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</si>
  <si>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</si>
  <si>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</si>
  <si>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</si>
  <si>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</si>
  <si>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</si>
  <si>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</si>
  <si>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</si>
  <si>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</si>
  <si>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</si>
  <si>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</si>
  <si>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</si>
  <si>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</si>
  <si>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</si>
  <si>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</si>
  <si>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</si>
  <si>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</si>
  <si>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</si>
  <si>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</si>
  <si>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</si>
  <si>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</si>
  <si>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</si>
  <si>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</si>
  <si>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</si>
  <si>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</si>
  <si>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</si>
  <si>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</si>
  <si>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</si>
  <si>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</si>
  <si>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</si>
  <si>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</si>
  <si>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</si>
  <si>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</si>
  <si>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</si>
  <si>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</si>
  <si>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</si>
  <si>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</si>
  <si>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</si>
  <si>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</si>
  <si>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</si>
  <si>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</si>
  <si>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</si>
  <si>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</si>
  <si>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</si>
  <si>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</si>
  <si>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</si>
  <si>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</si>
  <si>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</si>
  <si>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</si>
  <si>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</si>
  <si>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</si>
  <si>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</si>
  <si>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</si>
  <si>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</si>
  <si>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</si>
  <si>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</si>
  <si>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</si>
  <si>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</si>
  <si>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</si>
  <si>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</si>
  <si>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</si>
  <si>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</si>
  <si>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</si>
  <si>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</si>
  <si>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</si>
  <si>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</si>
  <si>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</si>
  <si>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</si>
  <si>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</si>
  <si>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</si>
  <si>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</si>
  <si>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</si>
  <si>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</si>
  <si>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</si>
  <si>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</si>
  <si>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</si>
  <si>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</si>
  <si>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</si>
  <si>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</si>
  <si>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</si>
  <si>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</si>
  <si>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</si>
  <si>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</si>
  <si>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</si>
  <si>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</si>
  <si>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</si>
  <si>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</si>
  <si>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</si>
  <si>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</si>
  <si>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</si>
  <si>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</si>
  <si>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</si>
  <si>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</si>
  <si>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</si>
  <si>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</si>
  <si>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</si>
  <si>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</si>
  <si>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</si>
  <si>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</si>
  <si>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</si>
  <si>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</si>
  <si>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</si>
  <si>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</si>
  <si>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</si>
  <si>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</si>
  <si>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</si>
  <si>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</si>
  <si>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</si>
  <si>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</si>
  <si>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</si>
  <si>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</si>
  <si>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</si>
  <si>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</si>
  <si>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</si>
  <si>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</si>
  <si>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</si>
  <si>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</si>
  <si>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</si>
  <si>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</si>
  <si>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</si>
  <si>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</si>
  <si>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</si>
  <si>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</si>
  <si>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</si>
  <si>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</si>
  <si>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</si>
  <si>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</si>
  <si>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</si>
  <si>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</si>
  <si>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</si>
  <si>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</si>
  <si>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</si>
  <si>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</si>
  <si>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</si>
  <si>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</si>
  <si>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</si>
  <si>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</si>
  <si>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</si>
  <si>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</si>
  <si>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</si>
  <si>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</si>
  <si>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</si>
  <si>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</si>
  <si>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</si>
  <si>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</si>
  <si>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</si>
  <si>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</si>
  <si>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</si>
  <si>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</si>
  <si>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</si>
  <si>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</si>
  <si>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</si>
  <si>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</si>
  <si>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</si>
  <si>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</si>
  <si>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</si>
  <si>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</si>
  <si>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</si>
  <si>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</si>
  <si>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</si>
  <si>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</si>
  <si>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</si>
  <si>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</si>
  <si>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</si>
  <si>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</si>
  <si>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</si>
  <si>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</si>
  <si>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</si>
  <si>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</si>
  <si>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</si>
  <si>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</si>
  <si>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</si>
  <si>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</si>
  <si>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</si>
  <si>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</si>
  <si>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</si>
  <si>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</si>
  <si>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</si>
  <si>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</si>
  <si>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</si>
  <si>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</si>
  <si>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</si>
  <si>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</si>
  <si>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</si>
  <si>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</si>
  <si>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</si>
  <si>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</si>
  <si>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</si>
  <si>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</si>
  <si>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</si>
  <si>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</si>
  <si>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</si>
  <si>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</si>
  <si>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</si>
  <si>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</si>
  <si>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</si>
  <si>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</si>
  <si>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</si>
  <si>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</si>
  <si>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</si>
  <si>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</si>
  <si>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</si>
  <si>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</si>
  <si>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</si>
  <si>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</si>
  <si>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</si>
  <si>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</si>
  <si>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</si>
  <si>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</si>
  <si>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</si>
  <si>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</si>
  <si>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</si>
  <si>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</si>
  <si>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</si>
  <si>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</si>
  <si>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</si>
  <si>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</si>
  <si>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</si>
  <si>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</si>
  <si>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</si>
  <si>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</si>
  <si>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</si>
  <si>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</si>
  <si>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</si>
  <si>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</si>
  <si>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</si>
  <si>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</si>
  <si>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</si>
  <si>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</si>
  <si>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</si>
  <si>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</si>
  <si>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</si>
  <si>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</si>
  <si>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</si>
  <si>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</si>
  <si>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</si>
  <si>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</si>
  <si>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</si>
  <si>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</si>
  <si>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</si>
  <si>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</si>
  <si>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</si>
  <si>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</si>
  <si>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</si>
  <si>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</si>
  <si>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</si>
  <si>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</si>
  <si>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</si>
  <si>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</si>
  <si>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</si>
  <si>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</si>
  <si>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</si>
  <si>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</si>
  <si>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</si>
  <si>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</si>
  <si>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</si>
  <si>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</si>
  <si>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</si>
  <si>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</si>
  <si>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</si>
  <si>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</si>
  <si>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</si>
  <si>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</si>
  <si>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</si>
  <si>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</si>
  <si>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</si>
  <si>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</si>
  <si>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</si>
  <si>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</si>
  <si>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</si>
  <si>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</si>
  <si>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</si>
  <si>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</si>
  <si>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</si>
  <si>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</si>
  <si>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</si>
  <si>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</si>
  <si>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</si>
  <si>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</si>
  <si>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</si>
  <si>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</si>
  <si>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</si>
  <si>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</si>
  <si>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</si>
  <si>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</si>
  <si>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</si>
  <si>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</si>
  <si>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</si>
  <si>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</si>
  <si>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</si>
  <si>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</si>
  <si>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</si>
  <si>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</si>
  <si>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</si>
  <si>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</si>
  <si>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</si>
  <si>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</si>
  <si>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</si>
  <si>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</si>
  <si>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</si>
  <si>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</si>
  <si>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</si>
  <si>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</si>
  <si>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</si>
  <si>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</si>
  <si>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</si>
  <si>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</si>
  <si>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</si>
  <si>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</si>
  <si>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</si>
  <si>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</si>
  <si>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</si>
  <si>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</si>
  <si>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</si>
  <si>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</si>
  <si>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</si>
  <si>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</si>
  <si>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</si>
  <si>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</si>
  <si>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</si>
  <si>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</si>
  <si>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</si>
  <si>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</si>
  <si>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</si>
  <si>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</si>
  <si>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</si>
  <si>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</si>
  <si>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</si>
  <si>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</si>
  <si>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</si>
  <si>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</si>
  <si>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</si>
  <si>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</si>
  <si>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</si>
  <si>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</si>
  <si>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</si>
  <si>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</si>
  <si>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</si>
  <si>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</si>
  <si>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</si>
  <si>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</si>
  <si>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</si>
  <si>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</si>
  <si>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</si>
  <si>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</si>
  <si>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</si>
  <si>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</si>
  <si>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</si>
  <si>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</si>
  <si>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</si>
  <si>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</si>
  <si>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</si>
  <si>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</si>
  <si>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</si>
  <si>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</si>
  <si>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</si>
  <si>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</si>
  <si>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</si>
  <si>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</si>
  <si>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</si>
  <si>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</si>
  <si>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</si>
  <si>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</si>
  <si>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</si>
  <si>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</si>
  <si>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</si>
  <si>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</si>
  <si>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</si>
  <si>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</si>
  <si>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</si>
  <si>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</si>
  <si>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</si>
  <si>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</si>
  <si>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</si>
  <si>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</si>
  <si>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</si>
  <si>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</si>
  <si>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</si>
  <si>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</si>
  <si>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</si>
  <si>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</si>
  <si>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</si>
  <si>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</si>
  <si>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</si>
  <si>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</si>
  <si>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</si>
  <si>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</si>
  <si>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</si>
  <si>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</si>
  <si>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</si>
  <si>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</si>
  <si>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</si>
  <si>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</si>
  <si>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</si>
  <si>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</si>
  <si>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</si>
  <si>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</si>
  <si>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</si>
  <si>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</si>
  <si>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</si>
  <si>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</si>
  <si>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</si>
  <si>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</si>
  <si>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</si>
  <si>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</si>
  <si>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</si>
  <si>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</si>
  <si>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</si>
  <si>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</si>
  <si>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</si>
  <si>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</si>
  <si>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</si>
  <si>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</si>
  <si>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</si>
  <si>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</si>
  <si>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</si>
  <si>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</si>
  <si>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</si>
  <si>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</si>
  <si>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</si>
  <si>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</si>
  <si>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</si>
  <si>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</si>
  <si>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</si>
  <si>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</si>
  <si>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</si>
  <si>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</si>
  <si>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</si>
  <si>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</si>
  <si>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</si>
  <si>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</si>
  <si>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</si>
  <si>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</si>
  <si>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</si>
  <si>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</si>
  <si>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</si>
  <si>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</si>
  <si>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</si>
  <si>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</si>
  <si>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</si>
  <si>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</si>
  <si>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</si>
  <si>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</si>
  <si>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</si>
  <si>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</si>
  <si>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</si>
  <si>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</si>
  <si>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</si>
  <si>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</si>
  <si>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</si>
  <si>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</si>
  <si>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</si>
  <si>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</si>
  <si>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</si>
  <si>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</si>
  <si>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</si>
  <si>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</si>
  <si>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</si>
  <si>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</si>
  <si>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</si>
  <si>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</si>
  <si>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</si>
  <si>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</si>
  <si>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</si>
  <si>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</si>
  <si>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</si>
  <si>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</si>
  <si>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</si>
  <si>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</si>
  <si>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</si>
  <si>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</si>
  <si>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</si>
  <si>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</si>
  <si>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</si>
  <si>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</si>
  <si>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</si>
  <si>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</si>
  <si>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</si>
  <si>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</si>
  <si>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</si>
  <si>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</si>
  <si>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</si>
  <si>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</si>
  <si>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</si>
  <si>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</si>
  <si>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</si>
  <si>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</si>
  <si>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</si>
  <si>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</si>
  <si>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</si>
  <si>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</si>
  <si>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</si>
  <si>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</si>
  <si>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</si>
  <si>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</si>
  <si>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</si>
  <si>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</si>
  <si>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</si>
  <si>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</si>
  <si>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</si>
  <si>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</si>
  <si>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</si>
  <si>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</si>
  <si>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</si>
  <si>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</si>
  <si>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</si>
  <si>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</si>
  <si>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</si>
  <si>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</si>
  <si>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</si>
  <si>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</si>
  <si>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</si>
  <si>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</si>
  <si>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</si>
  <si>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</si>
  <si>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</si>
  <si>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</si>
  <si>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</si>
  <si>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</si>
  <si>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</si>
  <si>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</si>
  <si>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</si>
  <si>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</si>
  <si>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</si>
  <si>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</si>
  <si>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</si>
  <si>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</si>
  <si>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</si>
  <si>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</si>
  <si>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</si>
  <si>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</si>
  <si>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</si>
  <si>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</si>
  <si>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</si>
  <si>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</si>
  <si>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</si>
  <si>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</si>
  <si>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</si>
  <si>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</si>
  <si>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</si>
  <si>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</si>
  <si>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</si>
  <si>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</si>
  <si>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</si>
  <si>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</si>
  <si>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</si>
  <si>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</si>
  <si>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</si>
  <si>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</si>
  <si>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</si>
  <si>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</si>
  <si>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</si>
  <si>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</si>
  <si>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</si>
  <si>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</si>
  <si>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</si>
  <si>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</si>
  <si>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</si>
  <si>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</si>
  <si>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</si>
  <si>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</si>
  <si>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</si>
  <si>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</si>
  <si>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</si>
  <si>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</si>
  <si>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</si>
  <si>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</si>
  <si>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</si>
  <si>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</si>
  <si>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</si>
  <si>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</si>
  <si>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</si>
  <si>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</si>
  <si>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</si>
  <si>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</si>
  <si>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</si>
  <si>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</si>
  <si>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</si>
  <si>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</si>
  <si>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</si>
  <si>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</si>
  <si>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</si>
  <si>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</si>
  <si>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</si>
  <si>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</si>
  <si>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</si>
  <si>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</si>
  <si>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</si>
  <si>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</si>
  <si>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</si>
  <si>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</si>
  <si>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</si>
  <si>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</si>
  <si>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</si>
  <si>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</si>
  <si>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</si>
  <si>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</si>
  <si>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</si>
  <si>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</si>
  <si>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</si>
  <si>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</si>
  <si>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</si>
  <si>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</si>
  <si>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</si>
  <si>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</si>
  <si>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</si>
  <si>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</si>
  <si>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</si>
  <si>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</si>
  <si>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</si>
  <si>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</si>
  <si>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</si>
  <si>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</si>
  <si>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</si>
  <si>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</si>
  <si>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</si>
  <si>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</si>
  <si>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</si>
  <si>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</si>
  <si>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</si>
  <si>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</si>
  <si>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</si>
  <si>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</si>
  <si>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</si>
  <si>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</si>
  <si>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</si>
  <si>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</si>
  <si>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</si>
  <si>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</si>
  <si>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</si>
  <si>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</si>
  <si>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</si>
  <si>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</si>
  <si>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</si>
  <si>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</si>
  <si>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</si>
  <si>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</si>
  <si>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</si>
  <si>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</si>
  <si>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</si>
  <si>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</si>
  <si>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</si>
  <si>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</si>
  <si>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</si>
  <si>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</si>
  <si>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</si>
  <si>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</si>
  <si>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</si>
  <si>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</si>
  <si>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</si>
  <si>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</si>
  <si>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</si>
  <si>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</si>
  <si>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</si>
  <si>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</si>
  <si>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</si>
  <si>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</si>
  <si>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</si>
  <si>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</si>
  <si>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</si>
  <si>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</si>
  <si>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</si>
  <si>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</si>
  <si>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</si>
  <si>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</si>
  <si>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</si>
  <si>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</si>
  <si>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</si>
  <si>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</si>
  <si>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</si>
  <si>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</si>
  <si>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</si>
  <si>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</si>
  <si>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</si>
  <si>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</si>
  <si>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</si>
  <si>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</si>
  <si>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</si>
  <si>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</si>
  <si>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</si>
  <si>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</si>
  <si>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</si>
  <si>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</si>
  <si>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</si>
  <si>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</si>
  <si>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</si>
  <si>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</si>
  <si>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</si>
  <si>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</si>
  <si>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</si>
  <si>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</si>
  <si>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</si>
  <si>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</si>
  <si>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</si>
  <si>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</si>
  <si>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</si>
  <si>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</si>
  <si>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</si>
  <si>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</si>
  <si>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</si>
  <si>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</si>
  <si>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</si>
  <si>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</si>
  <si>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</si>
  <si>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</si>
  <si>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</si>
  <si>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</si>
  <si>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</si>
  <si>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</si>
  <si>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</si>
  <si>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</si>
  <si>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</si>
  <si>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</si>
  <si>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</si>
  <si>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</si>
  <si>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</si>
  <si>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</si>
  <si>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</si>
  <si>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</si>
  <si>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</si>
  <si>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</si>
  <si>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</si>
  <si>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</si>
  <si>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</si>
  <si>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</si>
  <si>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</si>
  <si>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</si>
  <si>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</si>
  <si>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</si>
  <si>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</si>
  <si>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</si>
  <si>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</si>
  <si>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</si>
  <si>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</si>
  <si>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</si>
  <si>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</si>
  <si>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</si>
  <si>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</si>
  <si>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</si>
  <si>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</si>
  <si>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</si>
  <si>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</si>
  <si>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</si>
  <si>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</si>
  <si>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</si>
  <si>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</si>
  <si>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</si>
  <si>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</si>
  <si>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</si>
  <si>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</si>
  <si>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</si>
  <si>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</si>
  <si>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</si>
  <si>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</si>
  <si>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</si>
  <si>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</si>
  <si>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</si>
  <si>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</si>
  <si>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</si>
  <si>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</si>
  <si>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</si>
  <si>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</si>
  <si>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</si>
  <si>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</si>
  <si>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</si>
  <si>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</si>
  <si>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</si>
  <si>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</si>
  <si>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</si>
  <si>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</si>
  <si>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</si>
  <si>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</si>
  <si>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</si>
  <si>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</si>
  <si>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</si>
  <si>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</si>
  <si>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</si>
  <si>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</si>
  <si>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</si>
  <si>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</si>
  <si>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</si>
  <si>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</si>
  <si>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</si>
  <si>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</si>
  <si>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</si>
  <si>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</si>
  <si>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</si>
  <si>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</si>
  <si>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</si>
  <si>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</si>
  <si>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</si>
  <si>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</si>
  <si>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</si>
  <si>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</si>
  <si>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</si>
  <si>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</si>
  <si>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</si>
  <si>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</si>
  <si>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</si>
  <si>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</si>
  <si>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</si>
  <si>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</si>
  <si>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</si>
  <si>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</si>
  <si>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</si>
  <si>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</si>
  <si>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</si>
  <si>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</si>
  <si>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</si>
  <si>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</si>
  <si>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</si>
  <si>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</si>
  <si>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</si>
  <si>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</si>
  <si>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</si>
  <si>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</si>
  <si>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</si>
  <si>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</si>
  <si>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</si>
  <si>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</si>
  <si>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</si>
  <si>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</si>
  <si>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</si>
  <si>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</si>
  <si>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</si>
  <si>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</si>
  <si>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</si>
  <si>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</si>
  <si>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</si>
  <si>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</si>
  <si>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</si>
  <si>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</si>
  <si>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</si>
  <si>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</si>
  <si>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</si>
  <si>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</si>
  <si>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</si>
  <si>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</si>
  <si>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</si>
  <si>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</si>
  <si>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</si>
  <si>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</si>
  <si>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</si>
  <si>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</si>
  <si>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</si>
  <si>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</si>
  <si>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</si>
  <si>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</si>
  <si>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</si>
  <si>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</si>
  <si>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</si>
  <si>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</si>
  <si>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</si>
  <si>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</si>
  <si>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</si>
  <si>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</si>
  <si>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</si>
  <si>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</si>
  <si>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</si>
  <si>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</si>
  <si>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</si>
  <si>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</si>
  <si>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</si>
  <si>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</si>
  <si>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</si>
  <si>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</si>
  <si>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</si>
  <si>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</si>
  <si>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</si>
  <si>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</si>
  <si>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</si>
  <si>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</si>
  <si>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</si>
  <si>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</si>
  <si>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</si>
  <si>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</si>
  <si>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</si>
  <si>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</si>
  <si>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</si>
  <si>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</si>
  <si>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</si>
  <si>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</si>
  <si>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</si>
  <si>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</si>
  <si>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</si>
  <si>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</si>
  <si>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</si>
  <si>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</si>
  <si>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</si>
  <si>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</si>
  <si>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</si>
  <si>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</si>
  <si>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</si>
  <si>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</si>
  <si>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</si>
  <si>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</si>
  <si>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</si>
  <si>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</si>
  <si>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</si>
  <si>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</si>
  <si>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</si>
  <si>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</si>
  <si>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</si>
  <si>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</si>
  <si>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</si>
  <si>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</si>
  <si>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</si>
  <si>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</si>
  <si>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</si>
  <si>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</si>
  <si>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</si>
  <si>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</si>
  <si>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</si>
  <si>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</si>
  <si>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</si>
  <si>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</si>
  <si>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</si>
  <si>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</si>
  <si>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</si>
  <si>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</si>
  <si>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</si>
  <si>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</si>
  <si>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</si>
  <si>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</si>
  <si>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</si>
  <si>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</si>
  <si>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</si>
  <si>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</si>
  <si>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</si>
  <si>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</si>
  <si>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</si>
  <si>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</si>
  <si>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</si>
  <si>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</si>
  <si>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</si>
  <si>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</si>
  <si>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</si>
  <si>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</si>
  <si>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</si>
  <si>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</si>
  <si>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</si>
  <si>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</si>
  <si>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</si>
  <si>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</si>
  <si>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</si>
  <si>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</si>
  <si>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</si>
  <si>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</si>
  <si>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</si>
  <si>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</si>
  <si>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</si>
  <si>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</si>
  <si>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</si>
  <si>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</si>
  <si>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</si>
  <si>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</si>
  <si>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</si>
  <si>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</si>
  <si>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</si>
  <si>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</si>
  <si>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</si>
  <si>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</si>
  <si>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</si>
  <si>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</si>
  <si>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</si>
  <si>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</si>
  <si>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</si>
  <si>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</si>
  <si>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</si>
  <si>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</si>
  <si>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</si>
  <si>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</si>
  <si>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</si>
  <si>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</si>
  <si>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</si>
  <si>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</si>
  <si>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</si>
  <si>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</si>
  <si>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</si>
  <si>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</si>
  <si>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</si>
  <si>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</si>
  <si>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</si>
  <si>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</si>
  <si>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</si>
  <si>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</si>
  <si>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</si>
  <si>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</si>
  <si>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</si>
  <si>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</si>
  <si>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</si>
  <si>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</si>
  <si>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</si>
  <si>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</si>
  <si>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</si>
  <si>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</si>
  <si>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</si>
  <si>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</si>
  <si>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</si>
  <si>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</si>
  <si>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</si>
  <si>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</si>
  <si>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</si>
  <si>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</si>
  <si>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</si>
  <si>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</si>
  <si>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</si>
  <si>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</si>
  <si>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</si>
  <si>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</si>
  <si>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</si>
  <si>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</si>
  <si>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</si>
  <si>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</si>
  <si>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</si>
  <si>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</si>
  <si>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</si>
  <si>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</si>
  <si>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</si>
  <si>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</si>
  <si>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</si>
  <si>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</si>
  <si>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</si>
  <si>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</si>
  <si>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</si>
  <si>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</si>
  <si>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</si>
  <si>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</si>
  <si>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</si>
  <si>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</si>
  <si>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</si>
  <si>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</si>
  <si>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</si>
  <si>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</si>
  <si>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</si>
  <si>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</si>
  <si>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</si>
  <si>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</si>
  <si>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</si>
  <si>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</si>
  <si>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</si>
  <si>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</si>
  <si>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</si>
  <si>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</si>
  <si>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</si>
  <si>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</si>
  <si>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</si>
  <si>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</si>
  <si>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</si>
  <si>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</si>
  <si>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</si>
  <si>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</si>
  <si>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</si>
  <si>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</si>
  <si>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</si>
  <si>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</si>
  <si>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</si>
  <si>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</si>
  <si>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</si>
  <si>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</si>
  <si>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</si>
  <si>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</si>
  <si>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</si>
  <si>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</si>
  <si>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</si>
  <si>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</si>
  <si>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</si>
  <si>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</si>
  <si>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</si>
  <si>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</si>
  <si>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</si>
  <si>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</si>
  <si>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</si>
  <si>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</si>
  <si>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</si>
  <si>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</si>
  <si>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</si>
  <si>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</si>
  <si>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</si>
  <si>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</si>
  <si>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</si>
  <si>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</si>
  <si>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</si>
  <si>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</si>
  <si>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</si>
  <si>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</si>
  <si>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</si>
  <si>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</si>
  <si>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</si>
  <si>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</si>
  <si>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</si>
  <si>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</si>
  <si>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</si>
  <si>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</si>
  <si>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</si>
  <si>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</si>
  <si>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</si>
  <si>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</si>
  <si>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</si>
  <si>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</si>
  <si>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</si>
  <si>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</si>
  <si>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</si>
  <si>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</si>
  <si>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</si>
  <si>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</si>
  <si>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</si>
  <si>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</si>
  <si>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</si>
  <si>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</si>
  <si>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</si>
  <si>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</si>
  <si>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</si>
  <si>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</si>
  <si>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</si>
  <si>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</si>
  <si>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</si>
  <si>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</si>
  <si>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</si>
  <si>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</si>
  <si>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</si>
  <si>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</si>
  <si>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</si>
  <si>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</si>
  <si>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</si>
  <si>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</si>
  <si>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</si>
  <si>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</si>
  <si>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</si>
  <si>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</si>
  <si>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</si>
  <si>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</si>
  <si>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</si>
  <si>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</si>
  <si>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</si>
  <si>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</si>
  <si>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</si>
  <si>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</si>
  <si>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</si>
  <si>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</si>
  <si>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</si>
  <si>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</si>
  <si>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</si>
  <si>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</si>
  <si>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</si>
  <si>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</si>
  <si>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</si>
  <si>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</si>
  <si>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</si>
  <si>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</si>
  <si>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</si>
  <si>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</si>
  <si>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</si>
  <si>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</si>
  <si>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</si>
  <si>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</si>
  <si>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</si>
  <si>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</si>
  <si>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</si>
  <si>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</si>
  <si>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</si>
  <si>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</si>
  <si>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</si>
  <si>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</si>
  <si>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</si>
  <si>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</si>
  <si>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</si>
  <si>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</si>
  <si>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</si>
  <si>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</si>
  <si>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</si>
  <si>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</si>
  <si>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</si>
  <si>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</si>
  <si>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</si>
  <si>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</si>
  <si>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</si>
  <si>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</si>
  <si>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</si>
  <si>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</si>
  <si>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</si>
  <si>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</si>
  <si>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</si>
  <si>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</si>
  <si>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</si>
  <si>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</si>
  <si>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</si>
  <si>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</si>
  <si>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</si>
  <si>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</si>
  <si>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</si>
  <si>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</si>
  <si>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</si>
  <si>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</si>
  <si>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</si>
  <si>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</si>
  <si>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</si>
  <si>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</si>
  <si>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</si>
  <si>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</si>
  <si>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</si>
  <si>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</si>
  <si>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</si>
  <si>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</si>
  <si>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</si>
  <si>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</si>
  <si>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</si>
  <si>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</si>
  <si>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</si>
  <si>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</si>
  <si>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</si>
  <si>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</si>
  <si>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</si>
  <si>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</si>
  <si>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</si>
  <si>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</si>
  <si>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</si>
  <si>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</si>
  <si>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</si>
  <si>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</si>
  <si>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</si>
  <si>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</si>
  <si>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</si>
  <si>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</si>
  <si>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</si>
  <si>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</si>
  <si>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</si>
  <si>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</si>
  <si>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</si>
  <si>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</si>
  <si>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</si>
  <si>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</si>
  <si>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</si>
  <si>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</si>
  <si>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</si>
  <si>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</si>
  <si>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</si>
  <si>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</si>
  <si>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</si>
  <si>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</si>
  <si>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</si>
  <si>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</si>
  <si>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</si>
  <si>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</si>
  <si>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</si>
  <si>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</si>
  <si>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</si>
  <si>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</si>
  <si>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</si>
  <si>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</si>
  <si>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</si>
  <si>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</si>
  <si>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</si>
  <si>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</si>
  <si>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</si>
  <si>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</si>
  <si>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</si>
  <si>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</si>
  <si>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</si>
  <si>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</si>
  <si>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</si>
  <si>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</si>
  <si>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</si>
  <si>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</si>
  <si>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</si>
  <si>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</si>
  <si>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</si>
  <si>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</si>
  <si>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</si>
  <si>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</si>
  <si>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</si>
  <si>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</si>
  <si>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</si>
  <si>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</si>
  <si>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</si>
  <si>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</si>
  <si>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</si>
  <si>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</si>
  <si>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</si>
  <si>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</si>
  <si>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</si>
  <si>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</si>
  <si>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</si>
  <si>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</si>
  <si>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</si>
  <si>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</si>
  <si>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</si>
  <si>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</si>
  <si>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</si>
  <si>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</si>
  <si>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</si>
  <si>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</si>
  <si>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</si>
  <si>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</si>
  <si>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</si>
  <si>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</si>
  <si>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</si>
  <si>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</si>
  <si>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</si>
  <si>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</si>
  <si>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</si>
  <si>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</si>
  <si>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</si>
  <si>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</si>
  <si>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</si>
  <si>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</si>
  <si>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</si>
  <si>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</si>
  <si>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</si>
  <si>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</si>
  <si>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</si>
  <si>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</si>
  <si>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</si>
  <si>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</si>
  <si>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</si>
  <si>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</si>
  <si>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</si>
  <si>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</si>
  <si>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</si>
  <si>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</si>
  <si>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</si>
  <si>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</si>
  <si>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</si>
  <si>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</si>
  <si>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</si>
  <si>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</si>
  <si>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</si>
  <si>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</si>
  <si>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</si>
  <si>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</si>
  <si>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</si>
  <si>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</si>
  <si>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</si>
  <si>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</si>
  <si>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</si>
  <si>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</si>
  <si>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</si>
  <si>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</si>
  <si>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</si>
  <si>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</si>
  <si>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</si>
  <si>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</si>
  <si>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</si>
  <si>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</si>
  <si>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</si>
  <si>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</si>
  <si>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</si>
  <si>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</si>
  <si>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</si>
  <si>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</si>
  <si>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</si>
  <si>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</si>
  <si>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</si>
  <si>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</si>
  <si>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</si>
  <si>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</si>
  <si>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</si>
  <si>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</si>
  <si>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</si>
  <si>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</si>
  <si>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</si>
  <si>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</si>
  <si>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</si>
  <si>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</si>
  <si>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</si>
  <si>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</si>
  <si>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</si>
  <si>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</si>
  <si>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</si>
  <si>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</si>
  <si>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</si>
  <si>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</si>
  <si>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</si>
  <si>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</si>
  <si>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</si>
  <si>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</si>
  <si>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</si>
  <si>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</si>
  <si>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</si>
  <si>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</si>
  <si>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</si>
  <si>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</si>
  <si>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</si>
  <si>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</si>
  <si>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</si>
  <si>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</si>
  <si>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</si>
  <si>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</si>
  <si>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</si>
  <si>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</si>
  <si>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</si>
  <si>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</si>
  <si>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</si>
  <si>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</si>
  <si>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</si>
  <si>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</si>
  <si>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</si>
  <si>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</si>
  <si>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</si>
  <si>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</si>
  <si>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</si>
  <si>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</si>
  <si>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</si>
  <si>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</si>
  <si>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</si>
  <si>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</si>
  <si>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</si>
  <si>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</si>
  <si>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</si>
  <si>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</si>
  <si>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</si>
  <si>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</si>
  <si>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</si>
  <si>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</si>
  <si>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</si>
  <si>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</si>
  <si>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</si>
  <si>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</si>
  <si>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</si>
  <si>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</si>
  <si>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</si>
  <si>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</si>
  <si>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</si>
  <si>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</si>
  <si>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</si>
  <si>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</si>
  <si>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</si>
  <si>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</si>
  <si>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</si>
  <si>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</si>
  <si>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</si>
  <si>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</si>
  <si>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</si>
  <si>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</si>
  <si>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</si>
  <si>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</si>
  <si>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</si>
  <si>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</si>
  <si>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</si>
  <si>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</si>
  <si>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</si>
  <si>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</si>
  <si>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</si>
  <si>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</si>
  <si>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</si>
  <si>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</si>
  <si>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</si>
  <si>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</si>
  <si>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</si>
  <si>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</si>
  <si>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</si>
  <si>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</si>
  <si>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</si>
  <si>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</si>
  <si>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</si>
  <si>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</si>
  <si>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</si>
  <si>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</si>
  <si>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</si>
  <si>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</si>
  <si>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</si>
  <si>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</si>
  <si>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</si>
  <si>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</si>
  <si>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</si>
  <si>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</si>
  <si>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</si>
  <si>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</si>
  <si>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</si>
  <si>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</si>
  <si>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</si>
  <si>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</si>
  <si>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</si>
  <si>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</si>
  <si>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</si>
  <si>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</si>
  <si>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</si>
  <si>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</si>
  <si>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</si>
  <si>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</si>
  <si>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</si>
  <si>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</si>
  <si>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</si>
  <si>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</si>
  <si>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</si>
  <si>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</si>
  <si>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</si>
  <si>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</si>
  <si>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</si>
  <si>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</si>
  <si>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</si>
  <si>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</si>
  <si>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</si>
  <si>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</si>
  <si>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</si>
  <si>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</si>
  <si>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</si>
  <si>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</si>
  <si>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</si>
  <si>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</si>
  <si>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</si>
  <si>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</si>
  <si>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</si>
  <si>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</si>
  <si>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</si>
  <si>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</si>
  <si>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</si>
  <si>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</si>
  <si>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</si>
  <si>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</si>
  <si>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</si>
  <si>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</si>
  <si>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</si>
  <si>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</si>
  <si>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</si>
  <si>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</si>
  <si>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</si>
  <si>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</si>
  <si>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</si>
  <si>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</si>
  <si>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</si>
  <si>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</si>
  <si>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</si>
  <si>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</si>
  <si>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</si>
  <si>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</si>
  <si>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</si>
  <si>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</si>
  <si>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</si>
  <si>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</si>
  <si>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</si>
  <si>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</si>
  <si>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</si>
  <si>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</si>
  <si>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</si>
  <si>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</si>
  <si>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</si>
  <si>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</si>
  <si>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</si>
  <si>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</si>
  <si>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</si>
  <si>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</si>
  <si>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</si>
  <si>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</si>
  <si>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</si>
  <si>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</si>
  <si>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</si>
  <si>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</si>
  <si>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</si>
  <si>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</si>
  <si>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</si>
  <si>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</si>
  <si>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</si>
  <si>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</si>
  <si>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</si>
  <si>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</si>
  <si>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</si>
  <si>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</si>
  <si>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</si>
  <si>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</si>
  <si>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</si>
  <si>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</si>
  <si>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</si>
  <si>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</si>
  <si>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</si>
  <si>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</si>
  <si>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</si>
  <si>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</si>
  <si>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</si>
  <si>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</si>
  <si>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</si>
  <si>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</si>
  <si>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</si>
  <si>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</si>
  <si>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</si>
  <si>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</si>
  <si>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</si>
  <si>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</si>
  <si>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</si>
  <si>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</si>
  <si>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</si>
  <si>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</si>
  <si>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</si>
  <si>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</si>
  <si>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</si>
  <si>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</si>
  <si>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</si>
  <si>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</si>
  <si>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</si>
  <si>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</si>
  <si>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</si>
  <si>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</si>
  <si>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</si>
  <si>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</si>
  <si>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</si>
  <si>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</si>
  <si>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</si>
  <si>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</si>
  <si>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</si>
  <si>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</si>
  <si>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</si>
  <si>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</si>
  <si>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</si>
  <si>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</si>
  <si>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</si>
  <si>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</si>
  <si>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</si>
  <si>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</si>
  <si>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</si>
  <si>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</si>
  <si>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</si>
  <si>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</si>
  <si>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</si>
  <si>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</si>
  <si>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</si>
  <si>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</si>
  <si>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</si>
  <si>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</si>
  <si>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</si>
  <si>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</si>
  <si>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</si>
  <si>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</si>
  <si>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</si>
  <si>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</si>
  <si>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</si>
  <si>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</si>
  <si>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</si>
  <si>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</si>
  <si>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</si>
  <si>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</si>
  <si>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</si>
  <si>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</si>
  <si>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</si>
  <si>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</si>
  <si>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</si>
  <si>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</si>
  <si>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</si>
  <si>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</si>
  <si>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</si>
  <si>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</si>
  <si>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</si>
  <si>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</si>
  <si>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</si>
  <si>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</si>
  <si>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</si>
  <si>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</si>
  <si>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</si>
  <si>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</si>
  <si>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</si>
  <si>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</si>
  <si>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</si>
  <si>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</si>
  <si>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</si>
  <si>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</si>
  <si>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</si>
  <si>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</si>
  <si>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</si>
  <si>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</si>
  <si>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</si>
  <si>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</si>
  <si>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</si>
  <si>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</si>
  <si>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</si>
  <si>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</si>
  <si>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</si>
  <si>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</si>
  <si>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</si>
  <si>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</si>
  <si>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</si>
  <si>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</si>
  <si>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</si>
  <si>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</si>
  <si>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</si>
  <si>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</si>
  <si>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</si>
  <si>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</si>
  <si>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</si>
  <si>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</si>
  <si>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</si>
  <si>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</si>
  <si>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</si>
  <si>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</si>
  <si>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</si>
  <si>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</si>
  <si>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</si>
  <si>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</si>
  <si>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</si>
  <si>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</si>
  <si>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</si>
  <si>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</si>
  <si>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</si>
  <si>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</si>
  <si>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</si>
  <si>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</si>
  <si>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</si>
  <si>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</si>
  <si>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</si>
  <si>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</si>
  <si>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</si>
  <si>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</si>
  <si>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</si>
  <si>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</si>
  <si>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</si>
  <si>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</si>
  <si>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</si>
  <si>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</si>
  <si>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</si>
  <si>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</si>
  <si>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</si>
  <si>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</si>
  <si>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</si>
  <si>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</si>
  <si>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</si>
  <si>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</si>
  <si>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</si>
  <si>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</si>
  <si>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</si>
  <si>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</si>
  <si>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</si>
  <si>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</si>
  <si>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</si>
  <si>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</si>
  <si>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</si>
  <si>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</si>
  <si>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</si>
  <si>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</si>
  <si>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</si>
  <si>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</si>
  <si>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</si>
  <si>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</si>
  <si>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</si>
  <si>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</si>
  <si>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</si>
  <si>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</si>
  <si>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</si>
  <si>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</si>
  <si>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</si>
  <si>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</si>
  <si>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</si>
  <si>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</si>
  <si>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</si>
  <si>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</si>
  <si>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</si>
  <si>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</si>
  <si>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</si>
  <si>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</si>
  <si>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</si>
  <si>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</si>
  <si>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</si>
  <si>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</si>
  <si>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</si>
  <si>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</si>
  <si>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</si>
  <si>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</si>
  <si>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</si>
  <si>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</si>
  <si>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</si>
  <si>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</si>
  <si>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</si>
  <si>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</si>
  <si>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</si>
  <si>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</si>
  <si>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</si>
  <si>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</si>
  <si>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</si>
  <si>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</si>
  <si>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</si>
  <si>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</si>
  <si>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</si>
  <si>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</si>
  <si>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</si>
  <si>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</si>
  <si>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</si>
  <si>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</si>
  <si>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</si>
  <si>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</si>
  <si>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</si>
  <si>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</si>
  <si>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</si>
  <si>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</si>
  <si>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</si>
  <si>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</si>
  <si>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</si>
  <si>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</si>
  <si>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</si>
  <si>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</si>
  <si>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</si>
  <si>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</si>
  <si>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</si>
  <si>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</si>
  <si>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</si>
  <si>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</si>
  <si>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</si>
  <si>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</si>
  <si>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</si>
  <si>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</si>
  <si>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</si>
  <si>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</si>
  <si>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</si>
  <si>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</si>
  <si>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</si>
  <si>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</si>
  <si>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</si>
  <si>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</si>
  <si>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</si>
  <si>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</si>
  <si>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</si>
  <si>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</si>
  <si>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</si>
  <si>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</si>
  <si>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</si>
  <si>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</si>
  <si>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</si>
  <si>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</si>
  <si>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</si>
  <si>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</si>
  <si>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</si>
  <si>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</si>
  <si>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</si>
  <si>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</si>
  <si>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</si>
  <si>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</si>
  <si>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</si>
  <si>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</si>
  <si>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</si>
  <si>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</si>
  <si>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</si>
  <si>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</si>
  <si>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</si>
  <si>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</si>
  <si>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</si>
  <si>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</si>
  <si>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</si>
  <si>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</si>
  <si>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</si>
  <si>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</si>
  <si>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</si>
  <si>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</si>
  <si>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</si>
  <si>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</si>
  <si>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</si>
  <si>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</si>
  <si>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</si>
  <si>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</si>
  <si>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</si>
  <si>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</si>
  <si>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</si>
  <si>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</si>
  <si>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</si>
  <si>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</si>
  <si>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</si>
  <si>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</si>
  <si>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</si>
  <si>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</si>
  <si>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</si>
  <si>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</si>
  <si>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</si>
  <si>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</si>
  <si>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</si>
  <si>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</si>
  <si>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</si>
  <si>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</si>
  <si>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</si>
  <si>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</si>
  <si>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</si>
  <si>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</si>
  <si>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</si>
  <si>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</si>
  <si>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</si>
  <si>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</si>
  <si>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</si>
  <si>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</si>
  <si>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</si>
  <si>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</si>
  <si>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</si>
  <si>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</si>
  <si>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</si>
  <si>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</si>
  <si>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</si>
  <si>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</si>
  <si>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</si>
  <si>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</si>
  <si>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</si>
  <si>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</si>
  <si>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</si>
  <si>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</si>
  <si>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</si>
  <si>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</si>
  <si>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</si>
  <si>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</si>
  <si>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</si>
  <si>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</si>
  <si>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</si>
  <si>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</si>
  <si>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</si>
  <si>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</si>
  <si>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</si>
  <si>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</si>
  <si>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</si>
  <si>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</si>
  <si>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</si>
  <si>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</si>
  <si>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</si>
  <si>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</si>
  <si>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</si>
  <si>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</si>
  <si>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</si>
  <si>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</si>
  <si>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</si>
  <si>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</si>
  <si>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</si>
  <si>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</si>
  <si>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</si>
  <si>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</si>
  <si>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</si>
  <si>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</si>
  <si>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</si>
  <si>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</si>
  <si>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</si>
  <si>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</si>
  <si>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</si>
  <si>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</si>
  <si>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</si>
  <si>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</si>
  <si>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</si>
  <si>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</si>
  <si>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</si>
  <si>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</si>
  <si>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</si>
  <si>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</si>
  <si>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</si>
  <si>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</si>
  <si>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</si>
  <si>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</si>
  <si>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</si>
  <si>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</si>
  <si>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</si>
  <si>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</si>
  <si>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</si>
  <si>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</si>
  <si>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</si>
  <si>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</si>
  <si>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</si>
  <si>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</si>
  <si>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</si>
  <si>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</si>
  <si>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</si>
  <si>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</si>
  <si>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</si>
  <si>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</si>
  <si>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</si>
  <si>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</si>
  <si>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</si>
  <si>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</si>
  <si>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</si>
  <si>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</si>
  <si>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</si>
  <si>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</si>
  <si>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</si>
  <si>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</si>
  <si>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</si>
  <si>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</si>
  <si>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</si>
  <si>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</si>
  <si>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</si>
  <si>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</si>
  <si>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</si>
  <si>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</si>
  <si>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</si>
  <si>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</si>
  <si>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</si>
  <si>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</si>
  <si>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</si>
  <si>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</si>
  <si>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</si>
  <si>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</si>
  <si>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</si>
  <si>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</si>
  <si>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</si>
  <si>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</si>
  <si>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</si>
  <si>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</si>
  <si>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</si>
  <si>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</si>
  <si>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</si>
  <si>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</si>
  <si>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</si>
  <si>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</si>
  <si>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</si>
  <si>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</si>
  <si>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</si>
  <si>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</si>
  <si>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</si>
  <si>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</si>
  <si>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</si>
  <si>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</si>
  <si>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</si>
  <si>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</si>
  <si>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</si>
  <si>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</si>
  <si>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</si>
  <si>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</si>
  <si>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</si>
  <si>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</si>
  <si>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</si>
  <si>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</si>
  <si>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</si>
  <si>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</si>
  <si>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</si>
  <si>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</si>
  <si>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</si>
  <si>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</si>
  <si>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</si>
  <si>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</si>
  <si>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</si>
  <si>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</si>
  <si>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</si>
  <si>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</si>
  <si>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</si>
  <si>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</si>
  <si>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</si>
  <si>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</si>
  <si>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</si>
  <si>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</si>
  <si>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</si>
  <si>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</si>
  <si>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</si>
  <si>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</si>
  <si>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</si>
  <si>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</si>
  <si>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</si>
  <si>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</si>
  <si>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</si>
  <si>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</si>
  <si>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</si>
  <si>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</si>
  <si>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</si>
  <si>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</si>
  <si>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</si>
  <si>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</si>
  <si>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</si>
  <si>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</si>
  <si>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</si>
  <si>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</si>
  <si>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</si>
  <si>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</si>
  <si>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</si>
  <si>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</si>
  <si>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</si>
  <si>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</si>
  <si>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</si>
  <si>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</si>
  <si>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</si>
  <si>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</si>
  <si>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</si>
  <si>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</si>
  <si>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</si>
  <si>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</si>
  <si>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</si>
  <si>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</si>
  <si>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</si>
  <si>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</si>
  <si>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</si>
  <si>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</si>
  <si>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</si>
  <si>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</si>
  <si>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</si>
  <si>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</si>
  <si>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</si>
  <si>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</si>
  <si>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</si>
  <si>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</si>
  <si>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</si>
  <si>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</si>
  <si>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</si>
  <si>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</si>
  <si>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</si>
  <si>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</si>
  <si>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</si>
  <si>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</si>
  <si>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</si>
  <si>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</si>
  <si>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</si>
  <si>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</si>
  <si>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</si>
  <si>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</si>
  <si>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</si>
  <si>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</si>
  <si>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</si>
  <si>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</si>
  <si>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</si>
  <si>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</si>
  <si>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</si>
  <si>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</si>
  <si>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</si>
  <si>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</si>
  <si>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</si>
  <si>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</si>
  <si>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</si>
  <si>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</si>
  <si>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</si>
  <si>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</si>
  <si>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</si>
  <si>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</si>
  <si>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</si>
  <si>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</si>
  <si>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</si>
  <si>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</si>
  <si>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</si>
  <si>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</si>
  <si>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</si>
  <si>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</si>
  <si>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</si>
  <si>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</si>
  <si>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</si>
  <si>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</si>
  <si>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</si>
  <si>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</si>
  <si>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</si>
  <si>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</si>
  <si>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</si>
  <si>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</si>
  <si>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</si>
  <si>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</si>
  <si>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</si>
  <si>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</si>
  <si>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</si>
  <si>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</si>
  <si>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</si>
  <si>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</si>
  <si>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</si>
  <si>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</si>
  <si>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</si>
  <si>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</si>
  <si>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</si>
  <si>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</si>
  <si>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</si>
  <si>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</si>
  <si>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</si>
  <si>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</si>
  <si>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</si>
  <si>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</si>
  <si>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</si>
  <si>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</si>
  <si>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</si>
  <si>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</si>
  <si>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</si>
  <si>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</si>
  <si>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</si>
  <si>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</si>
  <si>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</si>
  <si>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</si>
  <si>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</si>
  <si>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</si>
  <si>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</si>
  <si>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</si>
  <si>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</si>
  <si>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</si>
  <si>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</si>
  <si>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</si>
  <si>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</si>
  <si>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</si>
  <si>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</si>
  <si>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</si>
  <si>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</si>
  <si>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</si>
  <si>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</si>
  <si>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</si>
  <si>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</si>
  <si>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</si>
  <si>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</si>
  <si>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</si>
  <si>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</si>
  <si>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</si>
  <si>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</si>
  <si>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</si>
  <si>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</si>
  <si>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</si>
  <si>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</si>
  <si>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</si>
  <si>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</si>
  <si>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</si>
  <si>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</si>
  <si>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</si>
  <si>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</si>
  <si>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</si>
  <si>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</si>
  <si>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</si>
  <si>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</si>
  <si>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</si>
  <si>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</si>
  <si>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</si>
  <si>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</si>
  <si>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</si>
  <si>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</si>
  <si>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</si>
  <si>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</si>
  <si>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</si>
  <si>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</si>
  <si>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</si>
  <si>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</si>
  <si>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</si>
  <si>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</si>
  <si>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</si>
  <si>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</si>
  <si>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</si>
  <si>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</si>
  <si>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</si>
  <si>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</si>
  <si>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</si>
  <si>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</si>
  <si>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</si>
  <si>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</si>
  <si>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</si>
  <si>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</si>
  <si>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</si>
  <si>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</si>
  <si>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</si>
  <si>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</si>
  <si>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</si>
  <si>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</si>
  <si>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</si>
  <si>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</si>
  <si>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</si>
  <si>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</si>
  <si>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</si>
  <si>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</si>
  <si>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</si>
  <si>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</si>
  <si>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</si>
  <si>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</si>
  <si>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</si>
  <si>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</si>
  <si>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</si>
  <si>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</si>
  <si>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</si>
  <si>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</si>
  <si>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</si>
  <si>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</si>
  <si>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</si>
  <si>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</si>
  <si>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</si>
  <si>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</si>
  <si>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</si>
  <si>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</si>
  <si>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</si>
  <si>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</si>
  <si>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</si>
  <si>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</si>
  <si>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</si>
  <si>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</si>
  <si>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</si>
  <si>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</si>
  <si>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</si>
  <si>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</si>
  <si>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</si>
  <si>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</si>
  <si>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</si>
  <si>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</si>
  <si>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</si>
  <si>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</si>
  <si>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</si>
  <si>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</si>
  <si>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</si>
  <si>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</si>
  <si>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</si>
  <si>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</si>
  <si>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</si>
  <si>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</si>
  <si>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</si>
  <si>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</si>
  <si>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</si>
  <si>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</si>
  <si>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</si>
  <si>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</si>
  <si>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</si>
  <si>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</si>
  <si>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</si>
  <si>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</si>
  <si>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</si>
  <si>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</si>
  <si>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</si>
  <si>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</si>
  <si>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</si>
  <si>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</si>
  <si>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</si>
  <si>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</si>
  <si>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</si>
  <si>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</si>
  <si>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</si>
  <si>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</si>
  <si>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</si>
  <si>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</si>
  <si>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</si>
  <si>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</si>
  <si>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</si>
  <si>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</si>
  <si>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</si>
  <si>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</si>
  <si>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</si>
  <si>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</si>
  <si>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</si>
  <si>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</si>
  <si>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</si>
  <si>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</si>
  <si>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</si>
  <si>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</si>
  <si>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</si>
  <si>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</si>
  <si>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</si>
  <si>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</si>
  <si>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</si>
  <si>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</si>
  <si>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</si>
  <si>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</si>
  <si>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</si>
  <si>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</si>
  <si>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</si>
  <si>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</si>
  <si>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</si>
  <si>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</si>
  <si>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</si>
  <si>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</si>
  <si>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</si>
  <si>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</si>
  <si>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</si>
  <si>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</si>
  <si>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</si>
  <si>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</si>
  <si>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</si>
  <si>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</si>
  <si>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</si>
  <si>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</si>
  <si>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</si>
  <si>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</si>
  <si>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</si>
  <si>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</si>
  <si>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</si>
  <si>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</si>
  <si>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</si>
  <si>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</si>
  <si>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</si>
  <si>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</si>
  <si>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</si>
  <si>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</si>
  <si>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</si>
  <si>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</si>
  <si>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</si>
  <si>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</si>
  <si>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</si>
  <si>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</si>
  <si>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</si>
  <si>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</si>
  <si>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</si>
  <si>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</si>
  <si>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</si>
  <si>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</si>
  <si>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</si>
  <si>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</si>
  <si>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</si>
  <si>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</si>
  <si>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</si>
  <si>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</si>
  <si>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</si>
  <si>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</si>
  <si>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</si>
  <si>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</si>
  <si>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</si>
  <si>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</si>
  <si>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</si>
  <si>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</si>
  <si>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</si>
  <si>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</si>
  <si>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</si>
  <si>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</si>
  <si>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</si>
  <si>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</si>
  <si>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</si>
  <si>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</si>
  <si>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</si>
  <si>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</si>
  <si>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</si>
  <si>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</si>
  <si>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</si>
  <si>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</si>
  <si>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</si>
  <si>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</si>
  <si>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</si>
  <si>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</si>
  <si>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</si>
  <si>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</si>
  <si>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</si>
  <si>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</si>
  <si>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</si>
  <si>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</si>
  <si>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</si>
  <si>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</si>
  <si>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</si>
  <si>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</si>
  <si>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</si>
  <si>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</si>
  <si>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</si>
  <si>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</si>
  <si>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</si>
  <si>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</si>
  <si>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</si>
  <si>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</si>
  <si>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</si>
  <si>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</si>
  <si>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</si>
  <si>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</si>
  <si>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</si>
  <si>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</si>
  <si>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</si>
  <si>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</si>
  <si>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</si>
  <si>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</si>
  <si>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</si>
  <si>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</si>
  <si>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</si>
  <si>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</si>
  <si>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</si>
  <si>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</si>
  <si>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</si>
  <si>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</si>
  <si>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</si>
  <si>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</si>
  <si>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</si>
  <si>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</si>
  <si>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</si>
  <si>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</si>
  <si>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</si>
  <si>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</si>
  <si>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</si>
  <si>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</si>
  <si>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</si>
  <si>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</si>
  <si>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</si>
  <si>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</si>
  <si>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</si>
  <si>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</si>
  <si>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</si>
  <si>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</si>
  <si>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</si>
  <si>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</si>
  <si>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</si>
  <si>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</si>
  <si>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</si>
  <si>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</si>
  <si>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</si>
  <si>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</si>
  <si>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</si>
  <si>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</si>
  <si>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</si>
  <si>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</si>
  <si>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</si>
  <si>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</si>
  <si>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</si>
  <si>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</si>
  <si>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</si>
  <si>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</si>
  <si>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</si>
  <si>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</si>
  <si>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</si>
  <si>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</si>
  <si>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</si>
  <si>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</si>
  <si>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</si>
  <si>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</si>
  <si>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</si>
  <si>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</si>
  <si>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</si>
  <si>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</si>
  <si>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</si>
  <si>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</si>
  <si>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</si>
  <si>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</si>
  <si>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</si>
  <si>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</si>
  <si>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</si>
  <si>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</si>
  <si>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</si>
  <si>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</si>
  <si>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</si>
  <si>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</si>
  <si>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</si>
  <si>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</si>
  <si>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</si>
  <si>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</si>
  <si>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</si>
  <si>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</si>
  <si>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</si>
  <si>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</si>
  <si>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</si>
  <si>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</si>
  <si>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</si>
  <si>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</si>
  <si>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</si>
  <si>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</si>
  <si>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</si>
  <si>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</si>
  <si>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</si>
  <si>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</si>
  <si>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</si>
  <si>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</si>
  <si>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</si>
  <si>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</si>
  <si>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</si>
  <si>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</si>
  <si>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</si>
  <si>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</si>
  <si>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</si>
  <si>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</si>
  <si>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</si>
  <si>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</si>
  <si>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</si>
  <si>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</si>
  <si>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</si>
  <si>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</si>
  <si>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</si>
  <si>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</si>
  <si>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</si>
  <si>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</si>
  <si>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</si>
  <si>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</si>
  <si>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</si>
  <si>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</si>
  <si>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</si>
  <si>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</si>
  <si>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</si>
  <si>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</si>
  <si>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</si>
  <si>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</si>
  <si>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</si>
  <si>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</si>
  <si>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</si>
  <si>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</si>
  <si>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</si>
  <si>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</si>
  <si>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</si>
  <si>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</si>
  <si>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</si>
  <si>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</si>
  <si>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</si>
  <si>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</si>
  <si>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</si>
  <si>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</si>
  <si>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</si>
  <si>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</si>
  <si>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</si>
  <si>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</si>
  <si>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</si>
  <si>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</si>
  <si>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</si>
  <si>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</si>
  <si>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</si>
  <si>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</si>
  <si>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</si>
  <si>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</si>
  <si>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</si>
  <si>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</si>
  <si>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</si>
  <si>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</si>
  <si>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</si>
  <si>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</si>
  <si>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</si>
  <si>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</si>
  <si>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</si>
  <si>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</si>
  <si>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</si>
  <si>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</si>
  <si>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</si>
  <si>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</si>
  <si>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</si>
  <si>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</si>
  <si>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</si>
  <si>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</si>
  <si>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</si>
  <si>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</si>
  <si>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</si>
  <si>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</si>
  <si>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</si>
  <si>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</si>
  <si>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</si>
  <si>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</si>
  <si>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</si>
  <si>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</si>
  <si>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</si>
  <si>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</si>
  <si>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</si>
  <si>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</si>
  <si>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</si>
  <si>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</si>
  <si>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</si>
  <si>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</si>
  <si>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</si>
  <si>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</si>
  <si>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</si>
  <si>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</si>
  <si>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</si>
  <si>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</si>
  <si>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</si>
  <si>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</si>
  <si>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</si>
  <si>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</si>
  <si>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</si>
  <si>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</si>
  <si>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</si>
  <si>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</si>
  <si>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</si>
  <si>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</si>
  <si>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</si>
  <si>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</si>
  <si>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</si>
  <si>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</si>
  <si>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</si>
  <si>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</si>
  <si>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</si>
  <si>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</si>
  <si>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</si>
  <si>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</si>
  <si>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</si>
  <si>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</si>
  <si>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</si>
  <si>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</si>
  <si>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</si>
  <si>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</si>
  <si>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</si>
  <si>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</si>
  <si>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</si>
  <si>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</si>
  <si>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</si>
  <si>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</si>
  <si>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</si>
  <si>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</si>
  <si>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</si>
  <si>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</si>
  <si>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</si>
  <si>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</si>
  <si>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</si>
  <si>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</si>
  <si>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</si>
  <si>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</si>
  <si>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</si>
  <si>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</si>
  <si>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</si>
  <si>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</si>
  <si>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</si>
  <si>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</si>
  <si>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</si>
  <si>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</si>
  <si>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</si>
  <si>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</si>
  <si>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</si>
  <si>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</si>
  <si>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</si>
  <si>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</si>
  <si>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</si>
  <si>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</si>
  <si>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</si>
  <si>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</si>
  <si>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</si>
  <si>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</si>
  <si>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</si>
  <si>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</si>
  <si>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</si>
  <si>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</si>
  <si>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</si>
  <si>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</si>
  <si>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</si>
  <si>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</si>
  <si>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</si>
  <si>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</si>
  <si>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</si>
  <si>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</si>
  <si>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</si>
  <si>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</si>
  <si>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</si>
  <si>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</si>
  <si>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</si>
  <si>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</si>
  <si>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</si>
  <si>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</si>
  <si>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</si>
  <si>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</si>
  <si>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</si>
  <si>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</si>
  <si>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</si>
  <si>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</si>
  <si>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</si>
  <si>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</si>
  <si>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</si>
  <si>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</si>
  <si>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</si>
  <si>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</si>
  <si>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</si>
  <si>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</si>
  <si>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</si>
  <si>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</si>
  <si>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</si>
  <si>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</si>
  <si>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</si>
  <si>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</si>
  <si>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</si>
  <si>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</si>
  <si>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</si>
  <si>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</si>
  <si>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</si>
  <si>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</si>
  <si>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</si>
  <si>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</si>
  <si>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</si>
  <si>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</si>
  <si>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</si>
  <si>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</si>
  <si>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</si>
  <si>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</si>
  <si>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</si>
  <si>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</si>
  <si>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</si>
  <si>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</si>
  <si>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</si>
  <si>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</si>
  <si>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</si>
  <si>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</si>
  <si>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</si>
  <si>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</si>
  <si>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</si>
  <si>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</si>
  <si>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</si>
  <si>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</si>
  <si>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</si>
  <si>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</si>
  <si>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</si>
  <si>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</si>
  <si>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</si>
  <si>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</si>
  <si>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</si>
  <si>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</si>
  <si>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</si>
  <si>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</si>
  <si>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</si>
  <si>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</si>
  <si>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</si>
  <si>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</si>
  <si>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</si>
  <si>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</si>
  <si>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</si>
  <si>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</si>
  <si>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</si>
  <si>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</si>
  <si>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</si>
  <si>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</si>
  <si>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</si>
  <si>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</si>
  <si>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</si>
  <si>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</si>
  <si>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</si>
  <si>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</si>
  <si>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</si>
  <si>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</si>
  <si>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</si>
  <si>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</si>
  <si>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</si>
  <si>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</si>
  <si>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</si>
  <si>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</si>
  <si>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</si>
  <si>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</si>
  <si>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</si>
  <si>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</si>
  <si>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</si>
  <si>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</si>
  <si>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</si>
  <si>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</si>
  <si>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</si>
  <si>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</si>
  <si>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</si>
  <si>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</si>
  <si>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</si>
  <si>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</si>
  <si>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</si>
  <si>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</si>
  <si>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</si>
  <si>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</si>
  <si>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</si>
  <si>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</si>
  <si>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</si>
  <si>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</si>
  <si>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</si>
  <si>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</si>
  <si>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</si>
  <si>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</si>
  <si>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</si>
  <si>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</si>
  <si>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</si>
  <si>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</si>
  <si>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</si>
  <si>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</si>
  <si>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</si>
  <si>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</si>
  <si>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</si>
  <si>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</si>
  <si>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</si>
  <si>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</si>
  <si>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</si>
  <si>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</si>
  <si>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</si>
  <si>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</si>
  <si>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</si>
  <si>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</si>
  <si>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</si>
  <si>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</si>
  <si>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</si>
  <si>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</si>
  <si>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</si>
  <si>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</si>
  <si>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</si>
  <si>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</si>
  <si>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</si>
  <si>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</si>
  <si>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</si>
  <si>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</si>
  <si>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</si>
  <si>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</si>
  <si>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</si>
  <si>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</si>
  <si>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</si>
  <si>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</si>
  <si>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</si>
  <si>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</si>
  <si>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</si>
  <si>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</si>
  <si>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</si>
  <si>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</si>
  <si>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</si>
  <si>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</si>
  <si>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</si>
  <si>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</si>
  <si>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</si>
  <si>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</si>
  <si>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</si>
  <si>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</si>
  <si>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</si>
  <si>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</si>
  <si>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</si>
  <si>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</si>
  <si>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</si>
  <si>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</si>
  <si>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</si>
  <si>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</si>
  <si>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</si>
  <si>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</si>
  <si>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</si>
  <si>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</si>
  <si>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</si>
  <si>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</si>
  <si>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</si>
  <si>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</si>
  <si>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</si>
  <si>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</si>
  <si>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</si>
  <si>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</si>
  <si>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</si>
  <si>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</si>
  <si>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</si>
  <si>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</si>
  <si>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</si>
  <si>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</si>
  <si>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</si>
  <si>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</si>
  <si>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</si>
  <si>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</si>
  <si>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</si>
  <si>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</si>
  <si>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</si>
  <si>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</si>
  <si>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</si>
  <si>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</si>
  <si>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</si>
  <si>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</si>
  <si>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</si>
  <si>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</si>
  <si>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</si>
  <si>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</si>
  <si>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</si>
  <si>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</si>
  <si>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</si>
  <si>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</si>
  <si>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</si>
  <si>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</si>
  <si>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</si>
  <si>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</si>
  <si>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</si>
  <si>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</si>
  <si>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</si>
  <si>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</si>
  <si>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</si>
  <si>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</si>
  <si>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</si>
  <si>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</si>
  <si>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</si>
  <si>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</si>
  <si>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</si>
  <si>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</si>
  <si>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</si>
  <si>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</si>
  <si>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</si>
  <si>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</si>
  <si>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</si>
  <si>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</si>
  <si>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</si>
  <si>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</si>
  <si>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</si>
  <si>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</si>
  <si>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</si>
  <si>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</si>
  <si>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</si>
  <si>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</si>
  <si>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</si>
  <si>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</si>
  <si>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</si>
  <si>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</si>
  <si>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</si>
  <si>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</si>
  <si>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</si>
  <si>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</si>
  <si>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</si>
  <si>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</si>
  <si>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</si>
  <si>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</si>
  <si>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</si>
  <si>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</si>
  <si>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</si>
  <si>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</si>
  <si>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</si>
  <si>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</si>
  <si>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</si>
  <si>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</si>
  <si>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</si>
  <si>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</si>
  <si>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</si>
  <si>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</si>
  <si>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</si>
  <si>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</si>
  <si>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</si>
  <si>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</si>
  <si>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</si>
  <si>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</si>
  <si>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</si>
  <si>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</si>
  <si>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</si>
  <si>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</si>
  <si>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</si>
  <si>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</si>
  <si>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</si>
  <si>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</si>
  <si>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</si>
  <si>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</si>
  <si>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</si>
  <si>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</si>
  <si>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</si>
  <si>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</si>
  <si>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</si>
  <si>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</si>
  <si>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</si>
  <si>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</si>
  <si>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</si>
  <si>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</si>
  <si>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</si>
  <si>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</si>
  <si>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</si>
  <si>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</si>
  <si>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</si>
  <si>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</si>
  <si>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</si>
  <si>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</si>
  <si>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</si>
  <si>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</si>
  <si>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</si>
  <si>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</si>
  <si>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</si>
  <si>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</si>
  <si>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</si>
  <si>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</si>
  <si>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</si>
  <si>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</si>
  <si>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</si>
  <si>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</si>
  <si>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</si>
  <si>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</si>
  <si>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</si>
  <si>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</si>
  <si>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</si>
  <si>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</si>
  <si>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</si>
  <si>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</si>
  <si>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</si>
  <si>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</si>
  <si>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</si>
  <si>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</si>
  <si>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</si>
  <si>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</si>
  <si>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</si>
  <si>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</si>
  <si>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</si>
  <si>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</si>
  <si>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</si>
  <si>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</si>
  <si>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</si>
  <si>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</si>
  <si>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</si>
  <si>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</si>
  <si>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</si>
  <si>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</si>
  <si>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</si>
  <si>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</si>
  <si>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</si>
  <si>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</si>
  <si>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</si>
  <si>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</si>
  <si>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</si>
  <si>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</si>
  <si>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</si>
  <si>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</si>
  <si>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</si>
  <si>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</si>
  <si>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</si>
  <si>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</si>
  <si>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</si>
  <si>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</si>
  <si>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</si>
  <si>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</si>
  <si>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</si>
  <si>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</si>
  <si>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</si>
  <si>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</si>
  <si>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</si>
  <si>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</si>
  <si>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</si>
  <si>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</si>
  <si>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</si>
  <si>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</si>
  <si>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</si>
  <si>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</si>
  <si>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</si>
  <si>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</si>
  <si>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</si>
  <si>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</si>
  <si>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</si>
  <si>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</si>
  <si>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</si>
  <si>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</si>
  <si>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</si>
  <si>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</si>
  <si>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</si>
  <si>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</si>
  <si>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</si>
  <si>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</si>
  <si>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</si>
  <si>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</si>
  <si>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</si>
  <si>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</si>
  <si>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</si>
  <si>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</si>
  <si>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</si>
  <si>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</si>
  <si>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</si>
  <si>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</si>
  <si>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</si>
  <si>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</si>
  <si>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</si>
  <si>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</si>
  <si>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</si>
  <si>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</si>
  <si>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</si>
  <si>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</si>
  <si>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</si>
  <si>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</si>
  <si>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</si>
  <si>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</si>
  <si>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</si>
  <si>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</si>
  <si>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</si>
  <si>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</si>
  <si>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</si>
  <si>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</si>
  <si>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</si>
  <si>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</si>
  <si>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</si>
  <si>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</si>
  <si>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</si>
  <si>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</si>
  <si>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</si>
  <si>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</si>
  <si>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</si>
  <si>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</si>
  <si>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</si>
  <si>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</si>
  <si>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</si>
  <si>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</si>
  <si>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</si>
  <si>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</si>
  <si>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</si>
  <si>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</si>
  <si>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</si>
  <si>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</si>
  <si>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</si>
  <si>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</si>
  <si>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</si>
  <si>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</si>
  <si>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</si>
  <si>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</si>
  <si>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</si>
  <si>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</si>
  <si>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</si>
  <si>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</si>
  <si>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</si>
  <si>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</si>
  <si>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</si>
  <si>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</si>
  <si>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</si>
  <si>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</si>
  <si>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</si>
  <si>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</si>
  <si>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</si>
  <si>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</si>
  <si>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</si>
  <si>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</si>
  <si>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</si>
  <si>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</si>
  <si>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</si>
  <si>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</si>
  <si>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</si>
  <si>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</si>
  <si>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</si>
  <si>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</si>
  <si>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</si>
  <si>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</si>
  <si>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</si>
  <si>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</si>
  <si>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</si>
  <si>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</si>
  <si>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</si>
  <si>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</si>
  <si>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</si>
  <si>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</si>
  <si>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</si>
  <si>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</si>
  <si>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</si>
  <si>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</si>
  <si>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</si>
  <si>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</si>
  <si>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</si>
  <si>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</si>
  <si>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</si>
  <si>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</si>
  <si>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</si>
  <si>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</si>
  <si>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</si>
  <si>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</si>
  <si>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</si>
  <si>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</si>
  <si>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</si>
  <si>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</si>
  <si>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</si>
  <si>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</si>
  <si>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</si>
  <si>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</si>
  <si>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</si>
  <si>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</si>
  <si>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</si>
  <si>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</si>
  <si>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</si>
  <si>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</si>
  <si>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</si>
  <si>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</si>
  <si>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</si>
  <si>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</si>
  <si>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</si>
  <si>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</si>
  <si>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</si>
  <si>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</si>
  <si>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</si>
  <si>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</si>
  <si>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</si>
  <si>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</si>
  <si>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</si>
  <si>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</si>
  <si>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</si>
  <si>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</si>
  <si>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</si>
  <si>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</si>
  <si>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</si>
  <si>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</si>
  <si>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</si>
  <si>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</si>
  <si>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</si>
  <si>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</si>
  <si>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</si>
  <si>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</si>
  <si>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</si>
  <si>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</si>
  <si>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</si>
  <si>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</si>
  <si>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</si>
  <si>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</si>
  <si>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</si>
  <si>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</si>
  <si>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</si>
  <si>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</si>
  <si>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</si>
  <si>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</si>
  <si>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</si>
  <si>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</si>
  <si>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</si>
  <si>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</si>
  <si>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</si>
  <si>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</si>
  <si>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</si>
  <si>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</si>
  <si>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</si>
  <si>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</si>
  <si>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</si>
  <si>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</si>
  <si>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</si>
  <si>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</si>
  <si>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</si>
  <si>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</si>
  <si>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</si>
  <si>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</si>
  <si>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</si>
  <si>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</si>
  <si>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</si>
  <si>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</si>
  <si>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</si>
  <si>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</si>
  <si>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</si>
  <si>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</si>
  <si>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</si>
  <si>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</si>
  <si>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</si>
  <si>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</si>
  <si>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</si>
  <si>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</si>
  <si>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</si>
  <si>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</si>
  <si>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</si>
  <si>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</si>
  <si>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</si>
  <si>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</si>
  <si>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</si>
  <si>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</si>
  <si>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</si>
  <si>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</si>
  <si>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</si>
  <si>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</si>
  <si>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</si>
  <si>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</si>
  <si>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</si>
  <si>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</si>
  <si>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</si>
  <si>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</si>
  <si>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</si>
  <si>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</si>
  <si>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</si>
  <si>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</si>
  <si>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</si>
  <si>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</si>
  <si>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</si>
  <si>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</si>
  <si>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</si>
  <si>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</si>
  <si>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</si>
  <si>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</si>
  <si>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</si>
  <si>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</si>
  <si>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</si>
  <si>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</si>
  <si>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</si>
  <si>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</si>
  <si>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</si>
  <si>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</si>
  <si>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</si>
  <si>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</si>
  <si>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</si>
  <si>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</si>
  <si>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</si>
  <si>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</si>
  <si>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</si>
  <si>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</si>
  <si>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</si>
  <si>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</si>
  <si>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</si>
  <si>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</si>
  <si>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</si>
  <si>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</si>
  <si>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</si>
  <si>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</si>
  <si>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</si>
  <si>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</si>
  <si>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</si>
  <si>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</si>
  <si>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</si>
  <si>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</si>
  <si>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</si>
  <si>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</si>
  <si>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</si>
  <si>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</si>
  <si>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</si>
  <si>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</si>
  <si>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</si>
  <si>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</si>
  <si>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</si>
  <si>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</si>
  <si>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</si>
  <si>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</si>
  <si>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</si>
  <si>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</si>
  <si>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</si>
  <si>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</si>
  <si>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</si>
  <si>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</si>
  <si>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</si>
  <si>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</si>
  <si>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</si>
  <si>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</si>
  <si>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</si>
  <si>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</si>
  <si>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</si>
  <si>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</si>
  <si>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</si>
  <si>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</si>
  <si>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</si>
  <si>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</si>
  <si>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</si>
  <si>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</si>
  <si>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</si>
  <si>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</si>
  <si>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</si>
  <si>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</si>
  <si>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</si>
  <si>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</si>
  <si>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</si>
  <si>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</si>
  <si>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</si>
  <si>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</si>
  <si>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</si>
  <si>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</si>
  <si>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</si>
  <si>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</si>
  <si>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</si>
  <si>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</si>
  <si>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</si>
  <si>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</si>
  <si>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</si>
  <si>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</si>
  <si>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</si>
  <si>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</si>
  <si>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</si>
  <si>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</si>
  <si>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</si>
  <si>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</si>
  <si>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</si>
  <si>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</si>
  <si>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</si>
  <si>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</si>
  <si>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</si>
  <si>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</si>
  <si>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</si>
  <si>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</si>
  <si>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</si>
  <si>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</si>
  <si>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</si>
  <si>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</si>
  <si>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</si>
  <si>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</si>
  <si>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</si>
  <si>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</si>
  <si>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</si>
  <si>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</si>
  <si>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</si>
  <si>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</si>
  <si>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</si>
  <si>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</si>
  <si>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</si>
  <si>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</si>
  <si>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</si>
  <si>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</si>
  <si>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</si>
  <si>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</si>
  <si>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</si>
  <si>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</si>
  <si>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</si>
  <si>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</si>
  <si>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</si>
  <si>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</si>
  <si>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</si>
  <si>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</si>
  <si>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</si>
  <si>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</si>
  <si>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</si>
  <si>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</si>
  <si>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</si>
  <si>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</si>
  <si>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</si>
  <si>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</si>
  <si>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</si>
  <si>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</si>
  <si>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</si>
  <si>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</si>
  <si>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</si>
  <si>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</si>
  <si>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</si>
  <si>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</si>
  <si>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</si>
  <si>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</si>
  <si>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</si>
  <si>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</si>
  <si>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</si>
  <si>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</si>
  <si>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</si>
  <si>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</si>
  <si>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</si>
  <si>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</si>
  <si>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</si>
  <si>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</si>
  <si>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</si>
  <si>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</si>
  <si>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</si>
  <si>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</si>
  <si>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</si>
  <si>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</si>
  <si>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</si>
  <si>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</si>
  <si>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</si>
  <si>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</si>
  <si>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</si>
  <si>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</si>
  <si>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</si>
  <si>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</si>
  <si>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</si>
  <si>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</si>
  <si>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</si>
  <si>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</si>
  <si>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</si>
  <si>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</si>
  <si>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</si>
  <si>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</si>
  <si>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</si>
  <si>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</si>
  <si>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</si>
  <si>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</si>
  <si>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</si>
  <si>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</si>
  <si>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</si>
  <si>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</si>
  <si>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</si>
  <si>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</si>
  <si>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</si>
  <si>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</si>
  <si>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</si>
  <si>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</si>
  <si>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</si>
  <si>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</si>
  <si>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</si>
  <si>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</si>
  <si>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</si>
  <si>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</si>
  <si>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</si>
  <si>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</si>
  <si>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</si>
  <si>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</si>
  <si>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</si>
  <si>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</si>
  <si>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</si>
  <si>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</si>
  <si>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</si>
  <si>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</si>
  <si>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</si>
  <si>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</si>
  <si>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</si>
  <si>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</si>
  <si>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</si>
  <si>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</si>
  <si>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</si>
  <si>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</si>
  <si>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</si>
  <si>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</si>
  <si>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</si>
  <si>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</si>
  <si>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</si>
  <si>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</si>
  <si>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</si>
  <si>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</si>
  <si>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</si>
  <si>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</si>
  <si>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</si>
  <si>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</si>
  <si>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</si>
  <si>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</si>
  <si>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</si>
  <si>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</si>
  <si>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</si>
  <si>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</si>
  <si>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</si>
  <si>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</si>
  <si>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</si>
  <si>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</si>
  <si>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</si>
  <si>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</si>
  <si>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</si>
  <si>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</si>
  <si>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</si>
  <si>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</si>
  <si>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</si>
  <si>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</si>
  <si>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</si>
  <si>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</si>
  <si>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</si>
  <si>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</si>
  <si>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</si>
  <si>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</si>
  <si>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</si>
  <si>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</si>
  <si>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</si>
  <si>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</si>
  <si>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</si>
  <si>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</si>
  <si>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</si>
  <si>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</si>
  <si>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</si>
  <si>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</si>
  <si>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</si>
  <si>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</si>
  <si>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</si>
  <si>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</si>
  <si>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</si>
  <si>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</si>
  <si>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</si>
  <si>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</si>
  <si>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</si>
  <si>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</si>
  <si>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</si>
  <si>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</si>
  <si>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</si>
  <si>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</si>
  <si>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</si>
  <si>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</si>
  <si>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</si>
  <si>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</si>
  <si>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</si>
  <si>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</si>
  <si>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</si>
  <si>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</si>
  <si>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</si>
  <si>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</si>
  <si>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</si>
  <si>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</si>
  <si>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</si>
  <si>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</si>
  <si>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</si>
  <si>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</si>
  <si>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</si>
  <si>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</si>
  <si>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</si>
  <si>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</si>
  <si>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</si>
  <si>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</si>
  <si>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</si>
  <si>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</si>
  <si>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</si>
  <si>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</si>
  <si>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</si>
  <si>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</si>
  <si>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</si>
  <si>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</si>
  <si>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</si>
  <si>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</si>
  <si>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</si>
  <si>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</si>
  <si>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</si>
  <si>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</si>
  <si>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</si>
  <si>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</si>
  <si>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</si>
  <si>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</si>
  <si>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</si>
  <si>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</si>
  <si>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</si>
  <si>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</si>
  <si>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</si>
  <si>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</si>
  <si>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</si>
  <si>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</si>
  <si>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</si>
  <si>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</si>
  <si>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</si>
  <si>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</si>
  <si>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</si>
  <si>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</si>
  <si>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</si>
  <si>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</si>
  <si>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</si>
  <si>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</si>
  <si>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</si>
  <si>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</si>
  <si>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</si>
  <si>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</si>
  <si>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</si>
  <si>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</si>
  <si>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</si>
  <si>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</si>
  <si>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</si>
  <si>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</si>
  <si>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</si>
  <si>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</si>
  <si>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</si>
  <si>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</si>
  <si>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</si>
  <si>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</si>
  <si>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</si>
  <si>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</si>
  <si>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</si>
  <si>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</si>
  <si>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</si>
  <si>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</si>
  <si>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</si>
  <si>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</si>
  <si>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</si>
  <si>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</si>
  <si>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</si>
  <si>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</si>
  <si>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</si>
  <si>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</si>
  <si>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</si>
  <si>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</si>
  <si>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</si>
  <si>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</si>
  <si>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</si>
  <si>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</si>
  <si>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</si>
  <si>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</si>
  <si>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</si>
  <si>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</si>
  <si>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</si>
  <si>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</si>
  <si>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</si>
  <si>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</si>
  <si>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</si>
  <si>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</si>
  <si>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</si>
  <si>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</si>
  <si>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</si>
  <si>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</si>
  <si>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</si>
  <si>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</si>
  <si>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</si>
  <si>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</si>
  <si>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</si>
  <si>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</si>
  <si>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</si>
  <si>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</si>
  <si>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</si>
  <si>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</si>
  <si>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</si>
  <si>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</si>
  <si>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</si>
  <si>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</si>
  <si>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</si>
  <si>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</si>
  <si>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</si>
  <si>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</si>
  <si>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</si>
  <si>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</si>
  <si>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</si>
  <si>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</si>
  <si>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</si>
  <si>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</si>
  <si>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</si>
  <si>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</si>
  <si>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</si>
  <si>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</si>
  <si>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</si>
  <si>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</si>
  <si>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</si>
  <si>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</si>
  <si>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</si>
  <si>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</si>
  <si>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</si>
  <si>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</si>
  <si>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</si>
  <si>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</si>
  <si>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</si>
  <si>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</si>
  <si>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</si>
  <si>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</si>
  <si>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</si>
  <si>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</si>
  <si>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</si>
  <si>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</si>
  <si>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</si>
  <si>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</si>
  <si>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</si>
  <si>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</si>
  <si>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</si>
  <si>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</si>
  <si>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</si>
  <si>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</si>
  <si>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</si>
  <si>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</si>
  <si>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</si>
  <si>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</si>
  <si>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</si>
  <si>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</si>
  <si>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</si>
  <si>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</si>
  <si>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</si>
  <si>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</si>
  <si>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</si>
  <si>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</si>
  <si>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</si>
  <si>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</si>
  <si>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</si>
  <si>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</si>
  <si>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</si>
  <si>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</si>
  <si>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</si>
  <si>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</si>
  <si>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</si>
  <si>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</si>
  <si>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</si>
  <si>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</si>
  <si>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</si>
  <si>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</si>
  <si>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</si>
  <si>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</si>
  <si>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</si>
  <si>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</si>
  <si>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</si>
  <si>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</si>
  <si>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</si>
  <si>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</si>
  <si>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</si>
  <si>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</si>
  <si>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</si>
  <si>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</si>
  <si>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</si>
  <si>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</si>
  <si>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</si>
  <si>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</si>
  <si>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</si>
  <si>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</si>
  <si>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</si>
  <si>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</si>
  <si>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</si>
  <si>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</si>
  <si>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</si>
  <si>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</si>
  <si>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</si>
  <si>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</si>
  <si>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</si>
  <si>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</si>
  <si>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</si>
  <si>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</si>
  <si>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</si>
  <si>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</si>
  <si>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</si>
  <si>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</si>
  <si>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</si>
  <si>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</si>
  <si>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</si>
  <si>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</si>
  <si>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</si>
  <si>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</si>
  <si>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</si>
  <si>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</si>
  <si>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</si>
  <si>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</si>
  <si>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</si>
  <si>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</si>
  <si>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</si>
  <si>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</si>
  <si>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</si>
  <si>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</si>
  <si>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</si>
  <si>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</si>
  <si>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</si>
  <si>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</si>
  <si>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</si>
  <si>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</si>
  <si>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</si>
  <si>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</si>
  <si>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</si>
  <si>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</si>
  <si>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</si>
  <si>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</si>
  <si>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</si>
  <si>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</si>
  <si>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</si>
  <si>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</si>
  <si>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</si>
  <si>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</si>
  <si>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</si>
  <si>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</si>
  <si>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</si>
  <si>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</si>
  <si>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</si>
  <si>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</si>
  <si>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</si>
  <si>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</si>
  <si>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</si>
  <si>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</si>
  <si>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</si>
  <si>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</si>
  <si>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</si>
  <si>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</si>
  <si>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</si>
  <si>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</si>
  <si>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</si>
  <si>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</si>
  <si>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</si>
  <si>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</si>
  <si>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</si>
  <si>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</si>
  <si>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</si>
  <si>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</si>
  <si>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</si>
  <si>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</si>
  <si>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</si>
  <si>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</si>
  <si>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</si>
  <si>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</si>
  <si>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</si>
  <si>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</si>
  <si>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</si>
  <si>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</si>
  <si>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</si>
  <si>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</si>
  <si>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</si>
  <si>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</si>
  <si>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</si>
  <si>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</si>
  <si>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</si>
  <si>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</si>
  <si>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</si>
  <si>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</si>
  <si>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</si>
  <si>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</si>
  <si>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</si>
  <si>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</si>
  <si>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</si>
  <si>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</si>
  <si>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</si>
  <si>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</si>
  <si>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</si>
  <si>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</si>
  <si>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</si>
  <si>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</si>
  <si>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</si>
  <si>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</si>
  <si>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</si>
  <si>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</si>
  <si>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</si>
  <si>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</si>
  <si>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</si>
  <si>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</si>
  <si>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</si>
  <si>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</si>
  <si>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</si>
  <si>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</si>
  <si>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</si>
  <si>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</si>
  <si>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</si>
  <si>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</si>
  <si>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</si>
  <si>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</si>
  <si>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</si>
  <si>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</si>
  <si>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</si>
  <si>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</si>
  <si>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</si>
  <si>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</si>
  <si>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</si>
  <si>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</si>
  <si>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</si>
  <si>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</si>
  <si>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</si>
  <si>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</si>
  <si>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</si>
  <si>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</si>
  <si>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</si>
  <si>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</si>
  <si>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</si>
  <si>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</si>
  <si>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</si>
  <si>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</si>
  <si>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</si>
  <si>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</si>
  <si>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</si>
  <si>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</si>
  <si>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</si>
  <si>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</si>
  <si>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</si>
  <si>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</si>
  <si>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</si>
  <si>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</si>
  <si>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</si>
  <si>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</si>
  <si>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</si>
  <si>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</si>
  <si>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</si>
  <si>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</si>
  <si>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</si>
  <si>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</si>
  <si>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</si>
  <si>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</si>
  <si>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</si>
  <si>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</si>
  <si>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</si>
  <si>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</si>
  <si>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</si>
  <si>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</si>
  <si>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</si>
  <si>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</si>
  <si>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</si>
  <si>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</si>
  <si>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</si>
  <si>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</si>
  <si>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</si>
  <si>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</si>
  <si>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</si>
  <si>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</si>
  <si>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</si>
  <si>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</si>
  <si>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</si>
  <si>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</si>
  <si>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</si>
  <si>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</si>
  <si>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</si>
  <si>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</si>
  <si>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</si>
  <si>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</si>
  <si>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</si>
  <si>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</si>
  <si>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</si>
  <si>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</si>
  <si>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</si>
  <si>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</si>
  <si>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</si>
  <si>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</si>
  <si>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</si>
  <si>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</si>
  <si>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</si>
  <si>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</si>
  <si>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</si>
  <si>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</si>
  <si>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</si>
  <si>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</si>
  <si>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</si>
  <si>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</si>
  <si>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</si>
  <si>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</si>
  <si>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</si>
  <si>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</si>
  <si>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</si>
  <si>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</si>
  <si>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</si>
  <si>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</si>
  <si>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</si>
  <si>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</si>
  <si>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</si>
  <si>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</si>
  <si>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</si>
  <si>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</si>
  <si>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</si>
  <si>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</si>
  <si>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</si>
  <si>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</si>
  <si>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</si>
  <si>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</si>
  <si>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</si>
  <si>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</si>
  <si>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</si>
  <si>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</si>
  <si>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</si>
  <si>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</si>
  <si>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</si>
  <si>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</si>
  <si>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</si>
  <si>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</si>
  <si>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</si>
  <si>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</si>
  <si>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</si>
  <si>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</si>
  <si>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</si>
  <si>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</si>
  <si>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</si>
  <si>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</si>
  <si>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</si>
  <si>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</si>
  <si>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</si>
  <si>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</si>
  <si>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</si>
  <si>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</si>
  <si>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</si>
  <si>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</si>
  <si>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</si>
  <si>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</si>
  <si>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</si>
  <si>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</si>
  <si>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</si>
  <si>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</si>
  <si>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</si>
  <si>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</si>
  <si>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</si>
  <si>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</si>
  <si>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</si>
  <si>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</si>
  <si>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</si>
  <si>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</si>
  <si>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</si>
  <si>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</si>
  <si>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</si>
  <si>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</si>
  <si>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</si>
  <si>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</si>
  <si>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</si>
  <si>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</si>
  <si>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</si>
  <si>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</si>
  <si>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</si>
  <si>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</si>
  <si>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</si>
  <si>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</si>
  <si>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</si>
  <si>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</si>
  <si>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</si>
  <si>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</si>
  <si>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</si>
  <si>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</si>
  <si>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</si>
  <si>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</si>
  <si>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</si>
  <si>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</si>
  <si>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</si>
  <si>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</si>
  <si>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</si>
  <si>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</si>
  <si>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</si>
  <si>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</si>
  <si>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</si>
  <si>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</si>
  <si>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</si>
  <si>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</si>
  <si>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</si>
  <si>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</si>
  <si>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</si>
  <si>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</si>
  <si>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</si>
  <si>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</si>
  <si>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</si>
  <si>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</si>
  <si>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</si>
  <si>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</si>
  <si>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</si>
  <si>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</si>
  <si>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</si>
  <si>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</si>
  <si>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</si>
  <si>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</si>
  <si>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</si>
  <si>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</si>
  <si>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</si>
  <si>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</si>
  <si>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</si>
  <si>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</si>
  <si>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</si>
  <si>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</si>
  <si>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</si>
  <si>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</si>
  <si>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</si>
  <si>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</si>
  <si>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</si>
  <si>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</si>
  <si>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</si>
  <si>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</si>
  <si>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</si>
  <si>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</si>
  <si>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</si>
  <si>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</si>
  <si>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</si>
  <si>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</si>
  <si>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</si>
  <si>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</si>
  <si>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</si>
  <si>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</si>
  <si>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</si>
  <si>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</si>
  <si>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</si>
  <si>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</si>
  <si>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</si>
  <si>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</si>
  <si>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</si>
  <si>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</si>
  <si>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</si>
  <si>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</si>
  <si>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</si>
  <si>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</si>
  <si>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</si>
  <si>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</si>
  <si>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</si>
  <si>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</si>
  <si>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</si>
  <si>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</si>
  <si>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</si>
  <si>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</si>
  <si>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</si>
  <si>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</si>
  <si>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</si>
  <si>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</si>
  <si>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</si>
  <si>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</si>
  <si>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</si>
  <si>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</si>
  <si>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</si>
  <si>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</si>
  <si>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</si>
  <si>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</si>
  <si>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</si>
  <si>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</si>
  <si>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</si>
  <si>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</si>
  <si>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</si>
  <si>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</si>
  <si>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</si>
  <si>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</si>
  <si>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</si>
  <si>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</si>
  <si>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</si>
  <si>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</si>
  <si>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</si>
  <si>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</si>
  <si>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</si>
  <si>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</si>
  <si>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</si>
  <si>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</si>
  <si>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</si>
  <si>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</si>
  <si>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</si>
  <si>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</si>
  <si>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</si>
  <si>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</si>
  <si>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</si>
  <si>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</si>
  <si>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</si>
  <si>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</si>
  <si>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</si>
  <si>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</si>
  <si>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</si>
  <si>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</si>
  <si>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</si>
  <si>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</si>
  <si>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</si>
  <si>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</si>
  <si>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</si>
  <si>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</si>
  <si>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</si>
  <si>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</si>
  <si>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</si>
  <si>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</si>
  <si>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</si>
  <si>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</si>
  <si>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</si>
  <si>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</si>
  <si>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</si>
  <si>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</si>
  <si>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</si>
  <si>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</si>
  <si>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</si>
  <si>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</si>
  <si>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</si>
  <si>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</si>
  <si>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</si>
  <si>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</si>
  <si>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</si>
  <si>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</si>
  <si>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</si>
  <si>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</si>
  <si>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</si>
  <si>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</si>
  <si>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</si>
  <si>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</si>
  <si>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</si>
  <si>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</si>
  <si>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</si>
  <si>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</si>
  <si>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</si>
  <si>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</si>
  <si>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</si>
  <si>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</si>
  <si>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</si>
  <si>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</si>
  <si>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</si>
  <si>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</si>
  <si>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</si>
  <si>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</si>
  <si>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</si>
  <si>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</si>
  <si>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</si>
  <si>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</si>
  <si>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</si>
  <si>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</si>
  <si>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</si>
  <si>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</si>
  <si>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</si>
  <si>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</si>
  <si>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</si>
  <si>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</si>
  <si>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</si>
  <si>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</si>
  <si>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</si>
  <si>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</si>
  <si>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</si>
  <si>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</si>
  <si>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</si>
  <si>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</si>
  <si>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</si>
  <si>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</si>
  <si>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</si>
  <si>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</si>
  <si>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</si>
  <si>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</si>
  <si>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</si>
  <si>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</si>
  <si>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</si>
  <si>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</si>
  <si>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</si>
  <si>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</si>
  <si>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</si>
  <si>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</si>
  <si>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</si>
  <si>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</si>
  <si>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</si>
  <si>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</si>
  <si>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</si>
  <si>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</si>
  <si>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</si>
  <si>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</si>
  <si>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</si>
  <si>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</si>
  <si>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</si>
  <si>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</si>
  <si>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</si>
  <si>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</si>
  <si>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</si>
  <si>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</si>
  <si>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</si>
  <si>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</si>
  <si>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</si>
  <si>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</si>
  <si>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</si>
  <si>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</si>
  <si>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</si>
  <si>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</si>
  <si>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</si>
  <si>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</si>
  <si>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</si>
  <si>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</si>
  <si>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</si>
  <si>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</si>
  <si>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</si>
  <si>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</si>
  <si>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</si>
  <si>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</si>
  <si>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</si>
  <si>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</si>
  <si>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</si>
  <si>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</si>
  <si>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</si>
  <si>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</si>
  <si>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</si>
  <si>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</si>
  <si>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</si>
  <si>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</si>
  <si>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</si>
  <si>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</si>
  <si>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</si>
  <si>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</si>
  <si>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</si>
  <si>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</si>
  <si>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</si>
  <si>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</si>
  <si>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</si>
  <si>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</si>
  <si>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</si>
  <si>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</si>
  <si>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</si>
  <si>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</si>
  <si>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</si>
  <si>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</si>
  <si>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</si>
  <si>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</si>
  <si>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</si>
  <si>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</si>
  <si>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</si>
  <si>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</si>
  <si>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</si>
  <si>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</si>
  <si>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</si>
  <si>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</si>
  <si>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</si>
  <si>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</si>
  <si>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</si>
  <si>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</si>
  <si>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</si>
  <si>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</si>
  <si>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</si>
  <si>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</si>
  <si>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</si>
  <si>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</si>
  <si>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</si>
  <si>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</si>
  <si>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</si>
  <si>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</si>
  <si>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</si>
  <si>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</si>
  <si>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</si>
  <si>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</si>
  <si>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</si>
  <si>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</si>
  <si>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</si>
  <si>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</si>
  <si>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</si>
  <si>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</si>
  <si>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</si>
  <si>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</si>
  <si>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</si>
  <si>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</si>
  <si>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</si>
  <si>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</si>
  <si>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</si>
  <si>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</si>
  <si>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</si>
  <si>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</si>
  <si>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</si>
  <si>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</si>
  <si>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</si>
  <si>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</si>
  <si>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</si>
  <si>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</si>
  <si>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</si>
  <si>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</si>
  <si>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</si>
  <si>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</si>
  <si>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</si>
  <si>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</si>
  <si>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</si>
  <si>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</si>
  <si>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</si>
  <si>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</si>
  <si>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</si>
  <si>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</si>
  <si>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</si>
  <si>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</si>
  <si>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</si>
  <si>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</si>
  <si>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</si>
  <si>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</si>
  <si>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</si>
  <si>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</si>
  <si>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</si>
  <si>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</si>
  <si>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</si>
  <si>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</si>
  <si>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</si>
  <si>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</si>
  <si>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</si>
  <si>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</si>
  <si>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</si>
  <si>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</si>
  <si>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</si>
  <si>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</si>
  <si>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</si>
  <si>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</si>
  <si>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</si>
  <si>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</si>
  <si>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</si>
  <si>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</si>
  <si>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</si>
  <si>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</si>
  <si>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</si>
  <si>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</si>
  <si>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</si>
  <si>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</si>
  <si>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</si>
  <si>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</si>
  <si>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</si>
  <si>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</si>
  <si>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</si>
  <si>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</si>
  <si>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</si>
  <si>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</si>
  <si>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</si>
  <si>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</si>
  <si>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</si>
  <si>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</si>
  <si>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</si>
  <si>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</si>
  <si>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</si>
  <si>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</si>
  <si>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</si>
  <si>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</si>
  <si>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</si>
  <si>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</si>
  <si>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</si>
  <si>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</si>
  <si>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</si>
  <si>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</si>
  <si>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</si>
  <si>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</si>
  <si>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</si>
  <si>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</si>
  <si>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</si>
  <si>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</si>
  <si>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</si>
  <si>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</si>
  <si>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</si>
  <si>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</si>
  <si>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</si>
  <si>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</si>
  <si>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</si>
  <si>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</si>
  <si>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</si>
  <si>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</si>
  <si>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</si>
  <si>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</si>
  <si>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</si>
  <si>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</si>
  <si>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</si>
  <si>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</si>
  <si>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</si>
  <si>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</si>
  <si>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</si>
  <si>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</si>
  <si>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</si>
  <si>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</si>
  <si>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</si>
  <si>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</si>
  <si>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</si>
  <si>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</si>
  <si>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</si>
  <si>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</si>
  <si>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</si>
  <si>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</si>
  <si>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</si>
  <si>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</si>
  <si>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</si>
  <si>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</si>
  <si>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</si>
  <si>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</si>
  <si>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</si>
  <si>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</si>
  <si>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</si>
  <si>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</si>
  <si>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</si>
  <si>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</si>
  <si>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</si>
  <si>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</si>
  <si>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</si>
  <si>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</si>
  <si>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</si>
  <si>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</si>
  <si>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</si>
  <si>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</si>
  <si>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</si>
  <si>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</si>
  <si>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</si>
  <si>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</si>
  <si>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</si>
  <si>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</si>
  <si>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</si>
  <si>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</si>
  <si>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</si>
  <si>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</si>
  <si>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</si>
  <si>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</si>
  <si>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</si>
  <si>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</si>
  <si>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</si>
  <si>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</si>
  <si>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</si>
  <si>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</si>
  <si>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</si>
  <si>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</si>
  <si>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</si>
  <si>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</si>
  <si>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</si>
  <si>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</si>
  <si>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</si>
  <si>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</si>
  <si>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</si>
  <si>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</si>
  <si>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</si>
  <si>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</si>
  <si>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</si>
  <si>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</si>
  <si>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</si>
  <si>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</si>
  <si>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</si>
  <si>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</si>
  <si>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</si>
  <si>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</si>
  <si>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</si>
  <si>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</si>
  <si>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</si>
  <si>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</si>
  <si>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</si>
  <si>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</si>
  <si>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</si>
  <si>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</si>
  <si>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</si>
  <si>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</si>
  <si>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</si>
  <si>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</si>
  <si>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</si>
  <si>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</si>
  <si>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</si>
  <si>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</si>
  <si>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</si>
  <si>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</si>
  <si>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</si>
  <si>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</si>
  <si>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</si>
  <si>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</si>
  <si>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</si>
  <si>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</si>
  <si>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</si>
  <si>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</si>
  <si>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</si>
  <si>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</si>
  <si>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</si>
  <si>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</si>
  <si>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</si>
  <si>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</si>
  <si>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</si>
  <si>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</si>
  <si>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</si>
  <si>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</si>
  <si>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</si>
  <si>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</si>
  <si>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</si>
  <si>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</si>
  <si>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</si>
  <si>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</si>
  <si>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</si>
  <si>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</si>
  <si>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</si>
  <si>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</si>
  <si>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</si>
  <si>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</si>
  <si>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</si>
  <si>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</si>
  <si>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</si>
  <si>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</si>
  <si>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</si>
  <si>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</si>
  <si>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</si>
  <si>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</si>
  <si>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</si>
  <si>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</si>
  <si>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</si>
  <si>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</si>
  <si>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</si>
  <si>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</si>
  <si>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</si>
  <si>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</si>
  <si>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</si>
  <si>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</si>
  <si>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</si>
  <si>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</si>
  <si>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</si>
  <si>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</si>
  <si>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</si>
  <si>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</si>
  <si>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</si>
  <si>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</si>
  <si>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</si>
  <si>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</si>
  <si>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</si>
  <si>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</si>
  <si>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</si>
  <si>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</si>
  <si>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</si>
  <si>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</si>
  <si>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</si>
  <si>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</si>
  <si>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</si>
  <si>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</si>
  <si>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</si>
  <si>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</si>
  <si>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</si>
  <si>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</si>
  <si>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</si>
  <si>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</si>
  <si>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</si>
  <si>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</si>
  <si>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</si>
  <si>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</si>
  <si>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</si>
  <si>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</si>
  <si>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</si>
  <si>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</si>
  <si>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</si>
  <si>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</si>
  <si>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</si>
  <si>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</si>
  <si>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</si>
  <si>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</si>
  <si>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</si>
  <si>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</si>
  <si>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</si>
  <si>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</si>
  <si>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</si>
  <si>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</si>
  <si>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</si>
  <si>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</si>
  <si>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</si>
  <si>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</si>
  <si>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</si>
  <si>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</si>
  <si>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</si>
  <si>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</si>
  <si>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</si>
  <si>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</si>
  <si>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</si>
  <si>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</si>
  <si>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</si>
  <si>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</si>
  <si>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</si>
  <si>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</si>
  <si>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</si>
  <si>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</si>
  <si>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</si>
  <si>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</si>
  <si>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</si>
  <si>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</si>
  <si>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</si>
  <si>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</si>
  <si>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</si>
  <si>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</si>
  <si>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</si>
  <si>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</si>
  <si>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</si>
  <si>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</si>
  <si>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</si>
  <si>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</si>
  <si>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</si>
  <si>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</si>
  <si>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</si>
  <si>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</si>
  <si>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</si>
  <si>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</si>
  <si>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</si>
  <si>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</si>
  <si>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</si>
  <si>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</si>
  <si>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</si>
  <si>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</si>
  <si>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</si>
  <si>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</si>
  <si>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</si>
  <si>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</si>
  <si>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</si>
  <si>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</si>
  <si>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</si>
  <si>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</si>
  <si>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</si>
  <si>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</si>
  <si>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</si>
  <si>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</si>
  <si>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</si>
  <si>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</si>
  <si>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</si>
  <si>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</si>
  <si>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</si>
  <si>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</si>
  <si>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</si>
  <si>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</si>
  <si>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</si>
  <si>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</si>
  <si>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</si>
  <si>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</si>
  <si>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</si>
  <si>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</si>
  <si>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</si>
  <si>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</si>
  <si>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</si>
  <si>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</si>
  <si>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</si>
  <si>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</si>
  <si>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</si>
  <si>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</si>
  <si>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</si>
  <si>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</si>
  <si>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</si>
  <si>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</si>
  <si>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</si>
  <si>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</si>
  <si>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</si>
  <si>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</si>
  <si>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</si>
  <si>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</si>
  <si>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</si>
  <si>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</si>
  <si>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</si>
  <si>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</si>
  <si>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</si>
  <si>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</si>
  <si>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</si>
  <si>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</si>
  <si>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</si>
  <si>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</si>
  <si>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</si>
  <si>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</si>
  <si>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</si>
  <si>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</si>
  <si>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</si>
  <si>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</si>
  <si>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</si>
  <si>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</si>
  <si>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</si>
  <si>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</si>
  <si>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</si>
  <si>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</si>
  <si>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</si>
  <si>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</si>
  <si>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</si>
  <si>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</si>
  <si>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</si>
  <si>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</si>
  <si>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</si>
  <si>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</si>
  <si>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</si>
  <si>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</si>
  <si>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</si>
  <si>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</si>
  <si>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</si>
  <si>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</si>
  <si>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</si>
  <si>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</si>
  <si>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</si>
  <si>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</si>
  <si>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</si>
  <si>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</si>
  <si>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</si>
  <si>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</si>
  <si>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</si>
  <si>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</si>
  <si>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</si>
  <si>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</si>
  <si>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</si>
  <si>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</si>
  <si>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</si>
  <si>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</si>
  <si>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</si>
  <si>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</si>
  <si>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</si>
  <si>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</si>
  <si>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</si>
  <si>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</si>
  <si>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</si>
  <si>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</si>
  <si>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</si>
  <si>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</si>
  <si>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</si>
  <si>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</si>
  <si>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</si>
  <si>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</si>
  <si>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</si>
  <si>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</si>
  <si>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</si>
  <si>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</si>
  <si>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</si>
  <si>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</si>
  <si>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</si>
  <si>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</si>
  <si>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</si>
  <si>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</si>
  <si>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</si>
  <si>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</si>
  <si>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</si>
  <si>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</si>
  <si>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</si>
  <si>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</si>
  <si>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</si>
  <si>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</si>
  <si>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</si>
  <si>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</si>
  <si>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</si>
  <si>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</si>
  <si>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</si>
  <si>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</si>
  <si>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</si>
  <si>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</si>
  <si>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</si>
  <si>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</si>
  <si>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</si>
  <si>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</si>
  <si>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</si>
  <si>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</si>
  <si>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</si>
  <si>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</si>
  <si>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</si>
  <si>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</si>
  <si>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</si>
  <si>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</si>
  <si>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</si>
  <si>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</si>
  <si>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</si>
  <si>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</si>
  <si>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</si>
  <si>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</si>
  <si>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</si>
  <si>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</si>
  <si>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</si>
  <si>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</si>
  <si>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</si>
  <si>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</si>
  <si>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</si>
  <si>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</si>
  <si>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</si>
  <si>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</si>
  <si>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</si>
  <si>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</si>
  <si>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</si>
  <si>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</si>
  <si>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</si>
  <si>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</si>
  <si>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</si>
  <si>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</si>
  <si>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</si>
  <si>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</si>
  <si>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</si>
  <si>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</si>
  <si>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</si>
  <si>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</si>
  <si>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</si>
  <si>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</si>
  <si>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</si>
  <si>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</si>
  <si>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</si>
  <si>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</si>
  <si>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</si>
  <si>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</si>
  <si>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</si>
  <si>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</si>
  <si>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</si>
  <si>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</si>
  <si>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</si>
  <si>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</si>
  <si>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</si>
  <si>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</si>
  <si>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</si>
  <si>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</si>
  <si>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</si>
  <si>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</si>
  <si>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</si>
  <si>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</si>
  <si>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</si>
  <si>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</si>
  <si>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</si>
  <si>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</si>
  <si>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</si>
  <si>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</si>
  <si>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</si>
  <si>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</si>
  <si>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</si>
  <si>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</si>
  <si>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</si>
  <si>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</si>
  <si>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</si>
  <si>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</si>
  <si>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</si>
  <si>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</si>
  <si>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</si>
  <si>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</si>
  <si>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</si>
  <si>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</si>
  <si>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</si>
  <si>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</si>
  <si>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</si>
  <si>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</si>
  <si>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</si>
  <si>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</si>
  <si>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</si>
  <si>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</si>
  <si>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</si>
  <si>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</si>
  <si>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</si>
  <si>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</si>
  <si>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</si>
  <si>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</si>
  <si>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</si>
  <si>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</si>
  <si>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</si>
  <si>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</si>
  <si>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</si>
  <si>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</si>
  <si>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</si>
  <si>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</si>
  <si>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</si>
  <si>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</si>
  <si>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</si>
  <si>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</si>
  <si>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</si>
  <si>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</si>
  <si>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</si>
  <si>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</si>
  <si>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</si>
  <si>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</si>
  <si>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</si>
  <si>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</si>
  <si>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</si>
  <si>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</si>
  <si>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</si>
  <si>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</si>
  <si>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</si>
  <si>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</si>
  <si>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</si>
  <si>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</si>
  <si>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</si>
  <si>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</si>
  <si>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</si>
  <si>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</si>
  <si>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</si>
  <si>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</si>
  <si>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</si>
  <si>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</si>
  <si>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</si>
  <si>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</si>
  <si>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</si>
  <si>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</si>
  <si>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</si>
  <si>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</si>
  <si>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</si>
  <si>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</si>
  <si>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</si>
  <si>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</si>
  <si>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</si>
  <si>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</si>
  <si>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</si>
  <si>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</si>
  <si>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</si>
  <si>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</si>
  <si>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</si>
  <si>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</si>
  <si>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</si>
  <si>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</si>
  <si>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</si>
  <si>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</si>
  <si>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</si>
  <si>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</si>
  <si>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</si>
  <si>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</si>
  <si>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</si>
  <si>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</si>
  <si>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</si>
  <si>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</si>
  <si>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</si>
  <si>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</si>
  <si>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</si>
  <si>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</si>
  <si>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</si>
  <si>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</si>
  <si>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</si>
  <si>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</si>
  <si>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</si>
  <si>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</si>
  <si>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</si>
  <si>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</si>
  <si>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</si>
  <si>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</si>
  <si>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</si>
  <si>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</si>
  <si>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</si>
  <si>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</si>
  <si>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</si>
  <si>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</si>
  <si>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</si>
  <si>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</si>
  <si>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</si>
  <si>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</si>
  <si>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</si>
  <si>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</si>
  <si>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</si>
  <si>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</si>
  <si>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</si>
  <si>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</si>
  <si>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</si>
  <si>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</si>
  <si>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</si>
  <si>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</si>
  <si>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</si>
  <si>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</si>
  <si>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</si>
  <si>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</si>
  <si>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</si>
  <si>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</si>
  <si>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</si>
  <si>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</si>
  <si>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</si>
  <si>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</si>
  <si>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</si>
  <si>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</si>
  <si>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</si>
  <si>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</si>
  <si>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</si>
  <si>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</si>
  <si>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</si>
  <si>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</si>
  <si>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</si>
  <si>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</si>
  <si>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</si>
  <si>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</si>
  <si>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</si>
  <si>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</si>
  <si>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</si>
  <si>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</si>
  <si>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</si>
  <si>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</si>
  <si>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</si>
  <si>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</si>
  <si>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</si>
  <si>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</si>
  <si>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</si>
  <si>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</si>
  <si>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</si>
  <si>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</si>
  <si>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</si>
  <si>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</si>
  <si>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</si>
  <si>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</si>
  <si>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</si>
  <si>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</si>
  <si>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</si>
  <si>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</si>
  <si>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</si>
  <si>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</si>
  <si>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</si>
  <si>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</si>
  <si>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</si>
  <si>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</si>
  <si>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</si>
  <si>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</si>
  <si>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</si>
  <si>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</si>
  <si>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</si>
  <si>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</si>
  <si>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</si>
  <si>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</si>
  <si>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</si>
  <si>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</si>
  <si>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</si>
  <si>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</si>
  <si>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</si>
  <si>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</si>
  <si>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</si>
  <si>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</si>
  <si>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</si>
  <si>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</si>
  <si>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</si>
  <si>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</si>
  <si>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</si>
  <si>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</si>
  <si>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</si>
  <si>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</si>
  <si>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</si>
  <si>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</si>
  <si>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</si>
  <si>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</si>
  <si>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</si>
  <si>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</si>
  <si>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</si>
  <si>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</si>
  <si>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</si>
  <si>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</si>
  <si>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</si>
  <si>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</si>
  <si>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</si>
  <si>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</si>
  <si>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</si>
  <si>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</si>
  <si>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</si>
  <si>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</si>
  <si>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</si>
  <si>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</si>
  <si>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</si>
  <si>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</si>
  <si>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</si>
  <si>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</si>
  <si>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</si>
  <si>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</si>
  <si>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</si>
  <si>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</si>
  <si>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</si>
  <si>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</si>
  <si>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</si>
  <si>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</si>
  <si>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</si>
  <si>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</si>
  <si>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</si>
  <si>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</si>
  <si>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</si>
  <si>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</si>
  <si>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</si>
  <si>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</si>
  <si>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</si>
  <si>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</si>
  <si>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</si>
  <si>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</si>
  <si>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</si>
  <si>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</si>
  <si>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</si>
  <si>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</si>
  <si>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</si>
  <si>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</si>
  <si>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</si>
  <si>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</si>
  <si>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</si>
  <si>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</si>
  <si>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</si>
  <si>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</si>
  <si>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</si>
  <si>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</si>
  <si>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</si>
  <si>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</si>
  <si>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</si>
  <si>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</si>
  <si>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</si>
  <si>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</si>
  <si>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</si>
  <si>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</si>
  <si>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</si>
  <si>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</si>
  <si>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</si>
  <si>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</si>
  <si>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</si>
  <si>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</si>
  <si>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</si>
  <si>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</si>
  <si>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</si>
  <si>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</si>
  <si>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</si>
  <si>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</si>
  <si>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</si>
  <si>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</si>
  <si>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</si>
  <si>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</si>
  <si>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</si>
  <si>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</si>
  <si>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</si>
  <si>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</si>
  <si>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</si>
  <si>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</si>
  <si>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</si>
  <si>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</si>
  <si>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</si>
  <si>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</si>
  <si>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</si>
  <si>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</si>
  <si>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</si>
  <si>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</si>
  <si>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</si>
  <si>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</si>
  <si>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</si>
  <si>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</si>
  <si>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</si>
  <si>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</si>
  <si>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</si>
  <si>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</si>
  <si>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</si>
  <si>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</si>
  <si>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</si>
  <si>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</si>
  <si>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</si>
  <si>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</si>
  <si>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</si>
  <si>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</si>
  <si>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</si>
  <si>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</si>
  <si>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</si>
  <si>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</si>
  <si>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</si>
  <si>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</si>
  <si>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</si>
  <si>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</si>
  <si>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</si>
  <si>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</si>
  <si>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</si>
  <si>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</si>
  <si>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</si>
  <si>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</si>
  <si>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</si>
  <si>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</si>
  <si>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</si>
  <si>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</si>
  <si>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</si>
  <si>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</si>
  <si>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</si>
  <si>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</si>
  <si>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</si>
  <si>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</si>
  <si>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</si>
  <si>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</si>
  <si>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</si>
  <si>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</si>
  <si>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</si>
  <si>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</si>
  <si>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</si>
  <si>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</si>
  <si>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</si>
  <si>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</si>
  <si>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</si>
  <si>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</si>
  <si>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</si>
  <si>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</si>
  <si>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</si>
  <si>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</si>
  <si>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</si>
  <si>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</si>
  <si>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</si>
  <si>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</si>
  <si>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</si>
  <si>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</si>
  <si>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</si>
  <si>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</si>
  <si>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</si>
  <si>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</si>
  <si>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</si>
  <si>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</si>
  <si>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</si>
  <si>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</si>
  <si>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</si>
  <si>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</si>
  <si>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</si>
  <si>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</si>
  <si>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</si>
  <si>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</si>
  <si>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</si>
  <si>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</si>
  <si>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</si>
  <si>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</si>
  <si>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</si>
  <si>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</si>
  <si>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</si>
  <si>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</si>
  <si>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</si>
  <si>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</si>
  <si>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</si>
  <si>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</si>
  <si>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</si>
  <si>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</si>
  <si>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</si>
  <si>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</si>
  <si>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</si>
  <si>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</si>
  <si>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</si>
  <si>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</si>
  <si>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</si>
  <si>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</si>
  <si>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</si>
  <si>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</si>
  <si>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</si>
  <si>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</si>
  <si>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</si>
  <si>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</si>
  <si>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</si>
  <si>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</si>
  <si>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</si>
  <si>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</si>
  <si>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</si>
  <si>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</si>
  <si>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</si>
  <si>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</si>
  <si>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</si>
  <si>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</si>
  <si>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</si>
  <si>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</si>
  <si>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</si>
  <si>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</si>
  <si>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</si>
  <si>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</si>
  <si>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</si>
  <si>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</si>
  <si>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</si>
  <si>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</si>
  <si>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</si>
  <si>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</si>
  <si>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</si>
  <si>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</si>
  <si>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</si>
  <si>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</si>
  <si>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</si>
  <si>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</si>
  <si>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</si>
  <si>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</si>
  <si>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</si>
  <si>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</si>
  <si>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</si>
  <si>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</si>
  <si>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</si>
  <si>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</si>
  <si>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</si>
  <si>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</si>
  <si>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</si>
  <si>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</si>
  <si>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</si>
  <si>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</si>
  <si>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</si>
  <si>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</si>
  <si>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</si>
  <si>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</si>
  <si>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</si>
  <si>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</si>
  <si>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</si>
  <si>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</si>
  <si>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</si>
  <si>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</si>
  <si>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</si>
  <si>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</si>
  <si>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</si>
  <si>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</si>
  <si>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</si>
  <si>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</si>
  <si>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</si>
  <si>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</si>
  <si>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</si>
  <si>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</si>
  <si>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</si>
  <si>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</si>
  <si>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</si>
  <si>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</si>
  <si>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</si>
  <si>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</si>
  <si>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</si>
  <si>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</si>
  <si>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</si>
  <si>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</si>
  <si>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</si>
  <si>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</si>
  <si>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</si>
  <si>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</si>
  <si>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</si>
  <si>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</si>
  <si>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</si>
  <si>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</si>
  <si>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</si>
  <si>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</si>
  <si>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</si>
  <si>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</si>
  <si>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</si>
  <si>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</si>
  <si>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</si>
  <si>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</si>
  <si>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</si>
  <si>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</si>
  <si>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</si>
  <si>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</si>
  <si>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</si>
  <si>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</si>
  <si>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</si>
  <si>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</si>
  <si>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</si>
  <si>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</si>
  <si>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</si>
  <si>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</si>
  <si>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</si>
  <si>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</si>
  <si>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</si>
  <si>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</si>
  <si>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</si>
  <si>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</si>
  <si>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</si>
  <si>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</si>
  <si>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</si>
  <si>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</si>
  <si>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</si>
  <si>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</si>
  <si>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</si>
  <si>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</si>
  <si>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</si>
  <si>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</si>
  <si>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</si>
  <si>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</si>
  <si>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</si>
  <si>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</si>
  <si>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</si>
  <si>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</si>
  <si>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</si>
  <si>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</si>
  <si>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</si>
  <si>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</si>
  <si>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</si>
  <si>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</si>
  <si>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</si>
  <si>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</si>
  <si>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</si>
  <si>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</si>
  <si>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</si>
  <si>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</si>
  <si>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</si>
  <si>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</si>
  <si>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</si>
  <si>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</si>
  <si>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</si>
  <si>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</si>
  <si>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</si>
  <si>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</si>
  <si>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</si>
  <si>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</si>
  <si>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</si>
  <si>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</si>
  <si>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</si>
  <si>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</si>
  <si>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</si>
  <si>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</si>
  <si>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</si>
  <si>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</si>
  <si>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</si>
  <si>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</si>
  <si>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</si>
  <si>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</si>
  <si>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</si>
  <si>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</si>
  <si>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</si>
  <si>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</si>
  <si>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</si>
  <si>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</si>
  <si>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</si>
  <si>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</si>
  <si>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</si>
  <si>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</si>
  <si>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-</t>
  </si>
  <si>
    <t>No Heat Emitters</t>
  </si>
  <si>
    <t>2nd Floor Towel Rail (600 x 1600 mm)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</si>
  <si>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</si>
  <si>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</si>
  <si>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</si>
  <si>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</si>
  <si>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</si>
  <si>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K3 (800 x 600 mm)</t>
  </si>
  <si>
    <t>Ground</t>
  </si>
  <si>
    <t>K2 (1700 x 900 mm)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</si>
  <si>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</si>
  <si>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</si>
  <si>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</si>
  <si>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</si>
  <si>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</si>
  <si>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</si>
  <si>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</si>
  <si>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</si>
  <si>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</si>
  <si>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Landing 2</t>
  </si>
  <si>
    <t>Landing 1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</si>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</sst>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0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4" fillId="0" borderId="0" xfId="0" applyFont="1" applyAlignment="1">
      <alignment horizontal="center"/>
    </xf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18" fillId="7" borderId="2" xfId="3" applyFont="1" applyAlignment="1">
      <alignment horizontal="left" vertical="center" wrapText="1"/>
    </xf>
    <xf numFmtId="0" fontId="6" fillId="8" borderId="0" xfId="0" applyFont="1" applyFill="1"/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9" Type="http://schemas.microsoft.com/office/2023/09/relationships/Python" Target="python.xml"/><Relationship Id="rId21" Type="http://schemas.openxmlformats.org/officeDocument/2006/relationships/worksheet" Target="worksheets/sheet21.xml"/><Relationship Id="rId34" Type="http://schemas.microsoft.com/office/2017/06/relationships/rdSupportingPropertyBag" Target="richData/rdsupporting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microsoft.com/office/2017/06/relationships/rdSupportingPropertyBagStructure" Target="richData/rdsupportingpropertybagstructure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ichStyles" Target="richData/richStyles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06/relationships/rdRichValue" Target="richData/rdrichvalue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1.2636383621895662</c:v>
                </c:pt>
                <c:pt idx="1">
                  <c:v>1.535173578390566</c:v>
                </c:pt>
                <c:pt idx="2">
                  <c:v>2.0382134608622851</c:v>
                </c:pt>
                <c:pt idx="3">
                  <c:v>3.2852271391862531</c:v>
                </c:pt>
                <c:pt idx="4">
                  <c:v>3.523894432024282</c:v>
                </c:pt>
                <c:pt idx="5">
                  <c:v>4.0822371191791991</c:v>
                </c:pt>
                <c:pt idx="6">
                  <c:v>5.4207029394580823</c:v>
                </c:pt>
                <c:pt idx="7">
                  <c:v>5.7982013539179551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(£142, 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(£133,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Windows (£63, 21%)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(£62, 10%)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Roof (£27, 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Internal Floor (£26, 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Doors (£15, 4%)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Roof Glazing (£5, 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(£-10,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-2%)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Main bed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(24%)</c:v>
                </c:pt>
                <c:pt idx="1">
                  <c:v>Main bed (20%)</c:v>
                </c:pt>
                <c:pt idx="2">
                  <c:v>Utility (16%)</c:v>
                </c:pt>
                <c:pt idx="3">
                  <c:v>Study (10%)</c:v>
                </c:pt>
                <c:pt idx="4">
                  <c:v>Hall (7%)</c:v>
                </c:pt>
                <c:pt idx="5">
                  <c:v>Kitchen (6%)</c:v>
                </c:pt>
                <c:pt idx="6">
                  <c:v>Bath (5%)</c:v>
                </c:pt>
                <c:pt idx="7">
                  <c:v>Landing 2 (4%)</c:v>
                </c:pt>
                <c:pt idx="8">
                  <c:v>Bedroom (4%)</c:v>
                </c:pt>
                <c:pt idx="9">
                  <c:v>Landing 1 (3%)</c:v>
                </c:pt>
                <c:pt idx="10">
                  <c:v>Shower (1%)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129.55915766570831</c:v>
                </c:pt>
                <c:pt idx="2">
                  <c:v>101.01764705882351</c:v>
                </c:pt>
                <c:pt idx="3">
                  <c:v>60.416262975778537</c:v>
                </c:pt>
                <c:pt idx="4">
                  <c:v>45.13567434578394</c:v>
                </c:pt>
                <c:pt idx="5">
                  <c:v>37.452513368983958</c:v>
                </c:pt>
                <c:pt idx="6">
                  <c:v>33.559849812265341</c:v>
                </c:pt>
                <c:pt idx="7">
                  <c:v>25.635609948677459</c:v>
                </c:pt>
                <c:pt idx="8">
                  <c:v>22.558823529411757</c:v>
                </c:pt>
                <c:pt idx="9">
                  <c:v>18.811764705882357</c:v>
                </c:pt>
                <c:pt idx="10">
                  <c:v>6.2705882352941185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(27%)</c:v>
                </c:pt>
                <c:pt idx="1">
                  <c:v>External Walls (23%)</c:v>
                </c:pt>
                <c:pt idx="2">
                  <c:v>Windows (21%)</c:v>
                </c:pt>
                <c:pt idx="3">
                  <c:v>Floor (10%)</c:v>
                </c:pt>
                <c:pt idx="4">
                  <c:v>Roof (10%)</c:v>
                </c:pt>
                <c:pt idx="5">
                  <c:v>Internal Floor (4%)</c:v>
                </c:pt>
                <c:pt idx="6">
                  <c:v>Doors (4%)</c:v>
                </c:pt>
                <c:pt idx="7">
                  <c:v>Roof Glazing (2%)</c:v>
                </c:pt>
                <c:pt idx="8">
                  <c:v>Internal Ceiling (1%)</c:v>
                </c:pt>
                <c:pt idx="9">
                  <c:v>Internal Walls (-2%)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168.94648048917747</c:v>
                </c:pt>
                <c:pt idx="1">
                  <c:v>141.97506323149042</c:v>
                </c:pt>
                <c:pt idx="2">
                  <c:v>133.20830537984784</c:v>
                </c:pt>
                <c:pt idx="3">
                  <c:v>63.030171078438059</c:v>
                </c:pt>
                <c:pt idx="4">
                  <c:v>62.22173846572224</c:v>
                </c:pt>
                <c:pt idx="5">
                  <c:v>26.517683371649643</c:v>
                </c:pt>
                <c:pt idx="6">
                  <c:v>25.984446409858457</c:v>
                </c:pt>
                <c:pt idx="7">
                  <c:v>15.041168699976689</c:v>
                </c:pt>
                <c:pt idx="8">
                  <c:v>5.2093710495143926</c:v>
                </c:pt>
                <c:pt idx="9">
                  <c:v>-9.6210919059041178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1.2636383621895662</c:v>
                </c:pt>
                <c:pt idx="1">
                  <c:v>1.535173578390566</c:v>
                </c:pt>
                <c:pt idx="2">
                  <c:v>2.0382134608622851</c:v>
                </c:pt>
                <c:pt idx="3">
                  <c:v>3.2852271391862531</c:v>
                </c:pt>
                <c:pt idx="4">
                  <c:v>3.523894432024282</c:v>
                </c:pt>
                <c:pt idx="5">
                  <c:v>4.0822371191791991</c:v>
                </c:pt>
                <c:pt idx="6">
                  <c:v>5.4207029394580823</c:v>
                </c:pt>
                <c:pt idx="7">
                  <c:v>5.7982013539179551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0x7f947907e1e0&gt;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0">
      <calculatedColumnFormula>IF(ISBLANK(HeatPunkRaw!A2),"",HeatPunkRaw!A2)</calculatedColumnFormula>
    </tableColumn>
    <tableColumn id="11" xr3:uid="{125AEB5F-C3E7-47ED-83CA-6AC30003A0A6}" name="Annual kWh" dataDxfId="1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5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2">
      <calculatedColumnFormula>IFERROR(INDEX(MCSACH!$B$6:$D$26, MATCH($F8,MCSACH!$A$6:$A$26,0),MATCH($G$2,MCSACH!$B$4:$D$4,0)),0)</calculatedColumnFormula>
    </tableColumn>
    <tableColumn id="10" xr3:uid="{03E91E3F-CC90-48EF-8B67-598CB74E4F2F}" name="ACH" dataDxfId="3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4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73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72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71"/>
    <tableColumn id="3" xr3:uid="{FE7DE30C-00EC-4D58-B9FE-BE9B4D10D42F}" uniqueName="3" name="address2" queryTableFieldId="3" dataDxfId="70"/>
    <tableColumn id="4" xr3:uid="{2970744F-A5A3-488C-876C-7166CE42E329}" uniqueName="4" name="address3" queryTableFieldId="4" dataDxfId="69"/>
    <tableColumn id="5" xr3:uid="{4BE7B15C-291F-4F23-B153-34D225FDF079}" uniqueName="5" name="postcode" queryTableFieldId="5" dataDxfId="68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7"/>
    <tableColumn id="8" xr3:uid="{3CDF47B7-6A22-46A7-ABFD-3F3005E21877}" uniqueName="8" name="potential-energy-rating" queryTableFieldId="8" dataDxfId="66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65"/>
    <tableColumn id="12" xr3:uid="{431A9145-5429-4519-94E9-0D4E22DE76D1}" uniqueName="12" name="built-form" queryTableFieldId="12" dataDxfId="64"/>
    <tableColumn id="13" xr3:uid="{46591018-D17B-4871-9323-E82EC0261DD4}" uniqueName="13" name="inspection-date" queryTableFieldId="13" dataDxfId="63"/>
    <tableColumn id="14" xr3:uid="{85A8A77B-F73D-40E0-BD19-0BAAD417C2F4}" uniqueName="14" name="local-authority" queryTableFieldId="14" dataDxfId="62"/>
    <tableColumn id="15" xr3:uid="{16C0C5F4-8097-4F19-AC11-9C38D14AC078}" uniqueName="15" name="constituency" queryTableFieldId="15" dataDxfId="61"/>
    <tableColumn id="16" xr3:uid="{E0C82F27-2D1A-4241-B5EB-19C3CC219F6D}" uniqueName="16" name="county" queryTableFieldId="16" dataDxfId="60"/>
    <tableColumn id="17" xr3:uid="{A0B2C456-62E9-444E-8846-BD9BE589F2EA}" uniqueName="17" name="lodgement-date" queryTableFieldId="17" dataDxfId="59"/>
    <tableColumn id="18" xr3:uid="{8A6F77D8-9FDF-4146-8A45-BDF1CC0A7FA3}" uniqueName="18" name="transaction-type" queryTableFieldId="18" dataDxfId="58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7"/>
    <tableColumn id="34" xr3:uid="{2C108195-9353-4EEA-A560-5951B88CE4B9}" uniqueName="34" name="mains-gas-flag" queryTableFieldId="34" dataDxfId="56"/>
    <tableColumn id="35" xr3:uid="{6ED824CA-3AF1-4347-B1F1-F679930ACA81}" uniqueName="35" name="floor-level" queryTableFieldId="35" dataDxfId="55"/>
    <tableColumn id="36" xr3:uid="{DEF80D3A-9FE5-4610-962E-8B21B92DC4AB}" uniqueName="36" name="flat-top-storey" queryTableFieldId="36" dataDxfId="54"/>
    <tableColumn id="37" xr3:uid="{60B88DC4-16B0-453B-975B-E356FF172C8F}" uniqueName="37" name="flat-storey-count" queryTableFieldId="37" dataDxfId="53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52"/>
    <tableColumn id="41" xr3:uid="{46D5D65A-4896-49D1-A4AD-D0D1A38A11BA}" uniqueName="41" name="glazed-area" queryTableFieldId="41" dataDxfId="51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50"/>
    <tableColumn id="48" xr3:uid="{936588BE-4992-42FF-9B87-1475C653900C}" uniqueName="48" name="hot-water-energy-eff" queryTableFieldId="48" dataDxfId="49"/>
    <tableColumn id="49" xr3:uid="{95F6A363-C9C6-48B9-B96E-3FB7A6318B95}" uniqueName="49" name="hot-water-env-eff" queryTableFieldId="49" dataDxfId="48"/>
    <tableColumn id="50" xr3:uid="{D3D57C46-2FCA-43CC-B94C-38A3FCD7B4BC}" uniqueName="50" name="floor-description" queryTableFieldId="50" dataDxfId="47"/>
    <tableColumn id="51" xr3:uid="{5377900D-CCFD-4996-BE85-B6C092082910}" uniqueName="51" name="floor-energy-eff" queryTableFieldId="51" dataDxfId="46"/>
    <tableColumn id="52" xr3:uid="{26B970CF-0AC3-4595-B5A2-0FACD53F4CF7}" uniqueName="52" name="floor-env-eff" queryTableFieldId="52" dataDxfId="45"/>
    <tableColumn id="53" xr3:uid="{F5CE87CE-AF19-4765-B12B-206BBA3579F2}" uniqueName="53" name="windows-description" queryTableFieldId="53" dataDxfId="44"/>
    <tableColumn id="54" xr3:uid="{2EDD39D8-6248-499E-88B8-DF35D73E628E}" uniqueName="54" name="windows-energy-eff" queryTableFieldId="54" dataDxfId="43"/>
    <tableColumn id="55" xr3:uid="{10E2B8CE-873A-4387-B0ED-19E3BFA826FA}" uniqueName="55" name="windows-env-eff" queryTableFieldId="55" dataDxfId="42"/>
    <tableColumn id="56" xr3:uid="{616BB6D5-9E42-4DE4-AA7D-BA107600B808}" uniqueName="56" name="walls-description" queryTableFieldId="56" dataDxfId="41"/>
    <tableColumn id="57" xr3:uid="{22320CA3-1178-4FCF-8910-84AE7AFBA3CE}" uniqueName="57" name="walls-energy-eff" queryTableFieldId="57" dataDxfId="40"/>
    <tableColumn id="58" xr3:uid="{A71E04B2-F3B4-4841-A646-080640483DEF}" uniqueName="58" name="walls-env-eff" queryTableFieldId="58" dataDxfId="39"/>
    <tableColumn id="59" xr3:uid="{DA207A27-7BB6-43A4-9F5C-7D3EA50D27E4}" uniqueName="59" name="secondheat-description" queryTableFieldId="59" dataDxfId="38"/>
    <tableColumn id="60" xr3:uid="{1AA7331B-913D-4FD3-97C4-E86E3D5BC8E0}" uniqueName="60" name="sheating-energy-eff" queryTableFieldId="60" dataDxfId="37"/>
    <tableColumn id="61" xr3:uid="{EF8E9C60-B013-420E-8D9E-209B8DD75477}" uniqueName="61" name="sheating-env-eff" queryTableFieldId="61" dataDxfId="36"/>
    <tableColumn id="62" xr3:uid="{14176F5E-539C-4AA1-92A5-225C8ADDDA09}" uniqueName="62" name="roof-description" queryTableFieldId="62" dataDxfId="35"/>
    <tableColumn id="63" xr3:uid="{9CCB7625-9B22-4509-9A08-0718F6258B4D}" uniqueName="63" name="roof-energy-eff" queryTableFieldId="63" dataDxfId="34"/>
    <tableColumn id="64" xr3:uid="{9F257518-C012-4C27-BAA4-5BF04D214634}" uniqueName="64" name="roof-env-eff" queryTableFieldId="64" dataDxfId="33"/>
    <tableColumn id="65" xr3:uid="{A0EF518B-E1C7-4607-8AA5-F2C131A2B4B4}" uniqueName="65" name="mainheat-description" queryTableFieldId="65" dataDxfId="32"/>
    <tableColumn id="66" xr3:uid="{B91EDE72-9E3E-4F04-9E3F-5DF78A65E10A}" uniqueName="66" name="mainheat-energy-eff" queryTableFieldId="66" dataDxfId="31"/>
    <tableColumn id="67" xr3:uid="{D0BE486F-757B-4693-8710-1F2B39D1355C}" uniqueName="67" name="mainheat-env-eff" queryTableFieldId="67" dataDxfId="30"/>
    <tableColumn id="68" xr3:uid="{81602728-04E2-4E3A-8899-32164C014E21}" uniqueName="68" name="mainheatcont-description" queryTableFieldId="68" dataDxfId="29"/>
    <tableColumn id="69" xr3:uid="{6DE0614E-F857-42EC-9B6A-182AB195618F}" uniqueName="69" name="mainheatc-energy-eff" queryTableFieldId="69" dataDxfId="28"/>
    <tableColumn id="70" xr3:uid="{0D939316-6A34-43EC-9827-2C711B16A5C2}" uniqueName="70" name="mainheatc-env-eff" queryTableFieldId="70" dataDxfId="27"/>
    <tableColumn id="71" xr3:uid="{FB625599-7DEE-4290-9146-C5D6E18AADCD}" uniqueName="71" name="lighting-description" queryTableFieldId="71" dataDxfId="26"/>
    <tableColumn id="72" xr3:uid="{1EC5097C-8CEA-4A11-9702-6804BEE37616}" uniqueName="72" name="lighting-energy-eff" queryTableFieldId="72" dataDxfId="25"/>
    <tableColumn id="73" xr3:uid="{599EBBB2-0F92-4541-8B86-2DF4F304F1C3}" uniqueName="73" name="lighting-env-eff" queryTableFieldId="73" dataDxfId="24"/>
    <tableColumn id="74" xr3:uid="{2004AF14-6531-44FB-A8EA-CF4FD4CE5578}" uniqueName="74" name="main-fuel" queryTableFieldId="74" dataDxfId="23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22"/>
    <tableColumn id="77" xr3:uid="{CCF79A0B-0FA3-4083-92E9-CD37BFDAFBE7}" uniqueName="77" name="unheated-corridor-length" queryTableFieldId="77" dataDxfId="21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20"/>
    <tableColumn id="81" xr3:uid="{6D8C863F-28CB-4F22-A81A-5E0E53C8444C}" uniqueName="81" name="mechanical-ventilation" queryTableFieldId="81" dataDxfId="19"/>
    <tableColumn id="82" xr3:uid="{2A8B5259-21D2-4C7C-8CF7-24044378412E}" uniqueName="82" name="address" queryTableFieldId="82" dataDxfId="18"/>
    <tableColumn id="83" xr3:uid="{E5241218-05C3-410E-B272-C2414BAE1651}" uniqueName="83" name="local-authority-label" queryTableFieldId="83" dataDxfId="17"/>
    <tableColumn id="84" xr3:uid="{AD3AB2F4-19B8-40AC-B5E2-CB283D64C66D}" uniqueName="84" name="constituency-label" queryTableFieldId="84" dataDxfId="16"/>
    <tableColumn id="85" xr3:uid="{CFAC8E38-69CE-4868-8C54-2E9BCA1F46F2}" uniqueName="85" name="posttown" queryTableFieldId="85" dataDxfId="15"/>
    <tableColumn id="86" xr3:uid="{68E73FE9-ABBA-49FE-A250-C9E4C21C29DA}" uniqueName="86" name="construction-age-band" queryTableFieldId="86" dataDxfId="14"/>
    <tableColumn id="87" xr3:uid="{A7D3CB3B-AE2C-4BE0-B3B4-B570B2E8599E}" uniqueName="87" name="lodgement-datetime" queryTableFieldId="87" dataDxfId="13"/>
    <tableColumn id="88" xr3:uid="{F9AB98BB-FFC0-415C-B075-A815F06E9A15}" uniqueName="88" name="tenure" queryTableFieldId="88" dataDxfId="12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10"/>
    <tableColumn id="2" xr3:uid="{A7CC3CDC-10D3-42E7-BD55-CDA7506EE583}" uniqueName="2" name="Column2" queryTableFieldId="2" dataDxfId="9"/>
    <tableColumn id="3" xr3:uid="{8B12DDAB-3D3C-473E-84BB-B46C331F6089}" uniqueName="3" name="Column3" queryTableFieldId="3" dataDxfId="8"/>
    <tableColumn id="4" xr3:uid="{083E9715-9B26-44EF-BB1B-3C099418386D}" uniqueName="4" name="Column4" queryTableFieldId="4" dataDxfId="7"/>
    <tableColumn id="5" xr3:uid="{E5247CEF-2E29-4768-ABD3-3348893F9435}" uniqueName="5" name="Column5" queryTableFieldId="5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C7" sqref="C7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13661</v>
      </c>
    </row>
    <row r="3" spans="1:8" ht="46.5" x14ac:dyDescent="0.45">
      <c r="A3" s="79"/>
      <c r="B3" s="79" t="s">
        <v>13663</v>
      </c>
      <c r="C3" s="79" t="s">
        <v>13664</v>
      </c>
      <c r="D3" s="79" t="s">
        <v>13680</v>
      </c>
      <c r="H3" s="1"/>
    </row>
    <row r="4" spans="1:8" x14ac:dyDescent="0.45">
      <c r="A4" s="68" t="s">
        <v>13662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13665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13666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13667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13668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13683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13687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12500</v>
      </c>
      <c r="G30" s="71" t="e">
        <f ca="1">Scenarios!G3</f>
        <v>#DIV/0!</v>
      </c>
      <c r="H30" s="68">
        <f>Scenarios!H3</f>
        <v>3.01</v>
      </c>
      <c r="I30" s="70">
        <f>ROUND(Scenarios!I3/100,0)*100</f>
        <v>2900</v>
      </c>
      <c r="J30" s="69">
        <f>ROUND(Scenarios!J3/10,0)*10</f>
        <v>700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95</v>
      </c>
      <c r="D31" s="69">
        <f ca="1">Scenarios!D4</f>
        <v>109.61</v>
      </c>
      <c r="E31" s="69">
        <f ca="1">Scenarios!E4</f>
        <v>204.61</v>
      </c>
      <c r="F31" s="70">
        <f ca="1">ROUND(Scenarios!F4/100,0)*100</f>
        <v>9100</v>
      </c>
      <c r="G31" s="71" t="e">
        <f ca="1">Scenarios!G4</f>
        <v>#DIV/0!</v>
      </c>
      <c r="H31" s="68">
        <f>Scenarios!H4</f>
        <v>3.92</v>
      </c>
      <c r="I31" s="70">
        <f>ROUND(Scenarios!I4/100,0)*100</f>
        <v>2200</v>
      </c>
      <c r="J31" s="69">
        <f>ROUND(Scenarios!J4/10,0)*10</f>
        <v>540</v>
      </c>
      <c r="K31" s="69">
        <f>ROUND(Scenarios!K4/10,0)*10</f>
        <v>160</v>
      </c>
      <c r="L31" s="69">
        <f ca="1">ROUND(Scenarios!L4/10,0)*10</f>
        <v>200</v>
      </c>
      <c r="M31" s="72">
        <f ca="1">Scenarios!M4</f>
        <v>1.2636383621895662</v>
      </c>
    </row>
    <row r="32" spans="2:13" x14ac:dyDescent="0.45">
      <c r="B32" s="68">
        <f>Scenarios!A5</f>
        <v>48</v>
      </c>
      <c r="C32" s="69">
        <f ca="1">Scenarios!C5</f>
        <v>95</v>
      </c>
      <c r="D32" s="69">
        <f ca="1">Scenarios!D5</f>
        <v>176.02</v>
      </c>
      <c r="E32" s="69">
        <f ca="1">Scenarios!E5</f>
        <v>271.02</v>
      </c>
      <c r="F32" s="70">
        <f ca="1">ROUND(Scenarios!F5/100,0)*100</f>
        <v>7000</v>
      </c>
      <c r="G32" s="71" t="e">
        <f ca="1">Scenarios!G5</f>
        <v>#DIV/0!</v>
      </c>
      <c r="H32" s="68">
        <f>Scenarios!H5</f>
        <v>4.03</v>
      </c>
      <c r="I32" s="70">
        <f>ROUND(Scenarios!I5/100,0)*100</f>
        <v>2200</v>
      </c>
      <c r="J32" s="69">
        <f>ROUND(Scenarios!J5/10,0)*10</f>
        <v>520</v>
      </c>
      <c r="K32" s="69">
        <f>ROUND(Scenarios!K5/10,0)*10</f>
        <v>180</v>
      </c>
      <c r="L32" s="69">
        <f ca="1">ROUND(Scenarios!L5/10,0)*10</f>
        <v>270</v>
      </c>
      <c r="M32" s="72">
        <f ca="1">Scenarios!M5</f>
        <v>1.535173578390566</v>
      </c>
    </row>
    <row r="33" spans="1:23" x14ac:dyDescent="0.45">
      <c r="B33" s="68">
        <f>Scenarios!A6</f>
        <v>46</v>
      </c>
      <c r="C33" s="69">
        <f ca="1">Scenarios!C6</f>
        <v>190</v>
      </c>
      <c r="D33" s="69">
        <f ca="1">Scenarios!D6</f>
        <v>198.04</v>
      </c>
      <c r="E33" s="69">
        <f ca="1">Scenarios!E6</f>
        <v>388.03999999999996</v>
      </c>
      <c r="F33" s="70">
        <f ca="1">ROUND(Scenarios!F6/100,0)*100</f>
        <v>6600</v>
      </c>
      <c r="G33" s="71" t="e">
        <f ca="1">Scenarios!G6</f>
        <v>#DIV/0!</v>
      </c>
      <c r="H33" s="68">
        <f>Scenarios!H6</f>
        <v>4.1399999999999997</v>
      </c>
      <c r="I33" s="70">
        <f>ROUND(Scenarios!I6/100,0)*100</f>
        <v>2100</v>
      </c>
      <c r="J33" s="69">
        <f>ROUND(Scenarios!J6/10,0)*10</f>
        <v>510</v>
      </c>
      <c r="K33" s="69">
        <f>ROUND(Scenarios!K6/10,0)*10</f>
        <v>190</v>
      </c>
      <c r="L33" s="69">
        <f ca="1">ROUND(Scenarios!L6/10,0)*10</f>
        <v>390</v>
      </c>
      <c r="M33" s="72">
        <f ca="1">Scenarios!M6</f>
        <v>2.0382134608622851</v>
      </c>
    </row>
    <row r="34" spans="1:23" x14ac:dyDescent="0.45">
      <c r="B34" s="68">
        <f>Scenarios!A7</f>
        <v>44</v>
      </c>
      <c r="C34" s="69">
        <f ca="1">Scenarios!C7</f>
        <v>190</v>
      </c>
      <c r="D34" s="69">
        <f ca="1">Scenarios!D7</f>
        <v>478.57</v>
      </c>
      <c r="E34" s="69">
        <f ca="1">Scenarios!E7</f>
        <v>668.56999999999994</v>
      </c>
      <c r="F34" s="70">
        <f ca="1">ROUND(Scenarios!F7/100,0)*100</f>
        <v>6000</v>
      </c>
      <c r="G34" s="71" t="e">
        <f ca="1">Scenarios!G7</f>
        <v>#DIV/0!</v>
      </c>
      <c r="H34" s="68">
        <f>Scenarios!H7</f>
        <v>4.25</v>
      </c>
      <c r="I34" s="70">
        <f>ROUND(Scenarios!I7/100,0)*100</f>
        <v>2100</v>
      </c>
      <c r="J34" s="69">
        <f>ROUND(Scenarios!J7/10,0)*10</f>
        <v>490</v>
      </c>
      <c r="K34" s="69">
        <f>ROUND(Scenarios!K7/10,0)*10</f>
        <v>200</v>
      </c>
      <c r="L34" s="69">
        <f ca="1">ROUND(Scenarios!L7/10,0)*10</f>
        <v>670</v>
      </c>
      <c r="M34" s="72">
        <f ca="1">Scenarios!M7</f>
        <v>3.2852271391862531</v>
      </c>
    </row>
    <row r="35" spans="1:23" x14ac:dyDescent="0.45">
      <c r="B35" s="68">
        <f>Scenarios!A8</f>
        <v>42</v>
      </c>
      <c r="C35" s="69">
        <f ca="1">Scenarios!C8</f>
        <v>190</v>
      </c>
      <c r="D35" s="69">
        <f ca="1">Scenarios!D8</f>
        <v>571.05999999999995</v>
      </c>
      <c r="E35" s="69">
        <f ca="1">Scenarios!E8</f>
        <v>761.06</v>
      </c>
      <c r="F35" s="70">
        <f ca="1">ROUND(Scenarios!F8/100,0)*100</f>
        <v>5600</v>
      </c>
      <c r="G35" s="71" t="e">
        <f ca="1">Scenarios!G8</f>
        <v>#DIV/0!</v>
      </c>
      <c r="H35" s="68">
        <f>Scenarios!H8</f>
        <v>4.3600000000000003</v>
      </c>
      <c r="I35" s="70">
        <f>ROUND(Scenarios!I8/100,0)*100</f>
        <v>2000</v>
      </c>
      <c r="J35" s="69">
        <f>ROUND(Scenarios!J8/10,0)*10</f>
        <v>480</v>
      </c>
      <c r="K35" s="69">
        <f>ROUND(Scenarios!K8/10,0)*10</f>
        <v>220</v>
      </c>
      <c r="L35" s="69">
        <f ca="1">ROUND(Scenarios!L8/10,0)*10</f>
        <v>760</v>
      </c>
      <c r="M35" s="72">
        <f ca="1">Scenarios!M8</f>
        <v>3.523894432024282</v>
      </c>
    </row>
    <row r="36" spans="1:23" x14ac:dyDescent="0.45">
      <c r="B36" s="68">
        <f>Scenarios!A9</f>
        <v>40</v>
      </c>
      <c r="C36" s="69">
        <f ca="1">Scenarios!C9</f>
        <v>285</v>
      </c>
      <c r="D36" s="69">
        <f ca="1">Scenarios!D9</f>
        <v>645.02</v>
      </c>
      <c r="E36" s="69">
        <f ca="1">Scenarios!E9</f>
        <v>930.02</v>
      </c>
      <c r="F36" s="70">
        <f ca="1">ROUND(Scenarios!F9/100,0)*100</f>
        <v>5400</v>
      </c>
      <c r="G36" s="71" t="e">
        <f ca="1">Scenarios!G9</f>
        <v>#DIV/0!</v>
      </c>
      <c r="H36" s="68">
        <f>Scenarios!H9</f>
        <v>4.47</v>
      </c>
      <c r="I36" s="70">
        <f>ROUND(Scenarios!I9/100,0)*100</f>
        <v>2000</v>
      </c>
      <c r="J36" s="69">
        <f>ROUND(Scenarios!J9/10,0)*10</f>
        <v>470</v>
      </c>
      <c r="K36" s="69">
        <f>ROUND(Scenarios!K9/10,0)*10</f>
        <v>230</v>
      </c>
      <c r="L36" s="69">
        <f ca="1">ROUND(Scenarios!L9/10,0)*10</f>
        <v>930</v>
      </c>
      <c r="M36" s="72">
        <f ca="1">Scenarios!M9</f>
        <v>4.0822371191791991</v>
      </c>
    </row>
    <row r="37" spans="1:23" x14ac:dyDescent="0.45">
      <c r="B37" s="68">
        <f>Scenarios!A10</f>
        <v>38</v>
      </c>
      <c r="C37" s="69">
        <f ca="1">Scenarios!C10</f>
        <v>475</v>
      </c>
      <c r="D37" s="69">
        <f ca="1">Scenarios!D10</f>
        <v>821.09999999999991</v>
      </c>
      <c r="E37" s="69">
        <f ca="1">Scenarios!E10</f>
        <v>1296.0999999999999</v>
      </c>
      <c r="F37" s="70">
        <f ca="1">ROUND(Scenarios!F10/100,0)*100</f>
        <v>5000</v>
      </c>
      <c r="G37" s="71" t="e">
        <f ca="1">Scenarios!G10</f>
        <v>#DIV/0!</v>
      </c>
      <c r="H37" s="68">
        <f>Scenarios!H10</f>
        <v>4.58</v>
      </c>
      <c r="I37" s="70">
        <f>ROUND(Scenarios!I10/100,0)*100</f>
        <v>1900</v>
      </c>
      <c r="J37" s="69">
        <f>ROUND(Scenarios!J10/10,0)*10</f>
        <v>460</v>
      </c>
      <c r="K37" s="69">
        <f>ROUND(Scenarios!K10/10,0)*10</f>
        <v>240</v>
      </c>
      <c r="L37" s="69">
        <f ca="1">ROUND(Scenarios!L10/10,0)*10</f>
        <v>1300</v>
      </c>
      <c r="M37" s="72">
        <f ca="1">Scenarios!M10</f>
        <v>5.4207029394580823</v>
      </c>
    </row>
    <row r="38" spans="1:23" x14ac:dyDescent="0.45">
      <c r="B38" s="68">
        <f>Scenarios!A11</f>
        <v>36</v>
      </c>
      <c r="C38" s="69">
        <f ca="1">Scenarios!C11</f>
        <v>475</v>
      </c>
      <c r="D38" s="69">
        <f ca="1">Scenarios!D11</f>
        <v>973.7</v>
      </c>
      <c r="E38" s="69">
        <f ca="1">Scenarios!E11</f>
        <v>1448.7</v>
      </c>
      <c r="F38" s="70">
        <f ca="1">ROUND(Scenarios!F11/100,0)*100</f>
        <v>4400</v>
      </c>
      <c r="G38" s="71" t="e">
        <f ca="1">Scenarios!G11</f>
        <v>#DIV/0!</v>
      </c>
      <c r="H38" s="68">
        <f>Scenarios!H11</f>
        <v>4.6900000000000004</v>
      </c>
      <c r="I38" s="70">
        <f>ROUND(Scenarios!I11/100,0)*100</f>
        <v>1900</v>
      </c>
      <c r="J38" s="69">
        <f>ROUND(Scenarios!J11/10,0)*10</f>
        <v>450</v>
      </c>
      <c r="K38" s="69">
        <f>ROUND(Scenarios!K11/10,0)*10</f>
        <v>250</v>
      </c>
      <c r="L38" s="69">
        <f ca="1">ROUND(Scenarios!L11/10,0)*10</f>
        <v>1450</v>
      </c>
      <c r="M38" s="72">
        <f ca="1">Scenarios!M11</f>
        <v>5.7982013539179551</v>
      </c>
    </row>
    <row r="40" spans="1:23" x14ac:dyDescent="0.45">
      <c r="A40" t="s">
        <v>98</v>
      </c>
      <c r="B40" s="29">
        <v>40</v>
      </c>
    </row>
    <row r="41" spans="1:23" x14ac:dyDescent="0.45">
      <c r="N41" t="s">
        <v>13688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Living Room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13689</v>
      </c>
      <c r="F42" s="74" t="s">
        <v>13690</v>
      </c>
      <c r="G42" s="74" t="s">
        <v>86</v>
      </c>
      <c r="H42" s="74" t="s">
        <v>73</v>
      </c>
      <c r="P42">
        <f ca="1"/>
        <v>0</v>
      </c>
      <c r="Q42" t="str">
        <f ca="1"/>
        <v>Kitchen</v>
      </c>
      <c r="R42" t="str">
        <f ca="1"/>
        <v>Loc2</v>
      </c>
      <c r="S42" t="str">
        <f ca="1"/>
        <v>ModernxK2x900x600</v>
      </c>
      <c r="T42" t="str">
        <f ca="1"/>
        <v>ModernxK2x900x600</v>
      </c>
      <c r="U42">
        <f ca="1"/>
        <v>0</v>
      </c>
      <c r="V42">
        <f ca="1"/>
        <v>0</v>
      </c>
      <c r="W42" t="str">
        <f ca="1"/>
        <v>Original</v>
      </c>
    </row>
    <row r="43" spans="1:23" x14ac:dyDescent="0.45">
      <c r="B43" s="68" t="str">
        <f ca="1">Q41</f>
        <v>Living Room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Hall</v>
      </c>
      <c r="R43" t="str">
        <f ca="1"/>
        <v>Loc1</v>
      </c>
      <c r="S43" t="str">
        <f ca="1"/>
        <v>ModernxK2x1200x600</v>
      </c>
      <c r="T43" t="str">
        <f ca="1"/>
        <v>ModernxK2x1200x600</v>
      </c>
      <c r="U43">
        <f ca="1"/>
        <v>0</v>
      </c>
      <c r="V43">
        <f ca="1"/>
        <v>0</v>
      </c>
      <c r="W43" t="str">
        <f ca="1"/>
        <v>Original</v>
      </c>
    </row>
    <row r="44" spans="1:23" x14ac:dyDescent="0.45">
      <c r="B44" s="68" t="str">
        <f t="shared" ref="B44:B63" ca="1" si="1">Q42</f>
        <v>Kitchen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ModernxK2x900x600</v>
      </c>
      <c r="F44" s="69">
        <f t="shared" ref="F44:F63" ca="1" si="5">U42</f>
        <v>0</v>
      </c>
      <c r="G44" s="69">
        <f t="shared" ref="G44:G63" ca="1" si="6">V42</f>
        <v>0</v>
      </c>
      <c r="H44" s="68" t="str">
        <f t="shared" ref="H44:H63" ca="1" si="7">W42</f>
        <v>Original</v>
      </c>
      <c r="P44">
        <f ca="1"/>
        <v>0</v>
      </c>
      <c r="Q44" t="str">
        <f ca="1"/>
        <v>Utility</v>
      </c>
      <c r="R44" t="str">
        <f ca="1"/>
        <v>Loc1</v>
      </c>
      <c r="S44" t="str">
        <f ca="1"/>
        <v>ModernxK2x1200x600</v>
      </c>
      <c r="T44" t="str">
        <f ca="1"/>
        <v>ModernxK2x1200x600</v>
      </c>
      <c r="U44">
        <f ca="1"/>
        <v>0</v>
      </c>
      <c r="V44">
        <f ca="1"/>
        <v>0</v>
      </c>
      <c r="W44" t="str">
        <f ca="1"/>
        <v>Original</v>
      </c>
    </row>
    <row r="45" spans="1:23" x14ac:dyDescent="0.45">
      <c r="B45" s="68" t="str">
        <f t="shared" ca="1" si="1"/>
        <v>Hall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ModernxK2x1200x600</v>
      </c>
      <c r="F45" s="69">
        <f t="shared" ca="1" si="5"/>
        <v>0</v>
      </c>
      <c r="G45" s="69">
        <f t="shared" ca="1" si="6"/>
        <v>0</v>
      </c>
      <c r="H45" s="68" t="str">
        <f t="shared" ca="1" si="7"/>
        <v>Original</v>
      </c>
      <c r="P45">
        <f ca="1"/>
        <v>0</v>
      </c>
      <c r="Q45" t="str">
        <f ca="1"/>
        <v>Bedroom</v>
      </c>
      <c r="R45" t="str">
        <f ca="1"/>
        <v>Loc1</v>
      </c>
      <c r="S45" t="str">
        <f ca="1"/>
        <v>ModernxK1x600x700</v>
      </c>
      <c r="T45" t="str">
        <f ca="1"/>
        <v>ModernxK1x600x700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Utility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ModernxK2x1200x600</v>
      </c>
      <c r="F46" s="69">
        <f t="shared" ca="1" si="5"/>
        <v>0</v>
      </c>
      <c r="G46" s="69">
        <f t="shared" ca="1" si="6"/>
        <v>0</v>
      </c>
      <c r="H46" s="68" t="str">
        <f t="shared" ca="1" si="7"/>
        <v>Original</v>
      </c>
      <c r="P46">
        <f ca="1"/>
        <v>0</v>
      </c>
      <c r="Q46" t="str">
        <f ca="1"/>
        <v>Study</v>
      </c>
      <c r="R46" t="str">
        <f ca="1"/>
        <v>Loc1</v>
      </c>
      <c r="S46" t="str">
        <f ca="1"/>
        <v>ModernxK2x1000x600</v>
      </c>
      <c r="T46" t="str">
        <f ca="1"/>
        <v>ModernxK2x1000x600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Bedroom</v>
      </c>
      <c r="C47" s="69" t="str">
        <f t="shared" ca="1" si="2"/>
        <v>Loc1</v>
      </c>
      <c r="D47" s="69" t="str">
        <f t="shared" ca="1" si="3"/>
        <v>ModernxK1x600x700</v>
      </c>
      <c r="E47" s="69" t="str">
        <f t="shared" ca="1" si="4"/>
        <v>ModernxK1x600x700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Landing 1</v>
      </c>
      <c r="R47" t="str">
        <f ca="1"/>
        <v>Loc2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Study</v>
      </c>
      <c r="C48" s="69" t="str">
        <f t="shared" ca="1" si="2"/>
        <v>Loc1</v>
      </c>
      <c r="D48" s="69" t="str">
        <f t="shared" ca="1" si="3"/>
        <v>ModernxK2x1000x600</v>
      </c>
      <c r="E48" s="69" t="str">
        <f t="shared" ca="1" si="4"/>
        <v>ModernxK2x1000x600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Bath</v>
      </c>
      <c r="R48" t="str">
        <f ca="1"/>
        <v>Loc1</v>
      </c>
      <c r="S48" t="str">
        <f ca="1"/>
        <v>ModernxK1x900x700</v>
      </c>
      <c r="T48" t="str">
        <f ca="1"/>
        <v>ModernxK2x900x600</v>
      </c>
      <c r="U48">
        <f ca="1"/>
        <v>0</v>
      </c>
      <c r="V48">
        <f ca="1"/>
        <v>95</v>
      </c>
      <c r="W48" t="str">
        <f ca="1"/>
        <v>Moved:Living Room:Loc1</v>
      </c>
    </row>
    <row r="49" spans="2:23" x14ac:dyDescent="0.45">
      <c r="B49" s="68" t="str">
        <f t="shared" ca="1" si="1"/>
        <v>Landing 1</v>
      </c>
      <c r="C49" s="69" t="str">
        <f t="shared" ca="1" si="2"/>
        <v>Loc2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Main bed</v>
      </c>
      <c r="R49" t="str">
        <f ca="1"/>
        <v>Loc1</v>
      </c>
      <c r="S49" t="str">
        <f ca="1"/>
        <v>ModernxK2x1000x600</v>
      </c>
      <c r="T49" t="str">
        <f ca="1"/>
        <v>ModernxK2x1600x600</v>
      </c>
      <c r="U49">
        <f ca="1"/>
        <v>176.02</v>
      </c>
      <c r="V49">
        <f ca="1"/>
        <v>95</v>
      </c>
      <c r="W49" t="str">
        <f ca="1"/>
        <v>Replaced</v>
      </c>
    </row>
    <row r="50" spans="2:23" x14ac:dyDescent="0.45">
      <c r="B50" s="68" t="str">
        <f t="shared" ca="1" si="1"/>
        <v>Bath</v>
      </c>
      <c r="C50" s="69" t="str">
        <f t="shared" ca="1" si="2"/>
        <v>Loc1</v>
      </c>
      <c r="D50" s="69" t="str">
        <f t="shared" ca="1" si="3"/>
        <v>ModernxK1x900x700</v>
      </c>
      <c r="E50" s="69" t="str">
        <f t="shared" ca="1" si="4"/>
        <v>ModernxK2x900x600</v>
      </c>
      <c r="F50" s="69">
        <f t="shared" ca="1" si="5"/>
        <v>0</v>
      </c>
      <c r="G50" s="69">
        <f t="shared" ca="1" si="6"/>
        <v>95</v>
      </c>
      <c r="H50" s="68" t="str">
        <f t="shared" ca="1" si="7"/>
        <v>Moved:Living Room:Loc1</v>
      </c>
      <c r="P50">
        <f ca="1"/>
        <v>0</v>
      </c>
      <c r="Q50" t="str">
        <f ca="1"/>
        <v>Landing 2</v>
      </c>
      <c r="R50" t="str">
        <f ca="1"/>
        <v>Loc1</v>
      </c>
      <c r="S50" t="str">
        <f ca="1"/>
        <v>ModernxK2x700x600</v>
      </c>
      <c r="T50" t="str">
        <f ca="1"/>
        <v>ModernxK2x700x600</v>
      </c>
      <c r="U50">
        <f ca="1"/>
        <v>0</v>
      </c>
      <c r="V50">
        <f ca="1"/>
        <v>0</v>
      </c>
      <c r="W50" t="str">
        <f ca="1"/>
        <v>Original</v>
      </c>
    </row>
    <row r="51" spans="2:23" x14ac:dyDescent="0.45">
      <c r="B51" s="68" t="str">
        <f t="shared" ca="1" si="1"/>
        <v>Main bed</v>
      </c>
      <c r="C51" s="69" t="str">
        <f t="shared" ca="1" si="2"/>
        <v>Loc1</v>
      </c>
      <c r="D51" s="69" t="str">
        <f t="shared" ca="1" si="3"/>
        <v>ModernxK2x1000x600</v>
      </c>
      <c r="E51" s="69" t="str">
        <f t="shared" ca="1" si="4"/>
        <v>ModernxK2x1600x600</v>
      </c>
      <c r="F51" s="69">
        <f t="shared" ca="1" si="5"/>
        <v>176.02</v>
      </c>
      <c r="G51" s="69">
        <f t="shared" ca="1" si="6"/>
        <v>95</v>
      </c>
      <c r="H51" s="68" t="str">
        <f t="shared" ca="1" si="7"/>
        <v>Replaced</v>
      </c>
      <c r="P51">
        <f ca="1"/>
        <v>0</v>
      </c>
      <c r="Q51" t="str">
        <f ca="1"/>
        <v>Shower</v>
      </c>
      <c r="R51" t="str">
        <f ca="1"/>
        <v>Loc1</v>
      </c>
      <c r="S51" t="str">
        <f ca="1"/>
        <v>ModernxK1x800x600</v>
      </c>
      <c r="T51" t="str">
        <f ca="1"/>
        <v>ModernxK1x800x600</v>
      </c>
      <c r="U51">
        <f ca="1"/>
        <v>0</v>
      </c>
      <c r="V51">
        <f ca="1"/>
        <v>0</v>
      </c>
      <c r="W51" t="str">
        <f ca="1"/>
        <v>Original</v>
      </c>
    </row>
    <row r="52" spans="2:23" x14ac:dyDescent="0.45">
      <c r="B52" s="68" t="str">
        <f t="shared" ca="1" si="1"/>
        <v>Landing 2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ModernxK2x700x600</v>
      </c>
      <c r="F52" s="69">
        <f t="shared" ca="1" si="5"/>
        <v>0</v>
      </c>
      <c r="G52" s="69">
        <f t="shared" ca="1" si="6"/>
        <v>0</v>
      </c>
      <c r="H52" s="68" t="str">
        <f t="shared" ca="1" si="7"/>
        <v>Original</v>
      </c>
      <c r="P52">
        <f ca="1"/>
        <v>0</v>
      </c>
      <c r="Q52" t="str">
        <f ca="1"/>
        <v>Store</v>
      </c>
      <c r="R52" t="str">
        <f ca="1"/>
        <v>Loc1</v>
      </c>
      <c r="S52" t="str">
        <f ca="1"/>
        <v>ModernxK1x900x600</v>
      </c>
      <c r="T52" vm="1">
        <f ca="1"/>
        <v>0</v>
      </c>
      <c r="U52">
        <f ca="1"/>
        <v>0</v>
      </c>
      <c r="V52">
        <f ca="1"/>
        <v>0</v>
      </c>
      <c r="W52" t="str">
        <f ca="1"/>
        <v>Removed</v>
      </c>
    </row>
    <row r="53" spans="2:23" x14ac:dyDescent="0.45">
      <c r="B53" s="68" t="str">
        <f t="shared" ca="1" si="1"/>
        <v>Shower</v>
      </c>
      <c r="C53" s="69" t="str">
        <f t="shared" ca="1" si="2"/>
        <v>Loc1</v>
      </c>
      <c r="D53" s="69" t="str">
        <f t="shared" ca="1" si="3"/>
        <v>ModernxK1x800x600</v>
      </c>
      <c r="E53" s="69" t="str">
        <f t="shared" ca="1" si="4"/>
        <v>ModernxK1x800x600</v>
      </c>
      <c r="F53" s="69">
        <f t="shared" ca="1" si="5"/>
        <v>0</v>
      </c>
      <c r="G53" s="69">
        <f t="shared" ca="1" si="6"/>
        <v>0</v>
      </c>
      <c r="H53" s="68" t="str">
        <f t="shared" ca="1" si="7"/>
        <v>Original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</row>
    <row r="54" spans="2:23" x14ac:dyDescent="0.45">
      <c r="B54" s="68" t="str">
        <f t="shared" ca="1" si="1"/>
        <v>Store</v>
      </c>
      <c r="C54" s="69" t="str">
        <f t="shared" ca="1" si="2"/>
        <v>Loc1</v>
      </c>
      <c r="D54" s="69" t="str">
        <f t="shared" ca="1" si="3"/>
        <v>ModernxK1x900x600</v>
      </c>
      <c r="E54" s="69" vm="1">
        <f t="shared" ca="1" si="4"/>
        <v>0</v>
      </c>
      <c r="F54" s="69">
        <f t="shared" ca="1" si="5"/>
        <v>0</v>
      </c>
      <c r="G54" s="69">
        <f t="shared" ca="1" si="6"/>
        <v>0</v>
      </c>
      <c r="H54" s="68" t="str">
        <f t="shared" ca="1" si="7"/>
        <v>Removed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>
        <f t="shared" ca="1" si="1"/>
        <v>0</v>
      </c>
      <c r="C55" s="69">
        <f t="shared" ca="1" si="2"/>
        <v>0</v>
      </c>
      <c r="D55" s="69">
        <f t="shared" ca="1" si="3"/>
        <v>0</v>
      </c>
      <c r="E55" s="69">
        <f t="shared" ca="1" si="4"/>
        <v>0</v>
      </c>
      <c r="F55" s="69">
        <f t="shared" ca="1" si="5"/>
        <v>0</v>
      </c>
      <c r="G55" s="69">
        <f t="shared" ca="1" si="6"/>
        <v>0</v>
      </c>
      <c r="H55" s="68">
        <f t="shared" ca="1" si="7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101</v>
      </c>
      <c r="C64" s="75"/>
      <c r="D64" s="75"/>
      <c r="E64" s="75"/>
      <c r="F64" s="76">
        <f ca="1">SUM(F43:F63)</f>
        <v>645.02</v>
      </c>
      <c r="G64" s="76">
        <f ca="1">SUM(G43:G63)</f>
        <v>285</v>
      </c>
      <c r="H64" s="73"/>
    </row>
    <row r="66" spans="1:2" s="34" customFormat="1" x14ac:dyDescent="0.45">
      <c r="A66" s="34" t="s">
        <v>13691</v>
      </c>
    </row>
    <row r="68" spans="1:2" s="34" customFormat="1" x14ac:dyDescent="0.45">
      <c r="A68" s="34" t="s">
        <v>13727</v>
      </c>
    </row>
    <row r="70" spans="1:2" s="34" customFormat="1" x14ac:dyDescent="0.45">
      <c r="A70" s="34" t="s">
        <v>13726</v>
      </c>
    </row>
    <row r="71" spans="1:2" x14ac:dyDescent="0.45">
      <c r="A71" s="24" t="s">
        <v>13728</v>
      </c>
    </row>
    <row r="72" spans="1:2" x14ac:dyDescent="0.45">
      <c r="A72" t="s">
        <v>13755</v>
      </c>
    </row>
    <row r="73" spans="1:2" x14ac:dyDescent="0.45">
      <c r="A73" t="s">
        <v>13770</v>
      </c>
    </row>
    <row r="74" spans="1:2" x14ac:dyDescent="0.45">
      <c r="A74" t="s">
        <v>13754</v>
      </c>
      <c r="B74" t="s">
        <v>13757</v>
      </c>
    </row>
    <row r="75" spans="1:2" x14ac:dyDescent="0.45">
      <c r="A75" t="s">
        <v>13758</v>
      </c>
      <c r="B75" t="s">
        <v>13756</v>
      </c>
    </row>
    <row r="76" spans="1:2" x14ac:dyDescent="0.45">
      <c r="A76" t="s">
        <v>13759</v>
      </c>
      <c r="B76" t="s">
        <v>13760</v>
      </c>
    </row>
    <row r="77" spans="1:2" x14ac:dyDescent="0.45">
      <c r="A77" t="s">
        <v>13759</v>
      </c>
      <c r="B77" t="s">
        <v>13761</v>
      </c>
    </row>
    <row r="78" spans="1:2" x14ac:dyDescent="0.45">
      <c r="A78" t="s">
        <v>13782</v>
      </c>
      <c r="B78" s="43">
        <f ca="1">HeatPunkAnalysis!D3</f>
        <v>3925</v>
      </c>
    </row>
    <row r="80" spans="1:2" x14ac:dyDescent="0.45">
      <c r="A80" t="s">
        <v>13767</v>
      </c>
    </row>
    <row r="81" spans="1:16" x14ac:dyDescent="0.45">
      <c r="A81" t="s">
        <v>13762</v>
      </c>
    </row>
    <row r="85" spans="1:16" x14ac:dyDescent="0.45">
      <c r="B85" t="s">
        <v>374</v>
      </c>
      <c r="C85" t="s">
        <v>106</v>
      </c>
      <c r="D85" t="s">
        <v>13692</v>
      </c>
      <c r="E85" t="s">
        <v>13694</v>
      </c>
      <c r="F85" t="s">
        <v>13693</v>
      </c>
      <c r="J85" t="s">
        <v>13716</v>
      </c>
      <c r="K85" t="s">
        <v>13717</v>
      </c>
      <c r="L85" t="s">
        <v>13718</v>
      </c>
      <c r="M85" t="s">
        <v>13719</v>
      </c>
      <c r="N85" t="s">
        <v>13720</v>
      </c>
      <c r="P85" t="s">
        <v>13721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2209.3001294738592</v>
      </c>
      <c r="C86">
        <f ca="1">HLOOKUP(SUBSTITUTE(A86,"(kWh/year)","(W)"),HeatPunkAnalysis!$C$35:$M$36,2,FALSE)</f>
        <v>1049</v>
      </c>
      <c r="D86" s="1">
        <f t="shared" ref="D86:D95" ca="1" si="8">B86*GasDeliveredHeatTariff</f>
        <v>168.94648048917747</v>
      </c>
      <c r="E86" t="s">
        <v>13701</v>
      </c>
      <c r="F86" t="s">
        <v>13699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268.97435897435895</v>
      </c>
      <c r="M86" s="27">
        <f ca="1">B86*(J86-K86)/J86</f>
        <v>-2209.3001294738592</v>
      </c>
      <c r="N86" s="1">
        <f t="shared" ref="N86:N95" ca="1" si="9">M86*GasDeliveredHeatTariff</f>
        <v>-168.94648048917747</v>
      </c>
      <c r="O86" s="1">
        <f ca="1">VLOOKUP(Report!F86,InsulationDatabase!$A$1:$C$274,3,FALSE)*L86</f>
        <v>4841.538461538461</v>
      </c>
      <c r="P86" s="27">
        <f ca="1">O86/N86</f>
        <v>-28.657231849518194</v>
      </c>
    </row>
    <row r="87" spans="1:16" x14ac:dyDescent="0.45">
      <c r="A87" t="str">
        <f ca="1"/>
        <v>External Walls (kWh/year)</v>
      </c>
      <c r="B87" s="67">
        <f ca="1"/>
        <v>1856.5969807194901</v>
      </c>
      <c r="C87">
        <f ca="1">HLOOKUP(SUBSTITUTE(A87,"(kWh/year)","(W)"),HeatPunkAnalysis!$C$35:$M$36,2,FALSE)</f>
        <v>875</v>
      </c>
      <c r="D87" s="1">
        <f t="shared" ca="1" si="8"/>
        <v>141.97506323149042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Windows (kWh/year)</v>
      </c>
      <c r="B88" s="67">
        <f ca="1"/>
        <v>1741.9547626595486</v>
      </c>
      <c r="C88">
        <f ca="1">HLOOKUP(SUBSTITUTE(A88,"(kWh/year)","(W)"),HeatPunkAnalysis!$C$35:$M$36,2,FALSE)</f>
        <v>840</v>
      </c>
      <c r="D88" s="1">
        <f t="shared" ca="1" si="8"/>
        <v>133.20830537984784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824.24069871803613</v>
      </c>
      <c r="C89">
        <f ca="1">HLOOKUP(SUBSTITUTE(A89,"(kWh/year)","(W)"),HeatPunkAnalysis!$C$35:$M$36,2,FALSE)</f>
        <v>398</v>
      </c>
      <c r="D89" s="1">
        <f t="shared" ca="1" si="8"/>
        <v>63.030171078438059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Roof (kWh/year)</v>
      </c>
      <c r="B90" s="67">
        <f ca="1"/>
        <v>813.66888762867541</v>
      </c>
      <c r="C90">
        <f ca="1">HLOOKUP(SUBSTITUTE(A90,"(kWh/year)","(W)"),HeatPunkAnalysis!$C$35:$M$36,2,FALSE)</f>
        <v>364</v>
      </c>
      <c r="D90" s="1">
        <f t="shared" ca="1" si="8"/>
        <v>62.22173846572224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Internal Floor (kWh/year)</v>
      </c>
      <c r="B91" s="67">
        <f ca="1"/>
        <v>346.76970562926454</v>
      </c>
      <c r="C91">
        <f ca="1">HLOOKUP(SUBSTITUTE(A91,"(kWh/year)","(W)"),HeatPunkAnalysis!$C$35:$M$36,2,FALSE)</f>
        <v>159</v>
      </c>
      <c r="D91" s="1">
        <f t="shared" ca="1" si="8"/>
        <v>26.517683371649643</v>
      </c>
      <c r="E91" t="s">
        <v>13714</v>
      </c>
      <c r="F91" t="s">
        <v>13715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11.648351648351648</v>
      </c>
      <c r="M91" s="27">
        <f t="shared" ca="1" si="11"/>
        <v>222.92338219024145</v>
      </c>
      <c r="N91" s="1">
        <f t="shared" ca="1" si="9"/>
        <v>17.047082167489055</v>
      </c>
      <c r="O91" s="1">
        <f ca="1">VLOOKUP(Report!F91,InsulationDatabase!$A$1:$C$274,3,FALSE)*L91</f>
        <v>931.86813186813185</v>
      </c>
      <c r="P91" s="27">
        <f t="shared" ca="1" si="12"/>
        <v>54.664377323488381</v>
      </c>
    </row>
    <row r="92" spans="1:16" x14ac:dyDescent="0.45">
      <c r="A92" t="str">
        <f ca="1"/>
        <v>Doors (kWh/year)</v>
      </c>
      <c r="B92" s="67">
        <f ca="1"/>
        <v>339.79660689814904</v>
      </c>
      <c r="C92">
        <f ca="1">HLOOKUP(SUBSTITUTE(A92,"(kWh/year)","(W)"),HeatPunkAnalysis!$C$35:$M$36,2,FALSE)</f>
        <v>144</v>
      </c>
      <c r="D92" s="1">
        <f t="shared" ca="1" si="8"/>
        <v>25.984446409858457</v>
      </c>
      <c r="E92" t="s">
        <v>13700</v>
      </c>
      <c r="F92" t="s">
        <v>13702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24.615384615384617</v>
      </c>
      <c r="M92" s="27">
        <f t="shared" ca="1" si="11"/>
        <v>226.53107126543267</v>
      </c>
      <c r="N92" s="1">
        <f t="shared" ca="1" si="9"/>
        <v>17.32296427323897</v>
      </c>
      <c r="O92" s="1">
        <f ca="1">VLOOKUP(Report!F92,InsulationDatabase!$A$1:$C$274,3,FALSE)*L92</f>
        <v>246.15384615384616</v>
      </c>
      <c r="P92" s="27">
        <f t="shared" ca="1" si="12"/>
        <v>14.209683878071141</v>
      </c>
    </row>
    <row r="93" spans="1:16" x14ac:dyDescent="0.45">
      <c r="A93" t="str">
        <f ca="1"/>
        <v>Roof Glazing (kWh/year)</v>
      </c>
      <c r="B93" s="67">
        <f ca="1"/>
        <v>196.69220607661822</v>
      </c>
      <c r="C93">
        <f ca="1">HLOOKUP(SUBSTITUTE(A93,"(kWh/year)","(W)"),HeatPunkAnalysis!$C$35:$M$36,2,FALSE)</f>
        <v>88</v>
      </c>
      <c r="D93" s="1">
        <f t="shared" ca="1" si="8"/>
        <v>15.041168699976689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13703</v>
      </c>
      <c r="F94" t="s">
        <v>13709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-125.81427876951537</v>
      </c>
      <c r="C95">
        <f ca="1">HLOOKUP(SUBSTITUTE(A95,"(kWh/year)","(W)"),HeatPunkAnalysis!$C$35:$M$36,2,FALSE)</f>
        <v>-27</v>
      </c>
      <c r="D95" s="1">
        <f t="shared" ca="1" si="8"/>
        <v>-9.6210919059041178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13722</v>
      </c>
      <c r="B97" t="s">
        <v>13723</v>
      </c>
      <c r="C97" t="s">
        <v>13724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4841.538461538461</v>
      </c>
      <c r="C98" s="1">
        <f ca="1">N86</f>
        <v>-168.94648048917747</v>
      </c>
      <c r="D98" s="27">
        <f ca="1">P86</f>
        <v>-28.657231849518194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931.86813186813185</v>
      </c>
      <c r="C103" s="1">
        <f t="shared" ca="1" si="15"/>
        <v>17.047082167489055</v>
      </c>
      <c r="D103" s="27">
        <f t="shared" ca="1" si="16"/>
        <v>54.664377323488381</v>
      </c>
    </row>
    <row r="104" spans="1:7" x14ac:dyDescent="0.45">
      <c r="A104" t="str">
        <f t="shared" si="13"/>
        <v>Loft insulation (300mm)</v>
      </c>
      <c r="B104" s="1">
        <f t="shared" ca="1" si="14"/>
        <v>246.15384615384616</v>
      </c>
      <c r="C104" s="1">
        <f t="shared" ca="1" si="15"/>
        <v>17.32296427323897</v>
      </c>
      <c r="D104" s="27">
        <f t="shared" ca="1" si="16"/>
        <v>14.209683878071141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246.15384615384616</v>
      </c>
      <c r="C110" s="69">
        <f ca="1"/>
        <v>17.32296427323897</v>
      </c>
      <c r="D110" s="77">
        <f ca="1"/>
        <v>14.209683878071141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931.86813186813185</v>
      </c>
      <c r="C112" s="69">
        <f ca="1"/>
        <v>17.047082167489055</v>
      </c>
      <c r="D112" s="77">
        <f ca="1"/>
        <v>54.664377323488381</v>
      </c>
    </row>
    <row r="113" spans="1:4" x14ac:dyDescent="0.45">
      <c r="A113" s="69" t="str">
        <f ca="1"/>
        <v>Cavity Wall insulation (100mm)</v>
      </c>
      <c r="B113" s="69">
        <f ca="1"/>
        <v>4841.538461538461</v>
      </c>
      <c r="C113" s="69">
        <f ca="1"/>
        <v>-168.94648048917747</v>
      </c>
      <c r="D113" s="77">
        <f ca="1"/>
        <v>-28.657231849518194</v>
      </c>
    </row>
    <row r="116" spans="1:4" s="34" customFormat="1" x14ac:dyDescent="0.45">
      <c r="A116" s="34" t="s">
        <v>13725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13695</v>
      </c>
      <c r="B1" t="s">
        <v>13696</v>
      </c>
      <c r="C1" t="s">
        <v>13697</v>
      </c>
      <c r="E1" s="1">
        <v>55</v>
      </c>
    </row>
    <row r="2" spans="1:5" x14ac:dyDescent="0.45">
      <c r="A2" t="s">
        <v>13698</v>
      </c>
      <c r="B2">
        <v>0.5</v>
      </c>
      <c r="C2" s="1">
        <v>18</v>
      </c>
    </row>
    <row r="3" spans="1:5" x14ac:dyDescent="0.45">
      <c r="A3" t="s">
        <v>13699</v>
      </c>
      <c r="B3">
        <v>0.4</v>
      </c>
      <c r="C3" s="1">
        <v>18</v>
      </c>
    </row>
    <row r="4" spans="1:5" x14ac:dyDescent="0.45">
      <c r="A4" t="s">
        <v>13700</v>
      </c>
      <c r="B4">
        <v>0.3</v>
      </c>
      <c r="C4" s="1">
        <v>10</v>
      </c>
    </row>
    <row r="5" spans="1:5" x14ac:dyDescent="0.45">
      <c r="A5" t="s">
        <v>13701</v>
      </c>
      <c r="B5">
        <v>0.2</v>
      </c>
      <c r="C5" s="1">
        <v>10</v>
      </c>
    </row>
    <row r="6" spans="1:5" x14ac:dyDescent="0.45">
      <c r="A6" t="s">
        <v>13702</v>
      </c>
      <c r="B6">
        <v>0.1</v>
      </c>
      <c r="C6" s="1">
        <v>10</v>
      </c>
    </row>
    <row r="7" spans="1:5" x14ac:dyDescent="0.45">
      <c r="A7" t="s">
        <v>13703</v>
      </c>
      <c r="B7">
        <v>4.8</v>
      </c>
    </row>
    <row r="8" spans="1:5" x14ac:dyDescent="0.45">
      <c r="A8" t="s">
        <v>13704</v>
      </c>
      <c r="B8">
        <v>6</v>
      </c>
    </row>
    <row r="9" spans="1:5" x14ac:dyDescent="0.45">
      <c r="A9" t="s">
        <v>13705</v>
      </c>
      <c r="B9">
        <v>2.5</v>
      </c>
      <c r="C9" s="1">
        <v>200</v>
      </c>
    </row>
    <row r="10" spans="1:5" x14ac:dyDescent="0.45">
      <c r="A10" t="s">
        <v>13706</v>
      </c>
      <c r="B10">
        <v>2.5</v>
      </c>
      <c r="C10" s="1">
        <v>400</v>
      </c>
    </row>
    <row r="11" spans="1:5" x14ac:dyDescent="0.45">
      <c r="A11" t="s">
        <v>13707</v>
      </c>
      <c r="B11">
        <v>2.2000000000000002</v>
      </c>
      <c r="C11" s="1">
        <v>1000</v>
      </c>
    </row>
    <row r="12" spans="1:5" x14ac:dyDescent="0.45">
      <c r="A12" t="s">
        <v>13711</v>
      </c>
      <c r="B12">
        <v>2.5</v>
      </c>
    </row>
    <row r="13" spans="1:5" x14ac:dyDescent="0.45">
      <c r="A13" t="s">
        <v>13712</v>
      </c>
      <c r="B13">
        <v>2</v>
      </c>
    </row>
    <row r="14" spans="1:5" x14ac:dyDescent="0.45">
      <c r="A14" t="s">
        <v>13713</v>
      </c>
      <c r="B14">
        <v>1.6</v>
      </c>
      <c r="C14" s="1">
        <v>500</v>
      </c>
    </row>
    <row r="15" spans="1:5" x14ac:dyDescent="0.45">
      <c r="A15" t="s">
        <v>13708</v>
      </c>
      <c r="B15">
        <v>1</v>
      </c>
      <c r="C15" s="1">
        <v>750</v>
      </c>
    </row>
    <row r="16" spans="1:5" x14ac:dyDescent="0.45">
      <c r="A16" t="s">
        <v>13709</v>
      </c>
      <c r="B16">
        <v>1.1000000000000001</v>
      </c>
      <c r="C16" s="1">
        <v>1200</v>
      </c>
    </row>
    <row r="17" spans="1:3" x14ac:dyDescent="0.45">
      <c r="A17" t="s">
        <v>13710</v>
      </c>
      <c r="B17">
        <v>0.85</v>
      </c>
      <c r="C17" s="1">
        <v>700</v>
      </c>
    </row>
    <row r="18" spans="1:3" x14ac:dyDescent="0.45">
      <c r="A18" t="s">
        <v>13714</v>
      </c>
      <c r="B18">
        <v>0.7</v>
      </c>
    </row>
    <row r="19" spans="1:3" x14ac:dyDescent="0.45">
      <c r="A19" t="s">
        <v>13715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349</v>
      </c>
    </row>
    <row r="3" spans="1:16" x14ac:dyDescent="0.45">
      <c r="A3" t="s">
        <v>348</v>
      </c>
      <c r="B3">
        <v>6.5000000000000002E-2</v>
      </c>
      <c r="C3" t="s">
        <v>351</v>
      </c>
    </row>
    <row r="4" spans="1:16" x14ac:dyDescent="0.45">
      <c r="A4" t="s">
        <v>366</v>
      </c>
      <c r="B4" s="30">
        <v>0.85</v>
      </c>
      <c r="D4" t="s">
        <v>365</v>
      </c>
    </row>
    <row r="5" spans="1:16" x14ac:dyDescent="0.45">
      <c r="A5" t="s">
        <v>367</v>
      </c>
      <c r="B5" s="30">
        <v>0.75</v>
      </c>
      <c r="D5" t="s">
        <v>368</v>
      </c>
    </row>
    <row r="6" spans="1:16" x14ac:dyDescent="0.45">
      <c r="A6" t="s">
        <v>350</v>
      </c>
      <c r="B6" s="36">
        <f>GasTariff/GasBoilerEfficiency</f>
        <v>7.6470588235294124E-2</v>
      </c>
      <c r="C6" t="s">
        <v>351</v>
      </c>
      <c r="M6" s="24" t="s">
        <v>370</v>
      </c>
    </row>
    <row r="7" spans="1:16" x14ac:dyDescent="0.45">
      <c r="J7" s="24" t="s">
        <v>371</v>
      </c>
      <c r="M7" t="s">
        <v>358</v>
      </c>
      <c r="N7" t="s">
        <v>362</v>
      </c>
      <c r="O7" t="s">
        <v>390</v>
      </c>
      <c r="P7">
        <v>925</v>
      </c>
    </row>
    <row r="8" spans="1:16" x14ac:dyDescent="0.45">
      <c r="A8" t="s">
        <v>369</v>
      </c>
      <c r="B8" s="29">
        <v>45</v>
      </c>
      <c r="C8" t="s">
        <v>107</v>
      </c>
      <c r="J8" t="s">
        <v>98</v>
      </c>
      <c r="K8" t="s">
        <v>352</v>
      </c>
      <c r="M8" t="s">
        <v>359</v>
      </c>
      <c r="N8" t="s">
        <v>363</v>
      </c>
      <c r="O8" t="s">
        <v>392</v>
      </c>
      <c r="P8">
        <v>825</v>
      </c>
    </row>
    <row r="9" spans="1:16" x14ac:dyDescent="0.45">
      <c r="C9" s="48" t="s">
        <v>354</v>
      </c>
      <c r="J9">
        <v>35</v>
      </c>
      <c r="K9">
        <v>4</v>
      </c>
      <c r="O9" t="s">
        <v>391</v>
      </c>
      <c r="P9">
        <v>700</v>
      </c>
    </row>
    <row r="10" spans="1:16" x14ac:dyDescent="0.45">
      <c r="A10" t="s">
        <v>352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393</v>
      </c>
      <c r="P10">
        <v>875</v>
      </c>
    </row>
    <row r="11" spans="1:16" x14ac:dyDescent="0.45">
      <c r="A11" t="s">
        <v>353</v>
      </c>
      <c r="B11" s="47">
        <v>3</v>
      </c>
      <c r="C11" s="50">
        <v>1.7</v>
      </c>
      <c r="J11">
        <v>37</v>
      </c>
      <c r="K11">
        <f>K10</f>
        <v>3.8</v>
      </c>
      <c r="O11" t="s">
        <v>394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364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355</v>
      </c>
      <c r="B14" s="29">
        <v>1800</v>
      </c>
      <c r="D14" t="s">
        <v>356</v>
      </c>
      <c r="J14">
        <v>40</v>
      </c>
      <c r="K14" s="24">
        <v>3.4</v>
      </c>
    </row>
    <row r="15" spans="1:16" x14ac:dyDescent="0.45">
      <c r="A15" t="s">
        <v>380</v>
      </c>
      <c r="B15" s="42" t="e">
        <f>HeatLossParameter</f>
        <v>#REF!</v>
      </c>
      <c r="C15" t="s">
        <v>379</v>
      </c>
      <c r="J15">
        <v>41</v>
      </c>
      <c r="K15">
        <f>K14</f>
        <v>3.4</v>
      </c>
    </row>
    <row r="16" spans="1:16" x14ac:dyDescent="0.45">
      <c r="A16" t="s">
        <v>382</v>
      </c>
      <c r="B16" s="42" t="e">
        <f>B15-B17</f>
        <v>#REF!</v>
      </c>
      <c r="C16" t="s">
        <v>379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381</v>
      </c>
      <c r="B17" s="42" t="e">
        <f>VentilationHeatLossParameter</f>
        <v>#REF!</v>
      </c>
      <c r="C17" t="s">
        <v>379</v>
      </c>
      <c r="D17" s="28" t="e">
        <f>B17/$B$15</f>
        <v>#REF!</v>
      </c>
      <c r="F17" t="s">
        <v>399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357</v>
      </c>
      <c r="B19" s="29">
        <v>3</v>
      </c>
      <c r="J19">
        <v>45</v>
      </c>
      <c r="K19" s="24">
        <v>3.1</v>
      </c>
    </row>
    <row r="20" spans="1:11" x14ac:dyDescent="0.45">
      <c r="A20" t="s">
        <v>360</v>
      </c>
      <c r="B20" s="29" t="s">
        <v>358</v>
      </c>
      <c r="J20">
        <v>46</v>
      </c>
      <c r="K20">
        <f>K19</f>
        <v>3.1</v>
      </c>
    </row>
    <row r="21" spans="1:11" x14ac:dyDescent="0.45">
      <c r="A21" t="s">
        <v>361</v>
      </c>
      <c r="B21" s="29" t="s">
        <v>363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373</v>
      </c>
      <c r="B23" s="29">
        <v>20000</v>
      </c>
      <c r="C23" t="s">
        <v>374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384</v>
      </c>
      <c r="B25" s="38" t="s">
        <v>372</v>
      </c>
      <c r="C25" s="38" t="s">
        <v>377</v>
      </c>
      <c r="D25" s="39" t="s">
        <v>378</v>
      </c>
      <c r="H25" s="1"/>
      <c r="J25">
        <v>51</v>
      </c>
      <c r="K25">
        <f>K24</f>
        <v>2.8</v>
      </c>
    </row>
    <row r="26" spans="1:11" x14ac:dyDescent="0.45">
      <c r="A26" s="40" t="s">
        <v>375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376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101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383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398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385</v>
      </c>
      <c r="B36" s="29">
        <v>10</v>
      </c>
      <c r="D36" t="s">
        <v>386</v>
      </c>
      <c r="J36">
        <v>62</v>
      </c>
      <c r="K36">
        <f t="shared" si="1"/>
        <v>2.5</v>
      </c>
    </row>
    <row r="37" spans="1:11" x14ac:dyDescent="0.45">
      <c r="A37" t="s">
        <v>387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388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389</v>
      </c>
      <c r="B39" s="29" t="s">
        <v>390</v>
      </c>
      <c r="J39">
        <v>65</v>
      </c>
      <c r="K39">
        <f t="shared" si="1"/>
        <v>2.5</v>
      </c>
    </row>
    <row r="40" spans="1:11" x14ac:dyDescent="0.45">
      <c r="A40" t="s">
        <v>395</v>
      </c>
      <c r="B40" s="43">
        <f>VLOOKUP(B39,$O$7:$P$11,2,FALSE)</f>
        <v>925</v>
      </c>
    </row>
    <row r="41" spans="1:11" x14ac:dyDescent="0.45">
      <c r="A41" t="s">
        <v>396</v>
      </c>
      <c r="B41" s="42">
        <f>B40*B38/1000</f>
        <v>3931.25</v>
      </c>
    </row>
    <row r="42" spans="1:11" x14ac:dyDescent="0.45">
      <c r="A42" t="s">
        <v>397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13783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196.33</v>
      </c>
      <c r="C3">
        <f t="shared" ref="C3:U3" ca="1" si="0">SUM(_xlfn.ANCHORARRAY(C6))</f>
        <v>97.309999999999988</v>
      </c>
      <c r="D3">
        <f t="shared" ca="1" si="0"/>
        <v>3925</v>
      </c>
      <c r="E3">
        <f t="shared" ca="1" si="0"/>
        <v>458</v>
      </c>
      <c r="F3">
        <f ca="1">AVERAGEIF(_xlfn.ANCHORARRAY(F6),"&gt;0")</f>
        <v>19</v>
      </c>
      <c r="G3">
        <f t="shared" ca="1" si="0"/>
        <v>8245</v>
      </c>
      <c r="H3">
        <f ca="1">SUMPRODUCT(_xlfn.ANCHORARRAY(B6),_xlfn.ANCHORARRAY(P6))/P3</f>
        <v>28.34443279313632</v>
      </c>
      <c r="I3">
        <f t="shared" ca="1" si="0"/>
        <v>875</v>
      </c>
      <c r="J3">
        <f t="shared" ca="1" si="0"/>
        <v>-27</v>
      </c>
      <c r="K3">
        <f t="shared" ca="1" si="0"/>
        <v>38</v>
      </c>
      <c r="L3">
        <f t="shared" ca="1" si="0"/>
        <v>159</v>
      </c>
      <c r="M3">
        <f t="shared" ca="1" si="0"/>
        <v>144</v>
      </c>
      <c r="N3">
        <f t="shared" ca="1" si="0"/>
        <v>398</v>
      </c>
      <c r="O3">
        <f t="shared" ca="1" si="0"/>
        <v>364</v>
      </c>
      <c r="P3">
        <f t="shared" ca="1" si="0"/>
        <v>1049</v>
      </c>
      <c r="Q3">
        <f t="shared" ca="1" si="0"/>
        <v>840</v>
      </c>
      <c r="R3">
        <f t="shared" ca="1" si="0"/>
        <v>88</v>
      </c>
      <c r="S3">
        <f t="shared" ca="1" si="0"/>
        <v>783</v>
      </c>
      <c r="T3">
        <f t="shared" ca="1" si="0"/>
        <v>3744</v>
      </c>
      <c r="U3">
        <f t="shared" ca="1" si="0"/>
        <v>226</v>
      </c>
    </row>
    <row r="4" spans="1:21" x14ac:dyDescent="0.45">
      <c r="F4" t="s">
        <v>13768</v>
      </c>
    </row>
    <row r="5" spans="1:21" x14ac:dyDescent="0.45">
      <c r="A5" t="s">
        <v>11</v>
      </c>
      <c r="B5" t="s">
        <v>13750</v>
      </c>
      <c r="C5" t="s">
        <v>13751</v>
      </c>
      <c r="D5" t="s">
        <v>13729</v>
      </c>
      <c r="E5" t="s">
        <v>13752</v>
      </c>
      <c r="F5" t="s">
        <v>13730</v>
      </c>
      <c r="G5" t="s">
        <v>13731</v>
      </c>
      <c r="H5" t="s">
        <v>13732</v>
      </c>
      <c r="I5" t="s">
        <v>13733</v>
      </c>
      <c r="J5" t="s">
        <v>13736</v>
      </c>
      <c r="K5" t="s">
        <v>13735</v>
      </c>
      <c r="L5" t="s">
        <v>13748</v>
      </c>
      <c r="M5" t="s">
        <v>13749</v>
      </c>
      <c r="N5" t="s">
        <v>13734</v>
      </c>
      <c r="O5" t="s">
        <v>13737</v>
      </c>
      <c r="P5" t="s">
        <v>13739</v>
      </c>
      <c r="Q5" t="s">
        <v>13740</v>
      </c>
      <c r="R5" t="s">
        <v>13738</v>
      </c>
      <c r="S5" t="s">
        <v>13741</v>
      </c>
      <c r="T5" t="s">
        <v>13742</v>
      </c>
      <c r="U5" t="s">
        <v>13743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K2 (1700 x 900 mm)</v>
      </c>
      <c r="T6" s="61" cm="1">
        <f t="array" aca="1" ref="T6:T28" ca="1">OFFSET(HeatPunkRaw!$A$2:$W$24,0,HeatPunkAnalysis!T$2-1,23,1)</f>
        <v>1058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119</v>
      </c>
      <c r="P9" s="65">
        <f ca="1"/>
        <v>49</v>
      </c>
      <c r="Q9" s="65">
        <f ca="1"/>
        <v>0</v>
      </c>
      <c r="R9" s="65" t="str">
        <f ca="1"/>
        <v/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105</v>
      </c>
      <c r="Q10" s="62">
        <f ca="1"/>
        <v>62</v>
      </c>
      <c r="R10" s="62" t="str">
        <f ca="1"/>
        <v/>
      </c>
      <c r="S10" s="62" t="str">
        <f ca="1"/>
        <v>P+ (900 x 600 mm)</v>
      </c>
      <c r="T10" s="62">
        <f ca="1"/>
        <v>390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115</v>
      </c>
      <c r="Q11" s="65">
        <f ca="1"/>
        <v>95</v>
      </c>
      <c r="R11" s="65" t="str">
        <f ca="1"/>
        <v/>
      </c>
      <c r="S11" s="65" t="str">
        <f ca="1"/>
        <v>P+ (1400 x 500 mm)</v>
      </c>
      <c r="T11" s="65">
        <f ca="1"/>
        <v>427</v>
      </c>
      <c r="U11" s="66">
        <f ca="1"/>
        <v>0</v>
      </c>
    </row>
    <row r="12" spans="1:21" x14ac:dyDescent="0.45">
      <c r="A12" s="61" t="str">
        <f ca="1"/>
        <v>Landing 1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>
        <f ca="1"/>
        <v>10</v>
      </c>
      <c r="Q12" s="62">
        <f ca="1"/>
        <v>0</v>
      </c>
      <c r="R12" s="62" t="str">
        <f ca="1"/>
        <v/>
      </c>
      <c r="S12" s="62">
        <f ca="1"/>
        <v>0</v>
      </c>
      <c r="T12" s="62">
        <f ca="1"/>
        <v>110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41</v>
      </c>
      <c r="Q13" s="65">
        <f ca="1"/>
        <v>45</v>
      </c>
      <c r="R13" s="65" t="str">
        <f ca="1"/>
        <v/>
      </c>
      <c r="S13" s="65" t="str">
        <f ca="1"/>
        <v>Towel Rail (550 x 1600 mm)</v>
      </c>
      <c r="T13" s="65">
        <f ca="1"/>
        <v>140</v>
      </c>
      <c r="U13" s="66">
        <f ca="1"/>
        <v>95</v>
      </c>
    </row>
    <row r="14" spans="1:21" x14ac:dyDescent="0.45">
      <c r="A14" s="61" t="str">
        <f ca="1"/>
        <v>Main bed</v>
      </c>
      <c r="B14" s="62">
        <f ca="1"/>
        <v>34.26</v>
      </c>
      <c r="C14" s="62">
        <f ca="1"/>
        <v>16.489999999999998</v>
      </c>
      <c r="D14" s="62">
        <f ca="1"/>
        <v>757</v>
      </c>
      <c r="E14" s="62">
        <f ca="1"/>
        <v>46</v>
      </c>
      <c r="F14" s="62">
        <f ca="1"/>
        <v>18</v>
      </c>
      <c r="G14" s="62">
        <f ca="1"/>
        <v>1692</v>
      </c>
      <c r="H14" s="62">
        <f ca="1"/>
        <v>1</v>
      </c>
      <c r="I14" s="62">
        <f ca="1"/>
        <v>108</v>
      </c>
      <c r="J14" s="62">
        <f ca="1"/>
        <v>-15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0</v>
      </c>
      <c r="O14" s="62">
        <f ca="1"/>
        <v>141</v>
      </c>
      <c r="P14" s="62">
        <f ca="1"/>
        <v>223</v>
      </c>
      <c r="Q14" s="62">
        <f ca="1"/>
        <v>217</v>
      </c>
      <c r="R14" s="62">
        <f ca="1"/>
        <v>88</v>
      </c>
      <c r="S14" s="62" t="str">
        <f ca="1"/>
        <v>K3 (800 x 600 mm)</v>
      </c>
      <c r="T14" s="62">
        <f ca="1"/>
        <v>627</v>
      </c>
      <c r="U14" s="63">
        <f ca="1"/>
        <v>131</v>
      </c>
    </row>
    <row r="15" spans="1:21" x14ac:dyDescent="0.45">
      <c r="A15" s="64" t="str">
        <f ca="1"/>
        <v>Landing 2</v>
      </c>
      <c r="B15" s="65">
        <f ca="1"/>
        <v>5.81</v>
      </c>
      <c r="C15" s="65">
        <f ca="1"/>
        <v>3.89</v>
      </c>
      <c r="D15" s="65">
        <f ca="1"/>
        <v>149</v>
      </c>
      <c r="E15" s="65">
        <f ca="1"/>
        <v>38</v>
      </c>
      <c r="F15" s="65">
        <f ca="1"/>
        <v>18</v>
      </c>
      <c r="G15" s="65">
        <f ca="1"/>
        <v>333</v>
      </c>
      <c r="H15" s="65">
        <f ca="1"/>
        <v>1</v>
      </c>
      <c r="I15" s="65">
        <f ca="1"/>
        <v>47</v>
      </c>
      <c r="J15" s="65">
        <f ca="1"/>
        <v>-13</v>
      </c>
      <c r="K15" s="65">
        <f ca="1"/>
        <v>0</v>
      </c>
      <c r="L15" s="65">
        <f ca="1"/>
        <v>0</v>
      </c>
      <c r="M15" s="65">
        <f ca="1"/>
        <v>0</v>
      </c>
      <c r="N15" s="65">
        <f ca="1"/>
        <v>34</v>
      </c>
      <c r="O15" s="65">
        <f ca="1"/>
        <v>38</v>
      </c>
      <c r="P15" s="65">
        <f ca="1"/>
        <v>0</v>
      </c>
      <c r="Q15" s="65">
        <f ca="1"/>
        <v>44</v>
      </c>
      <c r="R15" s="65" t="str">
        <f ca="1"/>
        <v/>
      </c>
      <c r="S15" s="65">
        <f ca="1"/>
        <v>0</v>
      </c>
      <c r="T15" s="65">
        <f ca="1"/>
        <v>149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0</v>
      </c>
      <c r="C16" s="62">
        <f ca="1"/>
        <v>3.31</v>
      </c>
      <c r="D16" s="62">
        <f ca="1"/>
        <v>44</v>
      </c>
      <c r="E16" s="62">
        <f ca="1"/>
        <v>13</v>
      </c>
      <c r="F16" s="62">
        <f ca="1"/>
        <v>22</v>
      </c>
      <c r="G16" s="62">
        <f ca="1"/>
        <v>82</v>
      </c>
      <c r="H16" s="62">
        <f ca="1"/>
        <v>3</v>
      </c>
      <c r="I16" s="62">
        <f ca="1"/>
        <v>-10</v>
      </c>
      <c r="J16" s="62">
        <f ca="1"/>
        <v>0</v>
      </c>
      <c r="K16" s="62">
        <f ca="1"/>
        <v>0</v>
      </c>
      <c r="L16" s="62">
        <f ca="1"/>
        <v>0</v>
      </c>
      <c r="M16" s="62">
        <f ca="1"/>
        <v>0</v>
      </c>
      <c r="N16" s="62">
        <f ca="1"/>
        <v>0</v>
      </c>
      <c r="O16" s="62">
        <f ca="1"/>
        <v>0</v>
      </c>
      <c r="P16" s="62" t="str">
        <f ca="1"/>
        <v>-</v>
      </c>
      <c r="Q16" s="62">
        <f ca="1"/>
        <v>54</v>
      </c>
      <c r="R16" s="62" t="str">
        <f ca="1"/>
        <v/>
      </c>
      <c r="S16" s="62" t="str">
        <f ca="1"/>
        <v>2nd Floor Towel Rail (600 x 1600 mm)</v>
      </c>
      <c r="T16" s="62">
        <f ca="1"/>
        <v>154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>
        <f ca="1"/>
        <v>0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346</v>
      </c>
    </row>
    <row r="33" spans="1:13" x14ac:dyDescent="0.45">
      <c r="D33" s="28">
        <f t="shared" ref="D33:M33" ca="1" si="1">D36/$C36</f>
        <v>0.22292993630573249</v>
      </c>
      <c r="E33" s="28">
        <f t="shared" ca="1" si="1"/>
        <v>-6.8789808917197456E-3</v>
      </c>
      <c r="F33" s="28">
        <f t="shared" ca="1" si="1"/>
        <v>9.6815286624203824E-3</v>
      </c>
      <c r="G33" s="28">
        <f t="shared" ca="1" si="1"/>
        <v>4.0509554140127385E-2</v>
      </c>
      <c r="H33" s="28">
        <f t="shared" ca="1" si="1"/>
        <v>3.6687898089171972E-2</v>
      </c>
      <c r="I33" s="28">
        <f t="shared" ca="1" si="1"/>
        <v>0.10140127388535032</v>
      </c>
      <c r="J33" s="28">
        <f t="shared" ca="1" si="1"/>
        <v>9.2738853503184712E-2</v>
      </c>
      <c r="K33" s="28">
        <f t="shared" ca="1" si="1"/>
        <v>0.26726114649681526</v>
      </c>
      <c r="L33" s="28">
        <f t="shared" ca="1" si="1"/>
        <v>0.21401273885350319</v>
      </c>
      <c r="M33" s="28">
        <f t="shared" ca="1" si="1"/>
        <v>2.2420382165605095E-2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101</v>
      </c>
      <c r="B36" s="24">
        <f t="shared" ref="B36:M36" ca="1" si="3">SUM(B37:B59)</f>
        <v>8245</v>
      </c>
      <c r="C36" s="24">
        <f t="shared" ca="1" si="3"/>
        <v>3925</v>
      </c>
      <c r="D36" s="24">
        <f t="shared" ca="1" si="3"/>
        <v>875</v>
      </c>
      <c r="E36" s="24">
        <f t="shared" ca="1" si="3"/>
        <v>-27</v>
      </c>
      <c r="F36" s="24">
        <f t="shared" ca="1" si="3"/>
        <v>38</v>
      </c>
      <c r="G36" s="24">
        <f t="shared" ca="1" si="3"/>
        <v>159</v>
      </c>
      <c r="H36" s="24">
        <f t="shared" ca="1" si="3"/>
        <v>144</v>
      </c>
      <c r="I36" s="24">
        <f t="shared" ca="1" si="3"/>
        <v>398</v>
      </c>
      <c r="J36" s="24">
        <f t="shared" ca="1" si="3"/>
        <v>364</v>
      </c>
      <c r="K36" s="24">
        <f t="shared" ca="1" si="3"/>
        <v>1049</v>
      </c>
      <c r="L36" s="24">
        <f t="shared" ca="1" si="3"/>
        <v>840</v>
      </c>
      <c r="M36" s="24">
        <f t="shared" ca="1" si="3"/>
        <v>88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119</v>
      </c>
      <c r="K40">
        <f t="shared" ca="1" si="14"/>
        <v>49</v>
      </c>
      <c r="L40">
        <f t="shared" ca="1" si="15"/>
        <v>0</v>
      </c>
      <c r="M40" t="str">
        <f t="shared" ca="1" si="16"/>
        <v/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105</v>
      </c>
      <c r="L41">
        <f t="shared" ca="1" si="15"/>
        <v>62</v>
      </c>
      <c r="M41" t="str">
        <f t="shared" ca="1" si="16"/>
        <v/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115</v>
      </c>
      <c r="L42">
        <f t="shared" ca="1" si="15"/>
        <v>95</v>
      </c>
      <c r="M42" t="str">
        <f t="shared" ca="1" si="16"/>
        <v/>
      </c>
    </row>
    <row r="43" spans="1:13" x14ac:dyDescent="0.45">
      <c r="A43" t="str">
        <f t="shared" ca="1" si="4"/>
        <v>Landing 1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>
        <f t="shared" ca="1" si="14"/>
        <v>10</v>
      </c>
      <c r="L43">
        <f t="shared" ca="1" si="15"/>
        <v>0</v>
      </c>
      <c r="M43" t="str">
        <f t="shared" ca="1" si="16"/>
        <v/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41</v>
      </c>
      <c r="L44">
        <f t="shared" ca="1" si="15"/>
        <v>45</v>
      </c>
      <c r="M44" t="str">
        <f t="shared" ca="1" si="16"/>
        <v/>
      </c>
    </row>
    <row r="45" spans="1:13" x14ac:dyDescent="0.45">
      <c r="A45" t="str">
        <f t="shared" ca="1" si="4"/>
        <v>Main bed</v>
      </c>
      <c r="B45">
        <f t="shared" ca="1" si="5"/>
        <v>1692</v>
      </c>
      <c r="C45">
        <f t="shared" ca="1" si="6"/>
        <v>757</v>
      </c>
      <c r="D45">
        <f t="shared" ca="1" si="7"/>
        <v>108</v>
      </c>
      <c r="E45">
        <f t="shared" ca="1" si="8"/>
        <v>-15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0</v>
      </c>
      <c r="J45">
        <f t="shared" ca="1" si="13"/>
        <v>141</v>
      </c>
      <c r="K45">
        <f t="shared" ca="1" si="14"/>
        <v>223</v>
      </c>
      <c r="L45">
        <f t="shared" ca="1" si="15"/>
        <v>217</v>
      </c>
      <c r="M45">
        <f t="shared" ca="1" si="16"/>
        <v>88</v>
      </c>
    </row>
    <row r="46" spans="1:13" x14ac:dyDescent="0.45">
      <c r="A46" t="str">
        <f t="shared" ca="1" si="4"/>
        <v>Landing 2</v>
      </c>
      <c r="B46">
        <f t="shared" ca="1" si="5"/>
        <v>333</v>
      </c>
      <c r="C46">
        <f t="shared" ca="1" si="6"/>
        <v>149</v>
      </c>
      <c r="D46">
        <f t="shared" ca="1" si="7"/>
        <v>47</v>
      </c>
      <c r="E46">
        <f t="shared" ca="1" si="8"/>
        <v>-13</v>
      </c>
      <c r="F46">
        <f t="shared" ca="1" si="9"/>
        <v>0</v>
      </c>
      <c r="G46">
        <f t="shared" ca="1" si="10"/>
        <v>0</v>
      </c>
      <c r="H46">
        <f t="shared" ca="1" si="11"/>
        <v>0</v>
      </c>
      <c r="I46">
        <f t="shared" ca="1" si="12"/>
        <v>34</v>
      </c>
      <c r="J46">
        <f t="shared" ca="1" si="13"/>
        <v>38</v>
      </c>
      <c r="K46">
        <f t="shared" ca="1" si="14"/>
        <v>0</v>
      </c>
      <c r="L46">
        <f t="shared" ca="1" si="15"/>
        <v>44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82</v>
      </c>
      <c r="C47">
        <f t="shared" ca="1" si="6"/>
        <v>44</v>
      </c>
      <c r="D47">
        <f t="shared" ca="1" si="7"/>
        <v>-10</v>
      </c>
      <c r="E47">
        <f t="shared" ca="1" si="8"/>
        <v>0</v>
      </c>
      <c r="F47">
        <f t="shared" ca="1" si="9"/>
        <v>0</v>
      </c>
      <c r="G47">
        <f t="shared" ca="1" si="10"/>
        <v>0</v>
      </c>
      <c r="H47">
        <f t="shared" ca="1" si="11"/>
        <v>0</v>
      </c>
      <c r="I47">
        <f t="shared" ca="1" si="12"/>
        <v>0</v>
      </c>
      <c r="J47">
        <f t="shared" ca="1" si="13"/>
        <v>0</v>
      </c>
      <c r="K47" t="str">
        <f t="shared" ca="1" si="14"/>
        <v>-</v>
      </c>
      <c r="L47">
        <f t="shared" ca="1" si="15"/>
        <v>54</v>
      </c>
      <c r="M47" t="str">
        <f t="shared" ca="1" si="16"/>
        <v/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>
        <f t="shared" ca="1" si="15"/>
        <v>0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13797</v>
      </c>
    </row>
    <row r="62" spans="1:13" x14ac:dyDescent="0.45">
      <c r="D62" s="28">
        <f ca="1">D64/$C64</f>
        <v>0.26726114649681526</v>
      </c>
      <c r="E62" s="28">
        <f t="shared" ref="E62:M62" ca="1" si="17">E64/$C64</f>
        <v>0.22292993630573249</v>
      </c>
      <c r="F62" s="28">
        <f t="shared" ca="1" si="17"/>
        <v>0.21401273885350319</v>
      </c>
      <c r="G62" s="28">
        <f t="shared" ca="1" si="17"/>
        <v>0.10140127388535032</v>
      </c>
      <c r="H62" s="28">
        <f t="shared" ca="1" si="17"/>
        <v>9.2738853503184712E-2</v>
      </c>
      <c r="I62" s="28">
        <f t="shared" ca="1" si="17"/>
        <v>4.0509554140127385E-2</v>
      </c>
      <c r="J62" s="28">
        <f t="shared" ca="1" si="17"/>
        <v>3.6687898089171972E-2</v>
      </c>
      <c r="K62" s="28">
        <f t="shared" ca="1" si="17"/>
        <v>2.2420382165605095E-2</v>
      </c>
      <c r="L62" s="28">
        <f t="shared" ca="1" si="17"/>
        <v>9.6815286624203824E-3</v>
      </c>
      <c r="M62" s="28">
        <f t="shared" ca="1" si="17"/>
        <v>-6.8789808917197456E-3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Windows (W)</v>
      </c>
      <c r="G63" t="str">
        <f ca="1"/>
        <v>Floor (W)</v>
      </c>
      <c r="H63" t="str">
        <f ca="1"/>
        <v>Roof (W)</v>
      </c>
      <c r="I63" t="str">
        <f ca="1"/>
        <v>Internal Floor (W)</v>
      </c>
      <c r="J63" t="str">
        <f ca="1"/>
        <v>Doors (W)</v>
      </c>
      <c r="K63" t="str">
        <f ca="1"/>
        <v>Roof Glazing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8245</v>
      </c>
      <c r="C64">
        <f ca="1"/>
        <v>3925</v>
      </c>
      <c r="D64">
        <f ca="1"/>
        <v>1049</v>
      </c>
      <c r="E64">
        <f ca="1"/>
        <v>875</v>
      </c>
      <c r="F64">
        <f ca="1"/>
        <v>840</v>
      </c>
      <c r="G64">
        <f ca="1"/>
        <v>398</v>
      </c>
      <c r="H64">
        <f ca="1"/>
        <v>364</v>
      </c>
      <c r="I64">
        <f ca="1"/>
        <v>159</v>
      </c>
      <c r="J64">
        <f ca="1"/>
        <v>144</v>
      </c>
      <c r="K64">
        <f ca="1"/>
        <v>88</v>
      </c>
      <c r="L64">
        <f ca="1"/>
        <v>38</v>
      </c>
      <c r="M64">
        <f ca="1"/>
        <v>-27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>
        <f ca="1"/>
        <v>240</v>
      </c>
      <c r="G65">
        <f ca="1"/>
        <v>222</v>
      </c>
      <c r="H65">
        <f ca="1"/>
        <v>0</v>
      </c>
      <c r="I65">
        <f ca="1"/>
        <v>0</v>
      </c>
      <c r="J65">
        <f ca="1"/>
        <v>0</v>
      </c>
      <c r="K65" t="str">
        <f ca="1"/>
        <v/>
      </c>
      <c r="L65">
        <f ca="1"/>
        <v>45</v>
      </c>
      <c r="M65">
        <f ca="1"/>
        <v>74</v>
      </c>
    </row>
    <row r="66" spans="1:13" x14ac:dyDescent="0.45">
      <c r="A66" t="str">
        <f ca="1"/>
        <v>Main bed</v>
      </c>
      <c r="B66">
        <f ca="1"/>
        <v>1692</v>
      </c>
      <c r="C66">
        <f ca="1"/>
        <v>757</v>
      </c>
      <c r="D66">
        <f ca="1"/>
        <v>223</v>
      </c>
      <c r="E66">
        <f ca="1"/>
        <v>108</v>
      </c>
      <c r="F66">
        <f ca="1"/>
        <v>217</v>
      </c>
      <c r="G66">
        <f ca="1"/>
        <v>0</v>
      </c>
      <c r="H66">
        <f ca="1"/>
        <v>141</v>
      </c>
      <c r="I66">
        <f ca="1"/>
        <v>-4</v>
      </c>
      <c r="J66">
        <f ca="1"/>
        <v>0</v>
      </c>
      <c r="K66">
        <f ca="1"/>
        <v>88</v>
      </c>
      <c r="L66">
        <f ca="1"/>
        <v>0</v>
      </c>
      <c r="M66">
        <f ca="1"/>
        <v>-15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0</v>
      </c>
      <c r="G67">
        <f ca="1"/>
        <v>54</v>
      </c>
      <c r="H67">
        <f ca="1"/>
        <v>119</v>
      </c>
      <c r="I67">
        <f ca="1"/>
        <v>177</v>
      </c>
      <c r="J67">
        <f ca="1"/>
        <v>66</v>
      </c>
      <c r="K67" t="str">
        <f ca="1"/>
        <v/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115</v>
      </c>
      <c r="E68">
        <f ca="1"/>
        <v>111</v>
      </c>
      <c r="F68">
        <f ca="1"/>
        <v>95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 t="str">
        <f ca="1"/>
        <v/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>
        <f ca="1"/>
        <v>27</v>
      </c>
      <c r="G69">
        <f ca="1"/>
        <v>35</v>
      </c>
      <c r="H69">
        <f ca="1"/>
        <v>0</v>
      </c>
      <c r="I69">
        <f ca="1"/>
        <v>0</v>
      </c>
      <c r="J69">
        <f ca="1"/>
        <v>86</v>
      </c>
      <c r="K69" t="str">
        <f ca="1"/>
        <v/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>
        <f ca="1"/>
        <v>56</v>
      </c>
      <c r="G70">
        <f ca="1"/>
        <v>53</v>
      </c>
      <c r="H70">
        <f ca="1"/>
        <v>0</v>
      </c>
      <c r="I70">
        <f ca="1"/>
        <v>0</v>
      </c>
      <c r="J70">
        <f ca="1"/>
        <v>0</v>
      </c>
      <c r="K70" t="str">
        <f ca="1"/>
        <v/>
      </c>
      <c r="L70">
        <f ca="1"/>
        <v>-19</v>
      </c>
      <c r="M70">
        <f ca="1"/>
        <v>-43</v>
      </c>
    </row>
    <row r="71" spans="1:13" x14ac:dyDescent="0.45">
      <c r="A71" t="str">
        <f ca="1"/>
        <v>Bath</v>
      </c>
      <c r="B71">
        <f ca="1"/>
        <v>437</v>
      </c>
      <c r="C71">
        <f ca="1"/>
        <v>235</v>
      </c>
      <c r="D71">
        <f ca="1"/>
        <v>41</v>
      </c>
      <c r="E71">
        <f ca="1"/>
        <v>69</v>
      </c>
      <c r="F71">
        <f ca="1"/>
        <v>45</v>
      </c>
      <c r="G71">
        <f ca="1"/>
        <v>0</v>
      </c>
      <c r="H71">
        <f ca="1"/>
        <v>0</v>
      </c>
      <c r="I71">
        <f ca="1"/>
        <v>23</v>
      </c>
      <c r="J71">
        <f ca="1"/>
        <v>0</v>
      </c>
      <c r="K71" t="str">
        <f ca="1"/>
        <v/>
      </c>
      <c r="L71">
        <f ca="1"/>
        <v>0</v>
      </c>
      <c r="M71">
        <f ca="1"/>
        <v>58</v>
      </c>
    </row>
    <row r="72" spans="1:13" x14ac:dyDescent="0.45">
      <c r="A72" t="str">
        <f ca="1"/>
        <v>Landing 2</v>
      </c>
      <c r="B72">
        <f ca="1"/>
        <v>333</v>
      </c>
      <c r="C72">
        <f ca="1"/>
        <v>149</v>
      </c>
      <c r="D72">
        <f ca="1"/>
        <v>0</v>
      </c>
      <c r="E72">
        <f ca="1"/>
        <v>47</v>
      </c>
      <c r="F72">
        <f ca="1"/>
        <v>44</v>
      </c>
      <c r="G72">
        <f ca="1"/>
        <v>34</v>
      </c>
      <c r="H72">
        <f ca="1"/>
        <v>38</v>
      </c>
      <c r="I72">
        <f ca="1"/>
        <v>0</v>
      </c>
      <c r="J72">
        <f ca="1"/>
        <v>0</v>
      </c>
      <c r="K72" t="str">
        <f ca="1"/>
        <v/>
      </c>
      <c r="L72">
        <f ca="1"/>
        <v>0</v>
      </c>
      <c r="M72">
        <f ca="1"/>
        <v>-13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105</v>
      </c>
      <c r="E73">
        <f ca="1"/>
        <v>73</v>
      </c>
      <c r="F73">
        <f ca="1"/>
        <v>62</v>
      </c>
      <c r="G73">
        <f ca="1"/>
        <v>0</v>
      </c>
      <c r="H73">
        <f ca="1"/>
        <v>0</v>
      </c>
      <c r="I73">
        <f ca="1"/>
        <v>-37</v>
      </c>
      <c r="J73">
        <f ca="1"/>
        <v>0</v>
      </c>
      <c r="K73" t="str">
        <f ca="1"/>
        <v/>
      </c>
      <c r="L73">
        <f ca="1"/>
        <v>0</v>
      </c>
      <c r="M73">
        <f ca="1"/>
        <v>-71</v>
      </c>
    </row>
    <row r="74" spans="1:13" x14ac:dyDescent="0.45">
      <c r="A74" t="str">
        <f ca="1"/>
        <v>Landing 1</v>
      </c>
      <c r="B74">
        <f ca="1"/>
        <v>246</v>
      </c>
      <c r="C74">
        <f ca="1"/>
        <v>110</v>
      </c>
      <c r="D74">
        <f ca="1"/>
        <v>10</v>
      </c>
      <c r="E74">
        <f ca="1"/>
        <v>94</v>
      </c>
      <c r="F74">
        <f ca="1"/>
        <v>0</v>
      </c>
      <c r="G74">
        <f ca="1"/>
        <v>0</v>
      </c>
      <c r="H74">
        <f ca="1"/>
        <v>66</v>
      </c>
      <c r="I74">
        <f ca="1"/>
        <v>0</v>
      </c>
      <c r="J74">
        <f ca="1"/>
        <v>0</v>
      </c>
      <c r="K74" t="str">
        <f ca="1"/>
        <v/>
      </c>
      <c r="L74">
        <f ca="1"/>
        <v>0</v>
      </c>
      <c r="M74">
        <f ca="1"/>
        <v>-60</v>
      </c>
    </row>
    <row r="75" spans="1:13" x14ac:dyDescent="0.45">
      <c r="A75" t="str">
        <f ca="1"/>
        <v>Shower</v>
      </c>
      <c r="B75">
        <f ca="1"/>
        <v>82</v>
      </c>
      <c r="C75">
        <f ca="1"/>
        <v>44</v>
      </c>
      <c r="D75" t="str">
        <f ca="1"/>
        <v>-</v>
      </c>
      <c r="E75">
        <f ca="1"/>
        <v>-10</v>
      </c>
      <c r="F75">
        <f ca="1"/>
        <v>54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 t="str">
        <f ca="1"/>
        <v/>
      </c>
      <c r="L75">
        <f ca="1"/>
        <v>0</v>
      </c>
      <c r="M75">
        <f ca="1"/>
        <v>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>
        <f ca="1"/>
        <v>0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 t="str">
        <f ca="1"/>
        <v/>
      </c>
      <c r="L76">
        <f ca="1"/>
        <v>0</v>
      </c>
      <c r="M76">
        <f ca="1"/>
        <v>0</v>
      </c>
    </row>
    <row r="90" spans="1:14" s="34" customFormat="1" x14ac:dyDescent="0.45">
      <c r="A90" s="34" t="s">
        <v>347</v>
      </c>
    </row>
    <row r="92" spans="1:14" s="24" customFormat="1" x14ac:dyDescent="0.45">
      <c r="D92" s="82">
        <f t="shared" ref="D92:N92" ca="1" si="18">D94/$C$94</f>
        <v>1.0031932375412707</v>
      </c>
      <c r="E92" s="82">
        <f t="shared" ca="1" si="18"/>
        <v>0.26795635287736314</v>
      </c>
      <c r="F92" s="82">
        <f t="shared" ca="1" si="18"/>
        <v>0.22517853010545666</v>
      </c>
      <c r="G92" s="82">
        <f t="shared" ca="1" si="18"/>
        <v>0.21127407673251045</v>
      </c>
      <c r="H92" s="82">
        <f t="shared" ca="1" si="18"/>
        <v>9.9968550481265753E-2</v>
      </c>
      <c r="I92" s="82">
        <f t="shared" ca="1" si="18"/>
        <v>9.8686341737862393E-2</v>
      </c>
      <c r="J92" s="82">
        <f t="shared" ca="1" si="18"/>
        <v>4.2058181398334088E-2</v>
      </c>
      <c r="K92" s="82">
        <f t="shared" ca="1" si="18"/>
        <v>4.1212444742043546E-2</v>
      </c>
      <c r="L92" s="82">
        <f t="shared" ca="1" si="18"/>
        <v>2.3855937668480074E-2</v>
      </c>
      <c r="M92" s="82">
        <f t="shared" ca="1" si="18"/>
        <v>8.262285566240115E-3</v>
      </c>
      <c r="N92" s="82">
        <f t="shared" ca="1" si="18"/>
        <v>-1.5259463768285672E-2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Windows (kWh/year)</v>
      </c>
      <c r="H93" s="24" t="str">
        <f t="shared" ca="1" si="19"/>
        <v>Floor (kWh/year)</v>
      </c>
      <c r="I93" s="24" t="str">
        <f t="shared" ca="1" si="19"/>
        <v>Roof (kWh/year)</v>
      </c>
      <c r="J93" s="24" t="str">
        <f t="shared" ca="1" si="19"/>
        <v>Internal Floor (kWh/year)</v>
      </c>
      <c r="K93" s="24" t="str">
        <f t="shared" ca="1" si="19"/>
        <v>Doors (kWh/year)</v>
      </c>
      <c r="L93" s="24" t="str">
        <f t="shared" ca="1" si="19"/>
        <v>Roof Glazing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8245</v>
      </c>
      <c r="D94" s="83">
        <f ca="1">SUM(D95:D117)</f>
        <v>8271.3282435277761</v>
      </c>
      <c r="E94" s="83">
        <f ca="1">SUMIF(E95:E117,"&lt;&gt;#N/A")</f>
        <v>2209.3001294738592</v>
      </c>
      <c r="F94" s="83">
        <f t="shared" ref="F94:N94" ca="1" si="20">SUMIF(F95:F117,"&lt;&gt;#N/A")</f>
        <v>1856.5969807194901</v>
      </c>
      <c r="G94" s="83">
        <f t="shared" ca="1" si="20"/>
        <v>1741.9547626595486</v>
      </c>
      <c r="H94" s="83">
        <f t="shared" ca="1" si="20"/>
        <v>824.24069871803613</v>
      </c>
      <c r="I94" s="83">
        <f t="shared" ca="1" si="20"/>
        <v>813.66888762867541</v>
      </c>
      <c r="J94" s="83">
        <f t="shared" ca="1" si="20"/>
        <v>346.76970562926454</v>
      </c>
      <c r="K94" s="83">
        <f t="shared" ca="1" si="20"/>
        <v>339.79660689814904</v>
      </c>
      <c r="L94" s="83">
        <f t="shared" ca="1" si="20"/>
        <v>196.69220607661822</v>
      </c>
      <c r="M94" s="83">
        <f t="shared" ca="1" si="20"/>
        <v>68.122544493649741</v>
      </c>
      <c r="N94" s="83">
        <f t="shared" ca="1" si="20"/>
        <v>-125.81427876951537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0.24046203597878299</v>
      </c>
      <c r="C95" s="24">
        <f t="shared" ref="C95:C117" ca="1" si="23">B65</f>
        <v>1987</v>
      </c>
      <c r="D95" s="83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>
        <f t="shared" ca="1" si="24"/>
        <v>465.703125</v>
      </c>
      <c r="H95" s="27">
        <f t="shared" ca="1" si="24"/>
        <v>430.775390625</v>
      </c>
      <c r="I95" s="27">
        <f t="shared" ca="1" si="24"/>
        <v>0</v>
      </c>
      <c r="J95" s="27">
        <f t="shared" ca="1" si="24"/>
        <v>0</v>
      </c>
      <c r="K95" s="27">
        <f t="shared" ca="1" si="24"/>
        <v>0</v>
      </c>
      <c r="L95" s="27" t="e">
        <f t="shared" ca="1" si="24"/>
        <v>#N/A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Main bed</v>
      </c>
      <c r="B96" s="82">
        <f t="shared" ca="1" si="22"/>
        <v>0.20483229401893666</v>
      </c>
      <c r="C96" s="24">
        <f t="shared" ca="1" si="23"/>
        <v>1692</v>
      </c>
      <c r="D96" s="83">
        <f t="shared" ref="D96:D117" ca="1" si="25">SUMIF(E96:N96,"&lt;&gt;#N/A")</f>
        <v>1694.2351387054164</v>
      </c>
      <c r="E96" s="27">
        <f t="shared" ref="E96:N96" ca="1" si="26">IF(ISNUMBER($B66*(D66/$C66)),$B66*(D66/$C66),NA())</f>
        <v>498.43593130779391</v>
      </c>
      <c r="F96" s="27">
        <f t="shared" ca="1" si="26"/>
        <v>241.39498018494055</v>
      </c>
      <c r="G96" s="27">
        <f t="shared" ca="1" si="26"/>
        <v>485.02509907529719</v>
      </c>
      <c r="H96" s="27">
        <f t="shared" ca="1" si="26"/>
        <v>0</v>
      </c>
      <c r="I96" s="27">
        <f t="shared" ca="1" si="26"/>
        <v>315.1545574636724</v>
      </c>
      <c r="J96" s="27">
        <f t="shared" ca="1" si="26"/>
        <v>-8.940554821664465</v>
      </c>
      <c r="K96" s="27">
        <f t="shared" ca="1" si="26"/>
        <v>0</v>
      </c>
      <c r="L96" s="27">
        <f t="shared" ca="1" si="26"/>
        <v>196.69220607661822</v>
      </c>
      <c r="M96" s="27">
        <f t="shared" ca="1" si="26"/>
        <v>0</v>
      </c>
      <c r="N96" s="27">
        <f t="shared" ca="1" si="26"/>
        <v>-33.527080581241741</v>
      </c>
    </row>
    <row r="97" spans="1:14" x14ac:dyDescent="0.45">
      <c r="A97" s="24" t="str">
        <f t="shared" ca="1" si="21"/>
        <v>Utility</v>
      </c>
      <c r="B97" s="82">
        <f t="shared" ca="1" si="22"/>
        <v>0.1597083275027403</v>
      </c>
      <c r="C97" s="24">
        <f t="shared" ca="1" si="23"/>
        <v>1321</v>
      </c>
      <c r="D97" s="83">
        <f t="shared" ca="1" si="25"/>
        <v>1320.9999999999998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0</v>
      </c>
      <c r="H97" s="27">
        <f t="shared" ca="1" si="27"/>
        <v>120.70050761421319</v>
      </c>
      <c r="I97" s="27">
        <f t="shared" ca="1" si="27"/>
        <v>265.98815566835873</v>
      </c>
      <c r="J97" s="27">
        <f t="shared" ca="1" si="27"/>
        <v>395.62944162436548</v>
      </c>
      <c r="K97" s="27">
        <f t="shared" ca="1" si="27"/>
        <v>147.5228426395939</v>
      </c>
      <c r="L97" s="27" t="e">
        <f t="shared" ca="1" si="27"/>
        <v>#N/A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9.551776936764951E-2</v>
      </c>
      <c r="C98" s="24">
        <f t="shared" ca="1" si="23"/>
        <v>792</v>
      </c>
      <c r="D98" s="83">
        <f t="shared" ca="1" si="25"/>
        <v>790.0588235294116</v>
      </c>
      <c r="E98" s="27">
        <f t="shared" ref="E98:N98" ca="1" si="28">IF(ISNUMBER($B68*(D68/$C68)),$B68*(D68/$C68),NA())</f>
        <v>223.23529411764704</v>
      </c>
      <c r="F98" s="27">
        <f t="shared" ca="1" si="28"/>
        <v>215.47058823529409</v>
      </c>
      <c r="G98" s="27">
        <f t="shared" ca="1" si="28"/>
        <v>184.41176470588235</v>
      </c>
      <c r="H98" s="27">
        <f t="shared" ca="1" si="28"/>
        <v>0</v>
      </c>
      <c r="I98" s="27">
        <f t="shared" ca="1" si="28"/>
        <v>0</v>
      </c>
      <c r="J98" s="27">
        <f t="shared" ca="1" si="28"/>
        <v>0</v>
      </c>
      <c r="K98" s="27">
        <f t="shared" ca="1" si="28"/>
        <v>0</v>
      </c>
      <c r="L98" s="27" t="e">
        <f t="shared" ca="1" si="28"/>
        <v>#N/A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7.1359245343300209E-2</v>
      </c>
      <c r="C99" s="24">
        <f t="shared" ca="1" si="23"/>
        <v>588</v>
      </c>
      <c r="D99" s="83">
        <f t="shared" ca="1" si="25"/>
        <v>590.2357414448669</v>
      </c>
      <c r="E99" s="27">
        <f t="shared" ref="E99:N99" ca="1" si="29">IF(ISNUMBER($B69*(D69/$C69)),$B69*(D69/$C69),NA())</f>
        <v>187.8022813688213</v>
      </c>
      <c r="F99" s="27">
        <f t="shared" ca="1" si="29"/>
        <v>140.85171102661596</v>
      </c>
      <c r="G99" s="27">
        <f t="shared" ca="1" si="29"/>
        <v>60.365019011406844</v>
      </c>
      <c r="H99" s="27">
        <f t="shared" ca="1" si="29"/>
        <v>78.250950570342212</v>
      </c>
      <c r="I99" s="27">
        <f t="shared" ca="1" si="29"/>
        <v>0</v>
      </c>
      <c r="J99" s="27">
        <f t="shared" ca="1" si="29"/>
        <v>0</v>
      </c>
      <c r="K99" s="27">
        <f t="shared" ca="1" si="29"/>
        <v>192.27376425855513</v>
      </c>
      <c r="L99" s="27" t="e">
        <f t="shared" ca="1" si="29"/>
        <v>#N/A</v>
      </c>
      <c r="M99" s="27">
        <f t="shared" ca="1" si="29"/>
        <v>0</v>
      </c>
      <c r="N99" s="27">
        <f t="shared" ca="1" si="29"/>
        <v>-69.307984790874528</v>
      </c>
    </row>
    <row r="100" spans="1:14" x14ac:dyDescent="0.45">
      <c r="A100" s="24" t="str">
        <f t="shared" ca="1" si="21"/>
        <v>Kitchen</v>
      </c>
      <c r="B100" s="82">
        <f t="shared" ca="1" si="22"/>
        <v>5.9212211381753706E-2</v>
      </c>
      <c r="C100" s="24">
        <f t="shared" ca="1" si="23"/>
        <v>492</v>
      </c>
      <c r="D100" s="83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>
        <f t="shared" ca="1" si="30"/>
        <v>125.23636363636362</v>
      </c>
      <c r="H100" s="27">
        <f t="shared" ca="1" si="30"/>
        <v>118.52727272727273</v>
      </c>
      <c r="I100" s="27">
        <f t="shared" ca="1" si="30"/>
        <v>0</v>
      </c>
      <c r="J100" s="27">
        <f t="shared" ca="1" si="30"/>
        <v>0</v>
      </c>
      <c r="K100" s="27">
        <f t="shared" ca="1" si="30"/>
        <v>0</v>
      </c>
      <c r="L100" s="27" t="e">
        <f t="shared" ca="1" si="30"/>
        <v>#N/A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Bath</v>
      </c>
      <c r="B101" s="82">
        <f t="shared" ca="1" si="22"/>
        <v>5.3057932359471767E-2</v>
      </c>
      <c r="C101" s="24">
        <f t="shared" ca="1" si="23"/>
        <v>437</v>
      </c>
      <c r="D101" s="83">
        <f t="shared" ca="1" si="25"/>
        <v>438.85957446808516</v>
      </c>
      <c r="E101" s="27">
        <f t="shared" ref="E101:N101" ca="1" si="31">IF(ISNUMBER($B71*(D71/$C71)),$B71*(D71/$C71),NA())</f>
        <v>76.242553191489364</v>
      </c>
      <c r="F101" s="27">
        <f t="shared" ca="1" si="31"/>
        <v>128.31063829787234</v>
      </c>
      <c r="G101" s="27">
        <f t="shared" ca="1" si="31"/>
        <v>83.680851063829792</v>
      </c>
      <c r="H101" s="27">
        <f t="shared" ca="1" si="31"/>
        <v>0</v>
      </c>
      <c r="I101" s="27">
        <f t="shared" ca="1" si="31"/>
        <v>0</v>
      </c>
      <c r="J101" s="27">
        <f t="shared" ca="1" si="31"/>
        <v>42.770212765957446</v>
      </c>
      <c r="K101" s="27">
        <f t="shared" ca="1" si="31"/>
        <v>0</v>
      </c>
      <c r="L101" s="27" t="e">
        <f t="shared" ca="1" si="31"/>
        <v>#N/A</v>
      </c>
      <c r="M101" s="27">
        <f t="shared" ca="1" si="31"/>
        <v>0</v>
      </c>
      <c r="N101" s="27">
        <f t="shared" ca="1" si="31"/>
        <v>107.85531914893618</v>
      </c>
    </row>
    <row r="102" spans="1:14" x14ac:dyDescent="0.45">
      <c r="A102" s="24" t="str">
        <f t="shared" ca="1" si="21"/>
        <v>Landing 2</v>
      </c>
      <c r="B102" s="82">
        <f t="shared" ca="1" si="22"/>
        <v>4.0529754044179869E-2</v>
      </c>
      <c r="C102" s="24">
        <f t="shared" ca="1" si="23"/>
        <v>333</v>
      </c>
      <c r="D102" s="83">
        <f t="shared" ca="1" si="25"/>
        <v>335.23489932885906</v>
      </c>
      <c r="E102" s="27">
        <f t="shared" ref="E102:N102" ca="1" si="32">IF(ISNUMBER($B72*(D72/$C72)),$B72*(D72/$C72),NA())</f>
        <v>0</v>
      </c>
      <c r="F102" s="27">
        <f t="shared" ca="1" si="32"/>
        <v>105.04026845637584</v>
      </c>
      <c r="G102" s="27">
        <f t="shared" ca="1" si="32"/>
        <v>98.335570469798668</v>
      </c>
      <c r="H102" s="27">
        <f t="shared" ca="1" si="32"/>
        <v>75.986577181208048</v>
      </c>
      <c r="I102" s="27">
        <f t="shared" ca="1" si="32"/>
        <v>84.926174496644308</v>
      </c>
      <c r="J102" s="27">
        <f t="shared" ca="1" si="32"/>
        <v>0</v>
      </c>
      <c r="K102" s="27">
        <f t="shared" ca="1" si="32"/>
        <v>0</v>
      </c>
      <c r="L102" s="27" t="e">
        <f t="shared" ca="1" si="32"/>
        <v>#N/A</v>
      </c>
      <c r="M102" s="27">
        <f t="shared" ca="1" si="32"/>
        <v>0</v>
      </c>
      <c r="N102" s="27">
        <f t="shared" ca="1" si="32"/>
        <v>-29.053691275167786</v>
      </c>
    </row>
    <row r="103" spans="1:14" x14ac:dyDescent="0.45">
      <c r="A103" s="24" t="str">
        <f t="shared" ca="1" si="21"/>
        <v>Bedroom</v>
      </c>
      <c r="B103" s="82">
        <f t="shared" ca="1" si="22"/>
        <v>3.5665372152390899E-2</v>
      </c>
      <c r="C103" s="24">
        <f t="shared" ca="1" si="23"/>
        <v>295</v>
      </c>
      <c r="D103" s="83">
        <f t="shared" ca="1" si="25"/>
        <v>294.99999999999989</v>
      </c>
      <c r="E103" s="27">
        <f t="shared" ref="E103:N103" ca="1" si="33">IF(ISNUMBER($B73*(D73/$C73)),$B73*(D73/$C73),NA())</f>
        <v>234.65909090909091</v>
      </c>
      <c r="F103" s="27">
        <f t="shared" ca="1" si="33"/>
        <v>163.14393939393938</v>
      </c>
      <c r="G103" s="27">
        <f t="shared" ca="1" si="33"/>
        <v>138.56060606060606</v>
      </c>
      <c r="H103" s="27">
        <f t="shared" ca="1" si="33"/>
        <v>0</v>
      </c>
      <c r="I103" s="27">
        <f t="shared" ca="1" si="33"/>
        <v>0</v>
      </c>
      <c r="J103" s="27">
        <f t="shared" ca="1" si="33"/>
        <v>-82.689393939393938</v>
      </c>
      <c r="K103" s="27">
        <f t="shared" ca="1" si="33"/>
        <v>0</v>
      </c>
      <c r="L103" s="27" t="e">
        <f t="shared" ca="1" si="33"/>
        <v>#N/A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1</v>
      </c>
      <c r="B104" s="82">
        <f t="shared" ca="1" si="22"/>
        <v>2.9741293388095478E-2</v>
      </c>
      <c r="C104" s="24">
        <f t="shared" ca="1" si="23"/>
        <v>246</v>
      </c>
      <c r="D104" s="83">
        <f t="shared" ca="1" si="25"/>
        <v>246.00000000000003</v>
      </c>
      <c r="E104" s="27">
        <f t="shared" ref="E104:N104" ca="1" si="34">IF(ISNUMBER($B74*(D74/$C74)),$B74*(D74/$C74),NA())</f>
        <v>22.363636363636363</v>
      </c>
      <c r="F104" s="27">
        <f t="shared" ca="1" si="34"/>
        <v>210.21818181818182</v>
      </c>
      <c r="G104" s="27">
        <f t="shared" ca="1" si="34"/>
        <v>0</v>
      </c>
      <c r="H104" s="27">
        <f t="shared" ca="1" si="34"/>
        <v>0</v>
      </c>
      <c r="I104" s="27">
        <f t="shared" ca="1" si="34"/>
        <v>147.6</v>
      </c>
      <c r="J104" s="27">
        <f t="shared" ca="1" si="34"/>
        <v>0</v>
      </c>
      <c r="K104" s="27">
        <f t="shared" ca="1" si="34"/>
        <v>0</v>
      </c>
      <c r="L104" s="27" t="e">
        <f t="shared" ca="1" si="34"/>
        <v>#N/A</v>
      </c>
      <c r="M104" s="27">
        <f t="shared" ca="1" si="34"/>
        <v>0</v>
      </c>
      <c r="N104" s="27">
        <f t="shared" ca="1" si="34"/>
        <v>-134.18181818181816</v>
      </c>
    </row>
    <row r="105" spans="1:14" x14ac:dyDescent="0.45">
      <c r="A105" s="24" t="str">
        <f t="shared" ca="1" si="21"/>
        <v>Shower</v>
      </c>
      <c r="B105" s="82">
        <f t="shared" ca="1" si="22"/>
        <v>9.9137644626984909E-3</v>
      </c>
      <c r="C105" s="24">
        <f t="shared" ca="1" si="23"/>
        <v>82</v>
      </c>
      <c r="D105" s="83">
        <f t="shared" ca="1" si="25"/>
        <v>82</v>
      </c>
      <c r="E105" s="27" t="e">
        <f t="shared" ref="E105:N105" ca="1" si="35">IF(ISNUMBER($B75*(D75/$C75)),$B75*(D75/$C75),NA())</f>
        <v>#N/A</v>
      </c>
      <c r="F105" s="27">
        <f t="shared" ca="1" si="35"/>
        <v>-18.636363636363637</v>
      </c>
      <c r="G105" s="27">
        <f t="shared" ca="1" si="35"/>
        <v>100.63636363636364</v>
      </c>
      <c r="H105" s="27">
        <f t="shared" ca="1" si="35"/>
        <v>0</v>
      </c>
      <c r="I105" s="27">
        <f t="shared" ca="1" si="35"/>
        <v>0</v>
      </c>
      <c r="J105" s="27">
        <f t="shared" ca="1" si="35"/>
        <v>0</v>
      </c>
      <c r="K105" s="27">
        <f t="shared" ca="1" si="35"/>
        <v>0</v>
      </c>
      <c r="L105" s="27" t="e">
        <f t="shared" ca="1" si="35"/>
        <v>#N/A</v>
      </c>
      <c r="M105" s="27">
        <f t="shared" ca="1" si="35"/>
        <v>0</v>
      </c>
      <c r="N105" s="27">
        <f t="shared" ca="1" si="35"/>
        <v>0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3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3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3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3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3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3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13786</v>
      </c>
    </row>
    <row r="131" spans="1:14" x14ac:dyDescent="0.45">
      <c r="A131" t="s">
        <v>13798</v>
      </c>
    </row>
    <row r="132" spans="1:14" x14ac:dyDescent="0.45">
      <c r="A132" s="29" t="str">
        <f ca="1">"Annual Heating Loss (modelled, gas boiler) £"&amp; ROUND(D135,0)</f>
        <v>Annual Heating Loss (modelled, gas boiler) £633</v>
      </c>
      <c r="E132" t="str">
        <f ca="1">SUBSTITUTE(E93,"(kWh/year)","("&amp;ROUND(E92*100,0)&amp;"%)")</f>
        <v>Ventilation (27%)</v>
      </c>
      <c r="F132" t="str">
        <f t="shared" ref="F132:N132" ca="1" si="48">SUBSTITUTE(F93,"(kWh/year)","("&amp;ROUND(F92*100,0)&amp;"%)")</f>
        <v>External Walls (23%)</v>
      </c>
      <c r="G132" t="str">
        <f t="shared" ca="1" si="48"/>
        <v>Windows (21%)</v>
      </c>
      <c r="H132" t="str">
        <f t="shared" ca="1" si="48"/>
        <v>Floor (10%)</v>
      </c>
      <c r="I132" t="str">
        <f t="shared" ca="1" si="48"/>
        <v>Roof (10%)</v>
      </c>
      <c r="J132" t="str">
        <f t="shared" ca="1" si="48"/>
        <v>Internal Floor (4%)</v>
      </c>
      <c r="K132" t="str">
        <f t="shared" ca="1" si="48"/>
        <v>Doors (4%)</v>
      </c>
      <c r="L132" t="str">
        <f t="shared" ca="1" si="48"/>
        <v>Roof Glazing (2%)</v>
      </c>
      <c r="M132" t="str">
        <f t="shared" ca="1" si="48"/>
        <v>Internal Ceiling (1%)</v>
      </c>
      <c r="N132" t="str">
        <f t="shared" ca="1" si="48"/>
        <v>Internal Walls (-2%)</v>
      </c>
    </row>
    <row r="133" spans="1:14" x14ac:dyDescent="0.45">
      <c r="A133" s="88" t="s">
        <v>328</v>
      </c>
      <c r="B133" s="88" t="s">
        <v>329</v>
      </c>
      <c r="C133" s="29" t="s">
        <v>330</v>
      </c>
      <c r="D133" s="88" t="s">
        <v>331</v>
      </c>
      <c r="E133" s="88" t="s">
        <v>332</v>
      </c>
      <c r="F133" s="88" t="s">
        <v>13787</v>
      </c>
      <c r="G133" s="88" t="s">
        <v>13788</v>
      </c>
      <c r="H133" s="88" t="s">
        <v>13789</v>
      </c>
      <c r="I133" s="88" t="s">
        <v>13790</v>
      </c>
      <c r="J133" s="88" t="s">
        <v>13791</v>
      </c>
      <c r="K133" s="88" t="s">
        <v>13792</v>
      </c>
      <c r="L133" s="88" t="s">
        <v>13793</v>
      </c>
      <c r="M133" s="88" t="s">
        <v>13794</v>
      </c>
      <c r="N133" s="89" t="s">
        <v>13795</v>
      </c>
    </row>
    <row r="134" spans="1:14" x14ac:dyDescent="0.45">
      <c r="A134" s="62" t="str">
        <f>A93</f>
        <v>Room</v>
      </c>
      <c r="B134" s="62" t="s">
        <v>313</v>
      </c>
      <c r="C134" t="s">
        <v>13796</v>
      </c>
      <c r="D134" s="62" t="str">
        <f ca="1">SUBSTITUTE(C93,"(kWh/year)","£"&amp;ROUND(D135,0))</f>
        <v>Annual Demand £633</v>
      </c>
      <c r="E134" s="62" t="str">
        <f t="shared" ref="E134:N134" ca="1" si="49">SUBSTITUTE(E93,"(kWh/year)","(£"&amp;ROUND(F135,0)&amp;", "&amp;ROUND(E92*100,0)&amp;"%)")</f>
        <v>Ventilation (£142, 27%)</v>
      </c>
      <c r="F134" s="62" t="str">
        <f t="shared" ca="1" si="49"/>
        <v>External Walls (£133, 23%)</v>
      </c>
      <c r="G134" s="62" t="str">
        <f t="shared" ca="1" si="49"/>
        <v>Windows (£63, 21%)</v>
      </c>
      <c r="H134" s="62" t="str">
        <f t="shared" ca="1" si="49"/>
        <v>Floor (£62, 10%)</v>
      </c>
      <c r="I134" s="62" t="str">
        <f t="shared" ca="1" si="49"/>
        <v>Roof (£27, 10%)</v>
      </c>
      <c r="J134" s="62" t="str">
        <f t="shared" ca="1" si="49"/>
        <v>Internal Floor (£26, 4%)</v>
      </c>
      <c r="K134" s="62" t="str">
        <f t="shared" ca="1" si="49"/>
        <v>Doors (£15, 4%)</v>
      </c>
      <c r="L134" s="62" t="str">
        <f t="shared" ca="1" si="49"/>
        <v>Roof Glazing (£5, 2%)</v>
      </c>
      <c r="M134" s="62" t="str">
        <f t="shared" ca="1" si="49"/>
        <v>Internal Ceiling (£-10, 1%)</v>
      </c>
      <c r="N134" s="62" t="str">
        <f t="shared" ca="1" si="49"/>
        <v>Internal Walls (£0, -2%)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632.51333626977112</v>
      </c>
      <c r="E135" s="84">
        <f t="shared" ca="1" si="51"/>
        <v>168.94648048917747</v>
      </c>
      <c r="F135" s="84">
        <f t="shared" ca="1" si="51"/>
        <v>141.97506323149042</v>
      </c>
      <c r="G135" s="84">
        <f t="shared" ca="1" si="51"/>
        <v>133.20830537984784</v>
      </c>
      <c r="H135" s="84">
        <f t="shared" ca="1" si="51"/>
        <v>63.030171078438059</v>
      </c>
      <c r="I135" s="84">
        <f t="shared" ca="1" si="51"/>
        <v>62.22173846572224</v>
      </c>
      <c r="J135" s="84">
        <f t="shared" ca="1" si="51"/>
        <v>26.517683371649643</v>
      </c>
      <c r="K135" s="84">
        <f t="shared" ca="1" si="51"/>
        <v>25.984446409858457</v>
      </c>
      <c r="L135" s="84">
        <f t="shared" ca="1" si="51"/>
        <v>15.041168699976689</v>
      </c>
      <c r="M135" s="84">
        <f t="shared" ca="1" si="51"/>
        <v>5.2093710495143926</v>
      </c>
      <c r="N135" s="85">
        <f t="shared" ca="1" si="51"/>
        <v>-9.6210919059041178</v>
      </c>
    </row>
    <row r="136" spans="1:14" x14ac:dyDescent="0.45">
      <c r="A136" s="62" t="str">
        <f t="shared" ref="A136:A158" ca="1" si="52">A95&amp;" (£"&amp;ROUND(D136,0)&amp;", "&amp;ROUND(B95*100,0)&amp;"%)"</f>
        <v>Living Room (£152, 24%)</v>
      </c>
      <c r="B136" s="62" t="str">
        <f ca="1">A95&amp;" ("&amp;(ROUND(B95*100,0)&amp;"%)")</f>
        <v>Living Room (24%)</v>
      </c>
      <c r="C136" s="62" t="b">
        <f t="shared" ca="1" si="50"/>
        <v>1</v>
      </c>
      <c r="D136" s="86">
        <f t="shared" ref="D136:N136" ca="1" si="53">D95*GasDeliveredHeatTariff</f>
        <v>152.09544462316177</v>
      </c>
      <c r="E136" s="86">
        <f t="shared" ca="1" si="53"/>
        <v>43.477039292279414</v>
      </c>
      <c r="F136" s="86">
        <f t="shared" ca="1" si="53"/>
        <v>22.406255744485296</v>
      </c>
      <c r="G136" s="86">
        <f t="shared" ca="1" si="53"/>
        <v>35.61259191176471</v>
      </c>
      <c r="H136" s="86">
        <f t="shared" ca="1" si="53"/>
        <v>32.941647518382354</v>
      </c>
      <c r="I136" s="86">
        <f t="shared" ca="1" si="53"/>
        <v>0</v>
      </c>
      <c r="J136" s="86">
        <f t="shared" ca="1" si="53"/>
        <v>0</v>
      </c>
      <c r="K136" s="86">
        <f t="shared" ca="1" si="53"/>
        <v>0</v>
      </c>
      <c r="L136" s="86" t="e">
        <f t="shared" ca="1" si="53"/>
        <v>#N/A</v>
      </c>
      <c r="M136" s="86">
        <f t="shared" ca="1" si="53"/>
        <v>6.6773609834558831</v>
      </c>
      <c r="N136" s="87">
        <f t="shared" ca="1" si="53"/>
        <v>10.980549172794118</v>
      </c>
    </row>
    <row r="137" spans="1:14" x14ac:dyDescent="0.45">
      <c r="A137" s="65" t="str">
        <f t="shared" ca="1" si="52"/>
        <v>Main bed (£130, 20%)</v>
      </c>
      <c r="B137" s="62" t="str">
        <f t="shared" ref="B137:B158" ca="1" si="54">A96&amp;" ("&amp;(ROUND(B96*100,0)&amp;"%)")</f>
        <v>Main bed (20%)</v>
      </c>
      <c r="C137" s="65" t="b">
        <f t="shared" ca="1" si="50"/>
        <v>1</v>
      </c>
      <c r="D137" s="84">
        <f t="shared" ref="D137:N137" ca="1" si="55">D96*GasDeliveredHeatTariff</f>
        <v>129.55915766570831</v>
      </c>
      <c r="E137" s="84">
        <f t="shared" ca="1" si="55"/>
        <v>38.115688864713654</v>
      </c>
      <c r="F137" s="84">
        <f t="shared" ca="1" si="55"/>
        <v>18.459616131789574</v>
      </c>
      <c r="G137" s="84">
        <f t="shared" ca="1" si="55"/>
        <v>37.090154635169789</v>
      </c>
      <c r="H137" s="84">
        <f t="shared" ca="1" si="55"/>
        <v>0</v>
      </c>
      <c r="I137" s="84">
        <f t="shared" ca="1" si="55"/>
        <v>24.100054394280832</v>
      </c>
      <c r="J137" s="84">
        <f t="shared" ca="1" si="55"/>
        <v>-0.68368948636257676</v>
      </c>
      <c r="K137" s="84">
        <f t="shared" ca="1" si="55"/>
        <v>0</v>
      </c>
      <c r="L137" s="84">
        <f t="shared" ca="1" si="55"/>
        <v>15.041168699976689</v>
      </c>
      <c r="M137" s="84">
        <f t="shared" ca="1" si="55"/>
        <v>0</v>
      </c>
      <c r="N137" s="85">
        <f t="shared" ca="1" si="55"/>
        <v>-2.5638355738596625</v>
      </c>
    </row>
    <row r="138" spans="1:14" x14ac:dyDescent="0.45">
      <c r="A138" s="62" t="str">
        <f t="shared" ca="1" si="52"/>
        <v>Utility (£101, 16%)</v>
      </c>
      <c r="B138" s="62" t="str">
        <f t="shared" ca="1" si="54"/>
        <v>Utility (16%)</v>
      </c>
      <c r="C138" s="62" t="b">
        <f t="shared" ca="1" si="50"/>
        <v>1</v>
      </c>
      <c r="D138" s="86">
        <f t="shared" ref="D138:N138" ca="1" si="56">D97*GasDeliveredHeatTariff</f>
        <v>101.01764705882351</v>
      </c>
      <c r="E138" s="86">
        <f t="shared" ca="1" si="56"/>
        <v>8.3754055937095657</v>
      </c>
      <c r="F138" s="86">
        <f t="shared" ca="1" si="56"/>
        <v>21.536757240967457</v>
      </c>
      <c r="G138" s="86">
        <f t="shared" ca="1" si="56"/>
        <v>0</v>
      </c>
      <c r="H138" s="86">
        <f t="shared" ca="1" si="56"/>
        <v>9.2300388175574799</v>
      </c>
      <c r="I138" s="86">
        <f t="shared" ca="1" si="56"/>
        <v>20.340270727580375</v>
      </c>
      <c r="J138" s="86">
        <f t="shared" ca="1" si="56"/>
        <v>30.254016124216186</v>
      </c>
      <c r="K138" s="86">
        <f t="shared" ca="1" si="56"/>
        <v>11.281158554792476</v>
      </c>
      <c r="L138" s="86" t="e">
        <f t="shared" ca="1" si="56"/>
        <v>#N/A</v>
      </c>
      <c r="M138" s="86">
        <f t="shared" ca="1" si="56"/>
        <v>0</v>
      </c>
      <c r="N138" s="87">
        <f t="shared" ca="1" si="56"/>
        <v>0</v>
      </c>
    </row>
    <row r="139" spans="1:14" x14ac:dyDescent="0.45">
      <c r="A139" s="65" t="str">
        <f t="shared" ca="1" si="52"/>
        <v>Study (£60, 10%)</v>
      </c>
      <c r="B139" s="62" t="str">
        <f t="shared" ca="1" si="54"/>
        <v>Study (10%)</v>
      </c>
      <c r="C139" s="65" t="b">
        <f t="shared" ca="1" si="50"/>
        <v>1</v>
      </c>
      <c r="D139" s="84">
        <f t="shared" ref="D139:N139" ca="1" si="57">D98*GasDeliveredHeatTariff</f>
        <v>60.416262975778537</v>
      </c>
      <c r="E139" s="84">
        <f t="shared" ca="1" si="57"/>
        <v>17.070934256055363</v>
      </c>
      <c r="F139" s="84">
        <f t="shared" ca="1" si="57"/>
        <v>16.477162629757785</v>
      </c>
      <c r="G139" s="84">
        <f t="shared" ca="1" si="57"/>
        <v>14.102076124567475</v>
      </c>
      <c r="H139" s="84">
        <f t="shared" ca="1" si="57"/>
        <v>0</v>
      </c>
      <c r="I139" s="84">
        <f t="shared" ca="1" si="57"/>
        <v>0</v>
      </c>
      <c r="J139" s="84">
        <f t="shared" ca="1" si="57"/>
        <v>0</v>
      </c>
      <c r="K139" s="84">
        <f t="shared" ca="1" si="57"/>
        <v>0</v>
      </c>
      <c r="L139" s="84" t="e">
        <f t="shared" ca="1" si="57"/>
        <v>#N/A</v>
      </c>
      <c r="M139" s="84">
        <f t="shared" ca="1" si="57"/>
        <v>1.7813148788927335</v>
      </c>
      <c r="N139" s="85">
        <f t="shared" ca="1" si="57"/>
        <v>10.984775086505191</v>
      </c>
    </row>
    <row r="140" spans="1:14" x14ac:dyDescent="0.45">
      <c r="A140" s="62" t="str">
        <f t="shared" ca="1" si="52"/>
        <v>Hall (£45, 7%)</v>
      </c>
      <c r="B140" s="62" t="str">
        <f t="shared" ca="1" si="54"/>
        <v>Hall (7%)</v>
      </c>
      <c r="C140" s="62" t="b">
        <f t="shared" ca="1" si="50"/>
        <v>1</v>
      </c>
      <c r="D140" s="86">
        <f t="shared" ref="D140:N140" ca="1" si="58">D99*GasDeliveredHeatTariff</f>
        <v>45.13567434578394</v>
      </c>
      <c r="E140" s="86">
        <f t="shared" ca="1" si="58"/>
        <v>14.361350928203983</v>
      </c>
      <c r="F140" s="86">
        <f t="shared" ca="1" si="58"/>
        <v>10.771013196152985</v>
      </c>
      <c r="G140" s="86">
        <f t="shared" ca="1" si="58"/>
        <v>4.6161485126369941</v>
      </c>
      <c r="H140" s="86">
        <f t="shared" ca="1" si="58"/>
        <v>5.9838962200849934</v>
      </c>
      <c r="I140" s="86">
        <f t="shared" ca="1" si="58"/>
        <v>0</v>
      </c>
      <c r="J140" s="86">
        <f t="shared" ca="1" si="58"/>
        <v>0</v>
      </c>
      <c r="K140" s="86">
        <f t="shared" ca="1" si="58"/>
        <v>14.703287855065982</v>
      </c>
      <c r="L140" s="86" t="e">
        <f t="shared" ca="1" si="58"/>
        <v>#N/A</v>
      </c>
      <c r="M140" s="86">
        <f t="shared" ca="1" si="58"/>
        <v>0</v>
      </c>
      <c r="N140" s="87">
        <f t="shared" ca="1" si="58"/>
        <v>-5.3000223663609933</v>
      </c>
    </row>
    <row r="141" spans="1:14" x14ac:dyDescent="0.45">
      <c r="A141" s="65" t="str">
        <f t="shared" ca="1" si="52"/>
        <v>Kitchen (£37, 6%)</v>
      </c>
      <c r="B141" s="62" t="str">
        <f t="shared" ca="1" si="54"/>
        <v>Kitchen (6%)</v>
      </c>
      <c r="C141" s="65" t="b">
        <f t="shared" ca="1" si="50"/>
        <v>1</v>
      </c>
      <c r="D141" s="84">
        <f t="shared" ref="D141:N141" ca="1" si="59">D100*GasDeliveredHeatTariff</f>
        <v>37.452513368983958</v>
      </c>
      <c r="E141" s="84">
        <f t="shared" ca="1" si="59"/>
        <v>22.061069518716575</v>
      </c>
      <c r="F141" s="84">
        <f t="shared" ca="1" si="59"/>
        <v>7.3536898395721932</v>
      </c>
      <c r="G141" s="84">
        <f t="shared" ca="1" si="59"/>
        <v>9.5768983957219245</v>
      </c>
      <c r="H141" s="84">
        <f t="shared" ca="1" si="59"/>
        <v>9.0638502673796797</v>
      </c>
      <c r="I141" s="84">
        <f t="shared" ca="1" si="59"/>
        <v>0</v>
      </c>
      <c r="J141" s="84">
        <f t="shared" ca="1" si="59"/>
        <v>0</v>
      </c>
      <c r="K141" s="84">
        <f t="shared" ca="1" si="59"/>
        <v>0</v>
      </c>
      <c r="L141" s="84" t="e">
        <f t="shared" ca="1" si="59"/>
        <v>#N/A</v>
      </c>
      <c r="M141" s="84">
        <f t="shared" ca="1" si="59"/>
        <v>-3.2493048128342248</v>
      </c>
      <c r="N141" s="85">
        <f t="shared" ca="1" si="59"/>
        <v>-7.3536898395721932</v>
      </c>
    </row>
    <row r="142" spans="1:14" x14ac:dyDescent="0.45">
      <c r="A142" s="62" t="str">
        <f t="shared" ca="1" si="52"/>
        <v>Bath (£34, 5%)</v>
      </c>
      <c r="B142" s="62" t="str">
        <f t="shared" ca="1" si="54"/>
        <v>Bath (5%)</v>
      </c>
      <c r="C142" s="62" t="b">
        <f t="shared" ca="1" si="50"/>
        <v>1</v>
      </c>
      <c r="D142" s="86">
        <f t="shared" ref="D142:N142" ca="1" si="60">D101*GasDeliveredHeatTariff</f>
        <v>33.559849812265341</v>
      </c>
      <c r="E142" s="86">
        <f t="shared" ca="1" si="60"/>
        <v>5.8303128911138931</v>
      </c>
      <c r="F142" s="86">
        <f t="shared" ca="1" si="60"/>
        <v>9.8119899874843561</v>
      </c>
      <c r="G142" s="86">
        <f t="shared" ca="1" si="60"/>
        <v>6.3991239048811019</v>
      </c>
      <c r="H142" s="86">
        <f t="shared" ca="1" si="60"/>
        <v>0</v>
      </c>
      <c r="I142" s="86">
        <f t="shared" ca="1" si="60"/>
        <v>0</v>
      </c>
      <c r="J142" s="86">
        <f t="shared" ca="1" si="60"/>
        <v>3.2706633291614522</v>
      </c>
      <c r="K142" s="86">
        <f t="shared" ca="1" si="60"/>
        <v>0</v>
      </c>
      <c r="L142" s="86" t="e">
        <f t="shared" ca="1" si="60"/>
        <v>#N/A</v>
      </c>
      <c r="M142" s="86">
        <f t="shared" ca="1" si="60"/>
        <v>0</v>
      </c>
      <c r="N142" s="87">
        <f t="shared" ca="1" si="60"/>
        <v>8.247759699624531</v>
      </c>
    </row>
    <row r="143" spans="1:14" x14ac:dyDescent="0.45">
      <c r="A143" s="65" t="str">
        <f t="shared" ca="1" si="52"/>
        <v>Landing 2 (£26, 4%)</v>
      </c>
      <c r="B143" s="62" t="str">
        <f t="shared" ca="1" si="54"/>
        <v>Landing 2 (4%)</v>
      </c>
      <c r="C143" s="65" t="b">
        <f t="shared" ca="1" si="50"/>
        <v>1</v>
      </c>
      <c r="D143" s="84">
        <f t="shared" ref="D143:N143" ca="1" si="61">D102*GasDeliveredHeatTariff</f>
        <v>25.635609948677459</v>
      </c>
      <c r="E143" s="84">
        <f t="shared" ca="1" si="61"/>
        <v>0</v>
      </c>
      <c r="F143" s="84">
        <f t="shared" ca="1" si="61"/>
        <v>8.0324911172522704</v>
      </c>
      <c r="G143" s="84">
        <f t="shared" ca="1" si="61"/>
        <v>7.519778918278722</v>
      </c>
      <c r="H143" s="84">
        <f t="shared" ca="1" si="61"/>
        <v>5.8107382550335567</v>
      </c>
      <c r="I143" s="84">
        <f t="shared" ca="1" si="61"/>
        <v>6.4943545203316244</v>
      </c>
      <c r="J143" s="84">
        <f t="shared" ca="1" si="61"/>
        <v>0</v>
      </c>
      <c r="K143" s="84">
        <f t="shared" ca="1" si="61"/>
        <v>0</v>
      </c>
      <c r="L143" s="84" t="e">
        <f t="shared" ca="1" si="61"/>
        <v>#N/A</v>
      </c>
      <c r="M143" s="84">
        <f t="shared" ca="1" si="61"/>
        <v>0</v>
      </c>
      <c r="N143" s="85">
        <f t="shared" ca="1" si="61"/>
        <v>-2.2217528622187133</v>
      </c>
    </row>
    <row r="144" spans="1:14" x14ac:dyDescent="0.45">
      <c r="A144" s="62" t="str">
        <f t="shared" ca="1" si="52"/>
        <v>Bedroom (£23, 4%)</v>
      </c>
      <c r="B144" s="62" t="str">
        <f t="shared" ca="1" si="54"/>
        <v>Bedroom (4%)</v>
      </c>
      <c r="C144" s="62" t="b">
        <f t="shared" ca="1" si="50"/>
        <v>1</v>
      </c>
      <c r="D144" s="86">
        <f t="shared" ref="D144:N144" ca="1" si="62">D103*GasDeliveredHeatTariff</f>
        <v>22.558823529411757</v>
      </c>
      <c r="E144" s="86">
        <f t="shared" ca="1" si="62"/>
        <v>17.944518716577541</v>
      </c>
      <c r="F144" s="86">
        <f t="shared" ca="1" si="62"/>
        <v>12.475713012477717</v>
      </c>
      <c r="G144" s="86">
        <f t="shared" ca="1" si="62"/>
        <v>10.595811051693406</v>
      </c>
      <c r="H144" s="86">
        <f t="shared" ca="1" si="62"/>
        <v>0</v>
      </c>
      <c r="I144" s="86">
        <f t="shared" ca="1" si="62"/>
        <v>0</v>
      </c>
      <c r="J144" s="86">
        <f t="shared" ca="1" si="62"/>
        <v>-6.3233065953654188</v>
      </c>
      <c r="K144" s="86">
        <f t="shared" ca="1" si="62"/>
        <v>0</v>
      </c>
      <c r="L144" s="86" t="e">
        <f t="shared" ca="1" si="62"/>
        <v>#N/A</v>
      </c>
      <c r="M144" s="86">
        <f t="shared" ca="1" si="62"/>
        <v>0</v>
      </c>
      <c r="N144" s="87">
        <f t="shared" ca="1" si="62"/>
        <v>-12.133912655971479</v>
      </c>
    </row>
    <row r="145" spans="1:14" x14ac:dyDescent="0.45">
      <c r="A145" s="65" t="str">
        <f t="shared" ca="1" si="52"/>
        <v>Landing 1 (£19, 3%)</v>
      </c>
      <c r="B145" s="62" t="str">
        <f t="shared" ca="1" si="54"/>
        <v>Landing 1 (3%)</v>
      </c>
      <c r="C145" s="65" t="b">
        <f t="shared" ca="1" si="50"/>
        <v>1</v>
      </c>
      <c r="D145" s="84">
        <f t="shared" ref="D145:N145" ca="1" si="63">D104*GasDeliveredHeatTariff</f>
        <v>18.811764705882357</v>
      </c>
      <c r="E145" s="84">
        <f t="shared" ca="1" si="63"/>
        <v>1.7101604278074867</v>
      </c>
      <c r="F145" s="84">
        <f t="shared" ca="1" si="63"/>
        <v>16.075508021390377</v>
      </c>
      <c r="G145" s="84">
        <f t="shared" ca="1" si="63"/>
        <v>0</v>
      </c>
      <c r="H145" s="84">
        <f t="shared" ca="1" si="63"/>
        <v>0</v>
      </c>
      <c r="I145" s="84">
        <f t="shared" ca="1" si="63"/>
        <v>11.287058823529412</v>
      </c>
      <c r="J145" s="84">
        <f t="shared" ca="1" si="63"/>
        <v>0</v>
      </c>
      <c r="K145" s="84">
        <f t="shared" ca="1" si="63"/>
        <v>0</v>
      </c>
      <c r="L145" s="84" t="e">
        <f t="shared" ca="1" si="63"/>
        <v>#N/A</v>
      </c>
      <c r="M145" s="84">
        <f t="shared" ca="1" si="63"/>
        <v>0</v>
      </c>
      <c r="N145" s="85">
        <f t="shared" ca="1" si="63"/>
        <v>-10.260962566844919</v>
      </c>
    </row>
    <row r="146" spans="1:14" x14ac:dyDescent="0.45">
      <c r="A146" s="62" t="str">
        <f t="shared" ca="1" si="52"/>
        <v>Shower (£6, 1%)</v>
      </c>
      <c r="B146" s="62" t="str">
        <f t="shared" ca="1" si="54"/>
        <v>Shower (1%)</v>
      </c>
      <c r="C146" s="62" t="b">
        <f t="shared" ca="1" si="50"/>
        <v>1</v>
      </c>
      <c r="D146" s="86">
        <f t="shared" ref="D146:N146" ca="1" si="64">D105*GasDeliveredHeatTariff</f>
        <v>6.2705882352941185</v>
      </c>
      <c r="E146" s="86" t="e">
        <f t="shared" ca="1" si="64"/>
        <v>#N/A</v>
      </c>
      <c r="F146" s="86">
        <f t="shared" ca="1" si="64"/>
        <v>-1.4251336898395723</v>
      </c>
      <c r="G146" s="86">
        <f t="shared" ca="1" si="64"/>
        <v>7.6957219251336904</v>
      </c>
      <c r="H146" s="86">
        <f t="shared" ca="1" si="64"/>
        <v>0</v>
      </c>
      <c r="I146" s="86">
        <f t="shared" ca="1" si="64"/>
        <v>0</v>
      </c>
      <c r="J146" s="86">
        <f t="shared" ca="1" si="64"/>
        <v>0</v>
      </c>
      <c r="K146" s="86">
        <f t="shared" ca="1" si="64"/>
        <v>0</v>
      </c>
      <c r="L146" s="86" t="e">
        <f t="shared" ca="1" si="64"/>
        <v>#N/A</v>
      </c>
      <c r="M146" s="86">
        <f t="shared" ca="1" si="64"/>
        <v>0</v>
      </c>
      <c r="N146" s="87">
        <f t="shared" ca="1" si="64"/>
        <v>0</v>
      </c>
    </row>
    <row r="147" spans="1:14" hidden="1" x14ac:dyDescent="0.45">
      <c r="A147" s="65" t="str">
        <f t="shared" ca="1" si="52"/>
        <v>0 (£0, 0%)</v>
      </c>
      <c r="B147" s="62" t="str">
        <f t="shared" ca="1" si="54"/>
        <v>0 (0%)</v>
      </c>
      <c r="C147" s="65" t="b">
        <f t="shared" ca="1" si="50"/>
        <v>0</v>
      </c>
      <c r="D147" s="84">
        <f t="shared" ref="D147:N147" ca="1" si="65">D106*GasDeliveredHeatTariff</f>
        <v>0</v>
      </c>
      <c r="E147" s="84" t="e">
        <f t="shared" ca="1" si="65"/>
        <v>#N/A</v>
      </c>
      <c r="F147" s="84" t="e">
        <f t="shared" ca="1" si="65"/>
        <v>#N/A</v>
      </c>
      <c r="G147" s="84" t="e">
        <f t="shared" ca="1" si="65"/>
        <v>#N/A</v>
      </c>
      <c r="H147" s="84" t="e">
        <f t="shared" ca="1" si="65"/>
        <v>#N/A</v>
      </c>
      <c r="I147" s="84" t="e">
        <f t="shared" ca="1" si="65"/>
        <v>#N/A</v>
      </c>
      <c r="J147" s="84" t="e">
        <f t="shared" ca="1" si="65"/>
        <v>#N/A</v>
      </c>
      <c r="K147" s="84" t="e">
        <f t="shared" ca="1" si="65"/>
        <v>#N/A</v>
      </c>
      <c r="L147" s="84" t="e">
        <f t="shared" ca="1" si="65"/>
        <v>#N/A</v>
      </c>
      <c r="M147" s="84" t="e">
        <f t="shared" ca="1" si="65"/>
        <v>#N/A</v>
      </c>
      <c r="N147" s="85" t="e">
        <f t="shared" ca="1" si="65"/>
        <v>#N/A</v>
      </c>
    </row>
    <row r="148" spans="1:14" hidden="1" x14ac:dyDescent="0.45">
      <c r="A148" s="62" t="str">
        <f t="shared" ca="1" si="52"/>
        <v>0 (£0, 0%)</v>
      </c>
      <c r="B148" s="62" t="str">
        <f t="shared" ca="1" si="54"/>
        <v>0 (0%)</v>
      </c>
      <c r="C148" s="62" t="b">
        <f t="shared" si="50"/>
        <v>0</v>
      </c>
      <c r="D148" s="86">
        <f t="shared" ref="D148:N148" si="66">D107*GasDeliveredHeatTariff</f>
        <v>0</v>
      </c>
      <c r="E148" s="86" t="e">
        <f t="shared" si="66"/>
        <v>#N/A</v>
      </c>
      <c r="F148" s="86" t="e">
        <f t="shared" si="66"/>
        <v>#N/A</v>
      </c>
      <c r="G148" s="86" t="e">
        <f t="shared" si="66"/>
        <v>#N/A</v>
      </c>
      <c r="H148" s="86" t="e">
        <f t="shared" si="66"/>
        <v>#N/A</v>
      </c>
      <c r="I148" s="86" t="e">
        <f t="shared" si="66"/>
        <v>#N/A</v>
      </c>
      <c r="J148" s="86" t="e">
        <f t="shared" si="66"/>
        <v>#N/A</v>
      </c>
      <c r="K148" s="86" t="e">
        <f t="shared" si="66"/>
        <v>#N/A</v>
      </c>
      <c r="L148" s="86" t="e">
        <f t="shared" si="66"/>
        <v>#N/A</v>
      </c>
      <c r="M148" s="86" t="e">
        <f t="shared" si="66"/>
        <v>#N/A</v>
      </c>
      <c r="N148" s="87" t="e">
        <f t="shared" si="66"/>
        <v>#N/A</v>
      </c>
    </row>
    <row r="149" spans="1:14" hidden="1" x14ac:dyDescent="0.45">
      <c r="A149" s="65" t="str">
        <f t="shared" ca="1" si="52"/>
        <v>0 (£0, 0%)</v>
      </c>
      <c r="B149" s="62" t="str">
        <f t="shared" ca="1" si="54"/>
        <v>0 (0%)</v>
      </c>
      <c r="C149" s="65" t="b">
        <f t="shared" si="50"/>
        <v>0</v>
      </c>
      <c r="D149" s="84">
        <f t="shared" ref="D149:N149" si="67">D108*GasDeliveredHeatTariff</f>
        <v>0</v>
      </c>
      <c r="E149" s="84" t="e">
        <f t="shared" si="67"/>
        <v>#N/A</v>
      </c>
      <c r="F149" s="84" t="e">
        <f t="shared" si="67"/>
        <v>#N/A</v>
      </c>
      <c r="G149" s="84" t="e">
        <f t="shared" si="67"/>
        <v>#N/A</v>
      </c>
      <c r="H149" s="84" t="e">
        <f t="shared" si="67"/>
        <v>#N/A</v>
      </c>
      <c r="I149" s="84" t="e">
        <f t="shared" si="67"/>
        <v>#N/A</v>
      </c>
      <c r="J149" s="84" t="e">
        <f t="shared" si="67"/>
        <v>#N/A</v>
      </c>
      <c r="K149" s="84" t="e">
        <f t="shared" si="67"/>
        <v>#N/A</v>
      </c>
      <c r="L149" s="84" t="e">
        <f t="shared" si="67"/>
        <v>#N/A</v>
      </c>
      <c r="M149" s="84" t="e">
        <f t="shared" si="67"/>
        <v>#N/A</v>
      </c>
      <c r="N149" s="85" t="e">
        <f t="shared" si="67"/>
        <v>#N/A</v>
      </c>
    </row>
    <row r="150" spans="1:14" hidden="1" x14ac:dyDescent="0.45">
      <c r="A150" s="62" t="str">
        <f t="shared" ca="1" si="52"/>
        <v>0 (£0, 0%)</v>
      </c>
      <c r="B150" s="62" t="str">
        <f t="shared" ca="1" si="54"/>
        <v>0 (0%)</v>
      </c>
      <c r="C150" s="62" t="b">
        <f t="shared" si="50"/>
        <v>0</v>
      </c>
      <c r="D150" s="86">
        <f t="shared" ref="D150:N150" si="68">D109*GasDeliveredHeatTariff</f>
        <v>0</v>
      </c>
      <c r="E150" s="86" t="e">
        <f t="shared" si="68"/>
        <v>#N/A</v>
      </c>
      <c r="F150" s="86" t="e">
        <f t="shared" si="68"/>
        <v>#N/A</v>
      </c>
      <c r="G150" s="86" t="e">
        <f t="shared" si="68"/>
        <v>#N/A</v>
      </c>
      <c r="H150" s="86" t="e">
        <f t="shared" si="68"/>
        <v>#N/A</v>
      </c>
      <c r="I150" s="86" t="e">
        <f t="shared" si="68"/>
        <v>#N/A</v>
      </c>
      <c r="J150" s="86" t="e">
        <f t="shared" si="68"/>
        <v>#N/A</v>
      </c>
      <c r="K150" s="86" t="e">
        <f t="shared" si="68"/>
        <v>#N/A</v>
      </c>
      <c r="L150" s="86" t="e">
        <f t="shared" si="68"/>
        <v>#N/A</v>
      </c>
      <c r="M150" s="86" t="e">
        <f t="shared" si="68"/>
        <v>#N/A</v>
      </c>
      <c r="N150" s="87" t="e">
        <f t="shared" si="68"/>
        <v>#N/A</v>
      </c>
    </row>
    <row r="151" spans="1:14" hidden="1" x14ac:dyDescent="0.45">
      <c r="A151" s="65" t="str">
        <f t="shared" ca="1" si="52"/>
        <v>0 (£0, 0%)</v>
      </c>
      <c r="B151" s="62" t="str">
        <f t="shared" ca="1" si="54"/>
        <v>0 (0%)</v>
      </c>
      <c r="C151" s="65" t="b">
        <f t="shared" si="50"/>
        <v>0</v>
      </c>
      <c r="D151" s="84">
        <f t="shared" ref="D151:N151" si="69">D110*GasDeliveredHeatTariff</f>
        <v>0</v>
      </c>
      <c r="E151" s="84" t="e">
        <f t="shared" si="69"/>
        <v>#N/A</v>
      </c>
      <c r="F151" s="84" t="e">
        <f t="shared" si="69"/>
        <v>#N/A</v>
      </c>
      <c r="G151" s="84" t="e">
        <f t="shared" si="69"/>
        <v>#N/A</v>
      </c>
      <c r="H151" s="84" t="e">
        <f t="shared" si="69"/>
        <v>#N/A</v>
      </c>
      <c r="I151" s="84" t="e">
        <f t="shared" si="69"/>
        <v>#N/A</v>
      </c>
      <c r="J151" s="84" t="e">
        <f t="shared" si="69"/>
        <v>#N/A</v>
      </c>
      <c r="K151" s="84" t="e">
        <f t="shared" si="69"/>
        <v>#N/A</v>
      </c>
      <c r="L151" s="84" t="e">
        <f t="shared" si="69"/>
        <v>#N/A</v>
      </c>
      <c r="M151" s="84" t="e">
        <f t="shared" si="69"/>
        <v>#N/A</v>
      </c>
      <c r="N151" s="85" t="e">
        <f t="shared" si="69"/>
        <v>#N/A</v>
      </c>
    </row>
    <row r="152" spans="1:14" hidden="1" x14ac:dyDescent="0.45">
      <c r="A152" s="62" t="str">
        <f t="shared" ca="1" si="52"/>
        <v>0 (£0, 0%)</v>
      </c>
      <c r="B152" s="62" t="str">
        <f t="shared" ca="1" si="54"/>
        <v>0 (0%)</v>
      </c>
      <c r="C152" s="62" t="b">
        <f t="shared" si="50"/>
        <v>0</v>
      </c>
      <c r="D152" s="86">
        <f t="shared" ref="D152:N152" si="70">D111*GasDeliveredHeatTariff</f>
        <v>0</v>
      </c>
      <c r="E152" s="86" t="e">
        <f t="shared" si="70"/>
        <v>#N/A</v>
      </c>
      <c r="F152" s="86" t="e">
        <f t="shared" si="70"/>
        <v>#N/A</v>
      </c>
      <c r="G152" s="86" t="e">
        <f t="shared" si="70"/>
        <v>#N/A</v>
      </c>
      <c r="H152" s="86" t="e">
        <f t="shared" si="70"/>
        <v>#N/A</v>
      </c>
      <c r="I152" s="86" t="e">
        <f t="shared" si="70"/>
        <v>#N/A</v>
      </c>
      <c r="J152" s="86" t="e">
        <f t="shared" si="70"/>
        <v>#N/A</v>
      </c>
      <c r="K152" s="86" t="e">
        <f t="shared" si="70"/>
        <v>#N/A</v>
      </c>
      <c r="L152" s="86" t="e">
        <f t="shared" si="70"/>
        <v>#N/A</v>
      </c>
      <c r="M152" s="86" t="e">
        <f t="shared" si="70"/>
        <v>#N/A</v>
      </c>
      <c r="N152" s="87" t="e">
        <f t="shared" si="70"/>
        <v>#N/A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topLeftCell="A6" workbookViewId="0">
      <selection activeCell="D3" sqref="D3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31.5" x14ac:dyDescent="0.45">
      <c r="A1" s="97" t="s">
        <v>11</v>
      </c>
      <c r="B1" s="97" t="s">
        <v>13753</v>
      </c>
      <c r="C1" s="98" t="s">
        <v>13750</v>
      </c>
      <c r="D1" s="98" t="s">
        <v>13751</v>
      </c>
      <c r="E1" s="98" t="s">
        <v>13729</v>
      </c>
      <c r="F1" s="98" t="s">
        <v>13752</v>
      </c>
      <c r="G1" s="98" t="s">
        <v>13768</v>
      </c>
      <c r="H1" s="98" t="s">
        <v>13731</v>
      </c>
      <c r="I1" s="98" t="s">
        <v>13732</v>
      </c>
      <c r="J1" s="98" t="s">
        <v>13733</v>
      </c>
      <c r="K1" s="98" t="s">
        <v>13736</v>
      </c>
      <c r="L1" s="98" t="s">
        <v>13735</v>
      </c>
      <c r="M1" s="98" t="s">
        <v>13748</v>
      </c>
      <c r="N1" s="98" t="s">
        <v>13749</v>
      </c>
      <c r="O1" s="98" t="s">
        <v>13734</v>
      </c>
      <c r="P1" s="98" t="s">
        <v>13737</v>
      </c>
      <c r="Q1" s="98" t="s">
        <v>13739</v>
      </c>
      <c r="R1" s="98" t="s">
        <v>13740</v>
      </c>
      <c r="S1" s="98" t="s">
        <v>13738</v>
      </c>
      <c r="T1" s="98" t="s">
        <v>13741</v>
      </c>
      <c r="U1" s="98" t="s">
        <v>13742</v>
      </c>
      <c r="V1" s="98" t="s">
        <v>13743</v>
      </c>
      <c r="W1" s="80"/>
    </row>
    <row r="2" spans="1:23" ht="21" x14ac:dyDescent="0.45">
      <c r="A2" s="97" t="s">
        <v>13763</v>
      </c>
      <c r="B2" s="97" t="s">
        <v>13773</v>
      </c>
      <c r="C2" s="98">
        <v>43.52</v>
      </c>
      <c r="D2" s="98">
        <v>18.52</v>
      </c>
      <c r="E2" s="98">
        <v>1024</v>
      </c>
      <c r="F2" s="98">
        <v>55</v>
      </c>
      <c r="G2" s="98">
        <v>21</v>
      </c>
      <c r="H2" s="98">
        <v>1987</v>
      </c>
      <c r="I2" s="98">
        <v>0.9</v>
      </c>
      <c r="J2" s="98">
        <v>151</v>
      </c>
      <c r="K2" s="98">
        <v>74</v>
      </c>
      <c r="L2" s="98">
        <v>45</v>
      </c>
      <c r="M2" s="98"/>
      <c r="N2" s="98"/>
      <c r="O2" s="98">
        <v>222</v>
      </c>
      <c r="P2" s="98"/>
      <c r="Q2" s="98">
        <v>293</v>
      </c>
      <c r="R2" s="98">
        <v>240</v>
      </c>
      <c r="S2" s="98"/>
      <c r="T2" s="98" t="s">
        <v>13774</v>
      </c>
      <c r="U2" s="98">
        <v>1058</v>
      </c>
      <c r="V2" s="98">
        <v>0</v>
      </c>
      <c r="W2" s="81"/>
    </row>
    <row r="3" spans="1:23" ht="21" x14ac:dyDescent="0.45">
      <c r="A3" s="97" t="s">
        <v>14</v>
      </c>
      <c r="B3" s="97" t="s">
        <v>13773</v>
      </c>
      <c r="C3" s="98">
        <v>16.59</v>
      </c>
      <c r="D3" s="98">
        <v>7.06</v>
      </c>
      <c r="E3" s="98">
        <v>220</v>
      </c>
      <c r="F3" s="98">
        <v>31</v>
      </c>
      <c r="G3" s="98">
        <v>18</v>
      </c>
      <c r="H3" s="98">
        <v>492</v>
      </c>
      <c r="I3" s="98">
        <v>1.2</v>
      </c>
      <c r="J3" s="98">
        <v>43</v>
      </c>
      <c r="K3" s="98">
        <v>-43</v>
      </c>
      <c r="L3" s="98">
        <v>-19</v>
      </c>
      <c r="M3" s="98"/>
      <c r="N3" s="98"/>
      <c r="O3" s="98">
        <v>53</v>
      </c>
      <c r="P3" s="98"/>
      <c r="Q3" s="98">
        <v>129</v>
      </c>
      <c r="R3" s="98">
        <v>56</v>
      </c>
      <c r="S3" s="98"/>
      <c r="T3" s="98" t="s">
        <v>13775</v>
      </c>
      <c r="U3" s="98"/>
      <c r="V3" s="98">
        <v>0</v>
      </c>
      <c r="W3" s="81"/>
    </row>
    <row r="4" spans="1:23" ht="21" x14ac:dyDescent="0.45">
      <c r="A4" s="97" t="s">
        <v>17</v>
      </c>
      <c r="B4" s="97" t="s">
        <v>13773</v>
      </c>
      <c r="C4" s="98">
        <v>10.77</v>
      </c>
      <c r="D4" s="98">
        <v>4.58</v>
      </c>
      <c r="E4" s="98">
        <v>263</v>
      </c>
      <c r="F4" s="98">
        <v>57</v>
      </c>
      <c r="G4" s="98">
        <v>18</v>
      </c>
      <c r="H4" s="98">
        <v>588</v>
      </c>
      <c r="I4" s="98">
        <v>1.2</v>
      </c>
      <c r="J4" s="98">
        <v>63</v>
      </c>
      <c r="K4" s="98">
        <v>-31</v>
      </c>
      <c r="L4" s="98">
        <v>0</v>
      </c>
      <c r="M4" s="98"/>
      <c r="N4" s="98">
        <v>86</v>
      </c>
      <c r="O4" s="98">
        <v>35</v>
      </c>
      <c r="P4" s="98"/>
      <c r="Q4" s="98">
        <v>84</v>
      </c>
      <c r="R4" s="98">
        <v>27</v>
      </c>
      <c r="S4" s="98"/>
      <c r="T4" s="98" t="s">
        <v>13776</v>
      </c>
      <c r="U4" s="98">
        <v>689</v>
      </c>
      <c r="V4" s="98">
        <v>0</v>
      </c>
      <c r="W4" s="81"/>
    </row>
    <row r="5" spans="1:23" ht="21" x14ac:dyDescent="0.45">
      <c r="A5" s="97" t="s">
        <v>19</v>
      </c>
      <c r="B5" s="97" t="s">
        <v>13773</v>
      </c>
      <c r="C5" s="98">
        <v>18.329999999999998</v>
      </c>
      <c r="D5" s="98">
        <v>7.8</v>
      </c>
      <c r="E5" s="98">
        <v>591</v>
      </c>
      <c r="F5" s="98">
        <v>76</v>
      </c>
      <c r="G5" s="98">
        <v>18</v>
      </c>
      <c r="H5" s="98">
        <v>1321</v>
      </c>
      <c r="I5" s="98">
        <v>1</v>
      </c>
      <c r="J5" s="98">
        <v>126</v>
      </c>
      <c r="K5" s="98"/>
      <c r="L5" s="98"/>
      <c r="M5" s="98">
        <v>177</v>
      </c>
      <c r="N5" s="98">
        <v>66</v>
      </c>
      <c r="O5" s="98">
        <v>54</v>
      </c>
      <c r="P5" s="98">
        <v>119</v>
      </c>
      <c r="Q5" s="98">
        <v>49</v>
      </c>
      <c r="R5" s="98"/>
      <c r="S5" s="98" t="s">
        <v>13777</v>
      </c>
      <c r="T5" s="98">
        <v>783</v>
      </c>
      <c r="U5" s="98">
        <v>0</v>
      </c>
      <c r="V5" s="98"/>
      <c r="W5" s="81"/>
    </row>
    <row r="6" spans="1:23" ht="21" x14ac:dyDescent="0.45">
      <c r="A6" s="97" t="s">
        <v>13747</v>
      </c>
      <c r="B6" s="97" t="s">
        <v>13778</v>
      </c>
      <c r="C6" s="98">
        <v>23.09</v>
      </c>
      <c r="D6" s="98">
        <v>10.26</v>
      </c>
      <c r="E6" s="98">
        <v>132</v>
      </c>
      <c r="F6" s="98">
        <v>13</v>
      </c>
      <c r="G6" s="98">
        <v>18</v>
      </c>
      <c r="H6" s="98">
        <v>295</v>
      </c>
      <c r="I6" s="98">
        <v>0.7</v>
      </c>
      <c r="J6" s="98">
        <v>73</v>
      </c>
      <c r="K6" s="98">
        <v>-71</v>
      </c>
      <c r="L6" s="98"/>
      <c r="M6" s="98">
        <v>-37</v>
      </c>
      <c r="N6" s="98"/>
      <c r="O6" s="98"/>
      <c r="P6" s="98"/>
      <c r="Q6" s="98">
        <v>105</v>
      </c>
      <c r="R6" s="98">
        <v>62</v>
      </c>
      <c r="S6" s="98"/>
      <c r="T6" s="98" t="s">
        <v>13779</v>
      </c>
      <c r="U6" s="98">
        <v>390</v>
      </c>
      <c r="V6" s="98">
        <v>0</v>
      </c>
      <c r="W6" s="81"/>
    </row>
    <row r="7" spans="1:23" ht="21" x14ac:dyDescent="0.45">
      <c r="A7" s="97" t="s">
        <v>13744</v>
      </c>
      <c r="B7" s="97" t="s">
        <v>13778</v>
      </c>
      <c r="C7" s="98">
        <v>21.94</v>
      </c>
      <c r="D7" s="98">
        <v>9.75</v>
      </c>
      <c r="E7" s="98">
        <v>408</v>
      </c>
      <c r="F7" s="98">
        <v>42</v>
      </c>
      <c r="G7" s="98">
        <v>21</v>
      </c>
      <c r="H7" s="98">
        <v>792</v>
      </c>
      <c r="I7" s="98">
        <v>0.7</v>
      </c>
      <c r="J7" s="98">
        <v>111</v>
      </c>
      <c r="K7" s="98">
        <v>74</v>
      </c>
      <c r="L7" s="98">
        <v>12</v>
      </c>
      <c r="M7" s="98">
        <v>0</v>
      </c>
      <c r="N7" s="98"/>
      <c r="O7" s="98"/>
      <c r="P7" s="98"/>
      <c r="Q7" s="98">
        <v>115</v>
      </c>
      <c r="R7" s="98">
        <v>95</v>
      </c>
      <c r="S7" s="98"/>
      <c r="T7" s="98" t="s">
        <v>13780</v>
      </c>
      <c r="U7" s="98">
        <v>427</v>
      </c>
      <c r="V7" s="98">
        <v>0</v>
      </c>
      <c r="W7" s="81"/>
    </row>
    <row r="8" spans="1:23" ht="21" x14ac:dyDescent="0.45">
      <c r="A8" s="97" t="s">
        <v>13785</v>
      </c>
      <c r="B8" s="97" t="s">
        <v>13778</v>
      </c>
      <c r="C8" s="98">
        <v>14.56</v>
      </c>
      <c r="D8" s="98">
        <v>6.47</v>
      </c>
      <c r="E8" s="98">
        <v>110</v>
      </c>
      <c r="F8" s="98">
        <v>17</v>
      </c>
      <c r="G8" s="98">
        <v>18</v>
      </c>
      <c r="H8" s="98">
        <v>246</v>
      </c>
      <c r="I8" s="98">
        <v>0.7</v>
      </c>
      <c r="J8" s="98">
        <v>94</v>
      </c>
      <c r="K8" s="98">
        <v>-60</v>
      </c>
      <c r="L8" s="98">
        <v>0</v>
      </c>
      <c r="M8" s="98"/>
      <c r="N8" s="98"/>
      <c r="O8" s="98"/>
      <c r="P8" s="98">
        <v>66</v>
      </c>
      <c r="Q8" s="98">
        <v>10</v>
      </c>
      <c r="R8" s="98"/>
      <c r="S8" s="98" t="s">
        <v>13765</v>
      </c>
      <c r="T8" s="98"/>
      <c r="U8" s="98">
        <v>110</v>
      </c>
      <c r="V8" s="98"/>
      <c r="W8" s="81"/>
    </row>
    <row r="9" spans="1:23" ht="31.5" x14ac:dyDescent="0.45">
      <c r="A9" s="97" t="s">
        <v>24</v>
      </c>
      <c r="B9" s="97" t="s">
        <v>13778</v>
      </c>
      <c r="C9" s="98">
        <v>7.46</v>
      </c>
      <c r="D9" s="98">
        <v>3.32</v>
      </c>
      <c r="E9" s="98">
        <v>235</v>
      </c>
      <c r="F9" s="98">
        <v>71</v>
      </c>
      <c r="G9" s="98">
        <v>22</v>
      </c>
      <c r="H9" s="98">
        <v>437</v>
      </c>
      <c r="I9" s="98">
        <v>0.7</v>
      </c>
      <c r="J9" s="98">
        <v>69</v>
      </c>
      <c r="K9" s="98">
        <v>58</v>
      </c>
      <c r="L9" s="98">
        <v>0</v>
      </c>
      <c r="M9" s="98">
        <v>23</v>
      </c>
      <c r="N9" s="98"/>
      <c r="O9" s="98"/>
      <c r="P9" s="98"/>
      <c r="Q9" s="98">
        <v>41</v>
      </c>
      <c r="R9" s="98">
        <v>45</v>
      </c>
      <c r="S9" s="98"/>
      <c r="T9" s="98" t="s">
        <v>13781</v>
      </c>
      <c r="U9" s="98">
        <v>140</v>
      </c>
      <c r="V9" s="98">
        <v>95</v>
      </c>
      <c r="W9" s="81"/>
    </row>
    <row r="10" spans="1:23" ht="21" x14ac:dyDescent="0.45">
      <c r="A10" s="97" t="s">
        <v>20</v>
      </c>
      <c r="B10" s="97" t="s">
        <v>13771</v>
      </c>
      <c r="C10" s="98">
        <v>34.26</v>
      </c>
      <c r="D10" s="98">
        <v>16.489999999999998</v>
      </c>
      <c r="E10" s="98">
        <v>757</v>
      </c>
      <c r="F10" s="98">
        <v>46</v>
      </c>
      <c r="G10" s="98">
        <v>18</v>
      </c>
      <c r="H10" s="98">
        <v>1692</v>
      </c>
      <c r="I10" s="98">
        <v>1</v>
      </c>
      <c r="J10" s="98">
        <v>108</v>
      </c>
      <c r="K10" s="98">
        <v>-15</v>
      </c>
      <c r="L10" s="98"/>
      <c r="M10" s="98">
        <v>-4</v>
      </c>
      <c r="N10" s="98"/>
      <c r="O10" s="98"/>
      <c r="P10" s="98">
        <v>141</v>
      </c>
      <c r="Q10" s="98">
        <v>223</v>
      </c>
      <c r="R10" s="98">
        <v>217</v>
      </c>
      <c r="S10" s="98">
        <v>88</v>
      </c>
      <c r="T10" s="98" t="s">
        <v>13772</v>
      </c>
      <c r="U10" s="98">
        <v>627</v>
      </c>
      <c r="V10" s="98">
        <v>131</v>
      </c>
      <c r="W10" s="81"/>
    </row>
    <row r="11" spans="1:23" ht="21" x14ac:dyDescent="0.45">
      <c r="A11" s="97" t="s">
        <v>13784</v>
      </c>
      <c r="B11" s="97" t="s">
        <v>13771</v>
      </c>
      <c r="C11" s="98">
        <v>5.81</v>
      </c>
      <c r="D11" s="98">
        <v>3.89</v>
      </c>
      <c r="E11" s="98">
        <v>149</v>
      </c>
      <c r="F11" s="98">
        <v>38</v>
      </c>
      <c r="G11" s="98">
        <v>18</v>
      </c>
      <c r="H11" s="98">
        <v>333</v>
      </c>
      <c r="I11" s="98">
        <v>1</v>
      </c>
      <c r="J11" s="98">
        <v>47</v>
      </c>
      <c r="K11" s="98">
        <v>-13</v>
      </c>
      <c r="L11" s="98"/>
      <c r="M11" s="98"/>
      <c r="N11" s="98"/>
      <c r="O11" s="98">
        <v>34</v>
      </c>
      <c r="P11" s="98">
        <v>38</v>
      </c>
      <c r="Q11" s="98"/>
      <c r="R11" s="98">
        <v>44</v>
      </c>
      <c r="S11" s="98" t="s">
        <v>13765</v>
      </c>
      <c r="T11" s="98"/>
      <c r="U11" s="98">
        <v>149</v>
      </c>
      <c r="V11" s="98"/>
      <c r="W11" s="81"/>
    </row>
    <row r="12" spans="1:23" ht="42" x14ac:dyDescent="0.45">
      <c r="A12" s="97" t="s">
        <v>13745</v>
      </c>
      <c r="B12" s="97" t="s">
        <v>13771</v>
      </c>
      <c r="C12" s="98">
        <v>0</v>
      </c>
      <c r="D12" s="98">
        <v>3.31</v>
      </c>
      <c r="E12" s="98">
        <v>44</v>
      </c>
      <c r="F12" s="98">
        <v>13</v>
      </c>
      <c r="G12" s="98">
        <v>22</v>
      </c>
      <c r="H12" s="98">
        <v>82</v>
      </c>
      <c r="I12" s="98">
        <v>3</v>
      </c>
      <c r="J12" s="98">
        <v>-10</v>
      </c>
      <c r="K12" s="98"/>
      <c r="L12" s="98"/>
      <c r="M12" s="98">
        <v>0</v>
      </c>
      <c r="N12" s="98"/>
      <c r="O12" s="98"/>
      <c r="P12" s="98"/>
      <c r="Q12" s="98" t="s">
        <v>13764</v>
      </c>
      <c r="R12" s="98">
        <v>54</v>
      </c>
      <c r="S12" s="98"/>
      <c r="T12" s="98" t="s">
        <v>13766</v>
      </c>
      <c r="U12" s="98">
        <v>154</v>
      </c>
      <c r="V12" s="98">
        <v>0</v>
      </c>
      <c r="W12" s="81"/>
    </row>
    <row r="13" spans="1:23" ht="21" x14ac:dyDescent="0.45">
      <c r="A13" s="97" t="s">
        <v>13746</v>
      </c>
      <c r="B13" s="97" t="s">
        <v>13771</v>
      </c>
      <c r="C13" s="98">
        <v>0</v>
      </c>
      <c r="D13" s="98">
        <v>5.86</v>
      </c>
      <c r="E13" s="98">
        <v>-8</v>
      </c>
      <c r="F13" s="98">
        <v>-1</v>
      </c>
      <c r="G13" s="98">
        <v>16</v>
      </c>
      <c r="H13" s="98">
        <v>-20</v>
      </c>
      <c r="I13" s="98">
        <v>1</v>
      </c>
      <c r="J13" s="98"/>
      <c r="K13" s="98"/>
      <c r="L13" s="98"/>
      <c r="M13" s="98"/>
      <c r="N13" s="98">
        <v>-8</v>
      </c>
      <c r="O13" s="98"/>
      <c r="P13" s="98"/>
      <c r="Q13" s="98"/>
      <c r="R13" s="98"/>
      <c r="S13" s="98" t="s">
        <v>13765</v>
      </c>
      <c r="T13" s="98"/>
      <c r="U13" s="98">
        <v>0</v>
      </c>
      <c r="V13" s="98"/>
      <c r="W13" s="81"/>
    </row>
    <row r="14" spans="1:23" x14ac:dyDescent="0.4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</row>
    <row r="15" spans="1:23" x14ac:dyDescent="0.45">
      <c r="A15" s="97"/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</row>
    <row r="16" spans="1:23" x14ac:dyDescent="0.45">
      <c r="A16" s="97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</row>
    <row r="17" spans="1:22" x14ac:dyDescent="0.45">
      <c r="A17" s="97"/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</row>
    <row r="18" spans="1:22" x14ac:dyDescent="0.45">
      <c r="A18" s="97"/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</row>
    <row r="19" spans="1:22" x14ac:dyDescent="0.45">
      <c r="A19" s="97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</row>
    <row r="20" spans="1:22" x14ac:dyDescent="0.45">
      <c r="A20" s="97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</row>
    <row r="21" spans="1:22" x14ac:dyDescent="0.45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</row>
    <row r="22" spans="1:22" x14ac:dyDescent="0.45">
      <c r="A22" s="97"/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</row>
    <row r="23" spans="1:22" x14ac:dyDescent="0.45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</row>
    <row r="24" spans="1:22" x14ac:dyDescent="0.45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</row>
    <row r="25" spans="1:22" x14ac:dyDescent="0.45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</row>
    <row r="26" spans="1:22" x14ac:dyDescent="0.4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</row>
    <row r="27" spans="1:22" x14ac:dyDescent="0.45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</row>
    <row r="28" spans="1:22" x14ac:dyDescent="0.45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BD34"/>
  <sheetViews>
    <sheetView workbookViewId="0">
      <selection activeCell="B12" sqref="B12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23" width="22.265625" customWidth="1"/>
    <col min="24" max="24" width="14.796875" customWidth="1"/>
    <col min="25" max="25" width="8.86328125" customWidth="1"/>
    <col min="26" max="26" width="6.86328125" customWidth="1"/>
    <col min="27" max="27" width="5.73046875" customWidth="1"/>
    <col min="28" max="28" width="5.796875" customWidth="1"/>
    <col min="29" max="29" width="6.1328125" customWidth="1"/>
    <col min="30" max="30" width="7" customWidth="1"/>
    <col min="31" max="32" width="6.796875" customWidth="1"/>
  </cols>
  <sheetData>
    <row r="1" spans="1:56" x14ac:dyDescent="0.45">
      <c r="A1" s="99" t="s">
        <v>13835</v>
      </c>
    </row>
    <row r="2" spans="1:56" ht="21" x14ac:dyDescent="0.65">
      <c r="A2" t="s">
        <v>13831</v>
      </c>
      <c r="B2" s="95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13832</v>
      </c>
      <c r="F2" t="s">
        <v>13822</v>
      </c>
      <c r="G2" s="29" t="s">
        <v>13819</v>
      </c>
    </row>
    <row r="3" spans="1:56" x14ac:dyDescent="0.45">
      <c r="B3" t="s">
        <v>13833</v>
      </c>
      <c r="C3" t="s">
        <v>13834</v>
      </c>
    </row>
    <row r="4" spans="1:56" x14ac:dyDescent="0.45">
      <c r="A4" t="s">
        <v>354</v>
      </c>
      <c r="B4" s="96">
        <f>B5*(C4/C5)</f>
        <v>10302.457552076434</v>
      </c>
      <c r="C4" s="96">
        <f>C5+G4-H4</f>
        <v>4904.4446200000002</v>
      </c>
      <c r="F4" t="s">
        <v>13830</v>
      </c>
      <c r="G4" s="42" cm="1">
        <f t="array" ref="G4">SUMPRODUCT((Rooms[Room Temperature]--2)*(Rooms[Volume])*Rooms[MCS ACH])*0.33</f>
        <v>2210.7293999999997</v>
      </c>
      <c r="H4" s="42" cm="1">
        <f t="array" ref="H4">SUMPRODUCT((Rooms[Room Temperature]--2)*(Rooms[Volume])*Rooms[ACH])*0.33</f>
        <v>1231.28478</v>
      </c>
    </row>
    <row r="5" spans="1:56" x14ac:dyDescent="0.45">
      <c r="A5" t="s">
        <v>378</v>
      </c>
      <c r="B5" s="96">
        <f>SUM(Rooms[Annual kWh])</f>
        <v>8245</v>
      </c>
      <c r="C5" s="96">
        <f>SUM(Rooms[Heat Loss])</f>
        <v>3925</v>
      </c>
      <c r="D5" s="54">
        <f>SUMPRODUCT(Rooms[Heat Loss],Rooms[Room Temperature])/C5</f>
        <v>19.382929936305732</v>
      </c>
      <c r="G5" s="54">
        <f>SUMPRODUCT(Rooms[MCS ACH],Rooms[Volume])/J5</f>
        <v>1.6166658177558193</v>
      </c>
      <c r="H5" s="54">
        <f>SUMPRODUCT(Rooms[ACH],Rooms[Volume])/J5</f>
        <v>0.90324963072378139</v>
      </c>
      <c r="J5" s="42">
        <f>SUM(Rooms[Volume])</f>
        <v>196.33</v>
      </c>
      <c r="K5" s="42">
        <f>SUM(Rooms[Floor Area])</f>
        <v>97.309999999999988</v>
      </c>
    </row>
    <row r="7" spans="1:56" x14ac:dyDescent="0.45">
      <c r="A7" t="s">
        <v>70</v>
      </c>
      <c r="B7" t="s">
        <v>13769</v>
      </c>
      <c r="C7" t="s">
        <v>13</v>
      </c>
      <c r="D7" t="s">
        <v>85</v>
      </c>
      <c r="E7" t="s">
        <v>13753</v>
      </c>
      <c r="F7" t="s">
        <v>13823</v>
      </c>
      <c r="G7" t="s">
        <v>13824</v>
      </c>
      <c r="H7" t="s">
        <v>13732</v>
      </c>
      <c r="I7" t="s">
        <v>13825</v>
      </c>
      <c r="J7" t="s">
        <v>13828</v>
      </c>
      <c r="K7" t="s">
        <v>13829</v>
      </c>
      <c r="Y7" t="s">
        <v>11</v>
      </c>
      <c r="Z7" cm="1">
        <f t="array" ref="Z7:AH7">TRANSPOSE(Scenarios!A3:A11)</f>
        <v>65</v>
      </c>
      <c r="AA7">
        <v>55</v>
      </c>
      <c r="AB7">
        <v>48</v>
      </c>
      <c r="AC7">
        <v>46</v>
      </c>
      <c r="AD7">
        <v>44</v>
      </c>
      <c r="AE7">
        <v>42</v>
      </c>
      <c r="AF7">
        <v>40</v>
      </c>
      <c r="AG7">
        <v>38</v>
      </c>
      <c r="AH7">
        <v>36</v>
      </c>
      <c r="AJ7" t="str">
        <f>Y7</f>
        <v>Room</v>
      </c>
      <c r="AK7">
        <f t="shared" ref="AK7:AR7" si="0">Z7</f>
        <v>65</v>
      </c>
      <c r="AL7">
        <f t="shared" si="0"/>
        <v>55</v>
      </c>
      <c r="AM7">
        <f t="shared" si="0"/>
        <v>48</v>
      </c>
      <c r="AN7">
        <f t="shared" si="0"/>
        <v>46</v>
      </c>
      <c r="AO7">
        <f t="shared" si="0"/>
        <v>44</v>
      </c>
      <c r="AP7">
        <f t="shared" si="0"/>
        <v>42</v>
      </c>
      <c r="AQ7">
        <f t="shared" si="0"/>
        <v>40</v>
      </c>
      <c r="AR7">
        <f t="shared" si="0"/>
        <v>38</v>
      </c>
      <c r="AS7">
        <f>AH7</f>
        <v>36</v>
      </c>
      <c r="AU7" t="s">
        <v>11</v>
      </c>
      <c r="AV7">
        <f>AK7</f>
        <v>65</v>
      </c>
      <c r="AW7">
        <f t="shared" ref="AW7:BD7" si="1">AL7</f>
        <v>55</v>
      </c>
      <c r="AX7">
        <f t="shared" si="1"/>
        <v>48</v>
      </c>
      <c r="AY7">
        <f t="shared" si="1"/>
        <v>46</v>
      </c>
      <c r="AZ7">
        <f t="shared" si="1"/>
        <v>44</v>
      </c>
      <c r="BA7">
        <f t="shared" si="1"/>
        <v>42</v>
      </c>
      <c r="BB7">
        <f t="shared" si="1"/>
        <v>40</v>
      </c>
      <c r="BC7">
        <f t="shared" si="1"/>
        <v>38</v>
      </c>
      <c r="BD7">
        <f t="shared" si="1"/>
        <v>36</v>
      </c>
    </row>
    <row r="8" spans="1:56" x14ac:dyDescent="0.45">
      <c r="A8" t="str">
        <f>IF(ISBLANK(HeatPunkRaw!A2),"",HeatPunkRaw!A2)</f>
        <v>Living Room</v>
      </c>
      <c r="B8">
        <f>HeatPunkRaw!H2</f>
        <v>1987</v>
      </c>
      <c r="C8">
        <f>HeatPunkRaw!E2</f>
        <v>1024</v>
      </c>
      <c r="D8">
        <f>HeatPunkRaw!G2</f>
        <v>21</v>
      </c>
      <c r="E8" t="str">
        <f>HeatPunkRaw!B2</f>
        <v>Ground</v>
      </c>
      <c r="F8" s="29" t="s">
        <v>13814</v>
      </c>
      <c r="G8">
        <f>IFERROR(INDEX(MCSACH!$B$6:$D$26, MATCH($F8,MCSACH!$A$6:$A$26,0),MATCH($G$2,MCSACH!$B$4:$D$4,0)),0)</f>
        <v>1.5</v>
      </c>
      <c r="H8">
        <f>HeatPunkRaw!I2</f>
        <v>0.9</v>
      </c>
      <c r="I8" s="29"/>
      <c r="J8">
        <f>HeatPunkRaw!C2</f>
        <v>43.52</v>
      </c>
      <c r="K8">
        <f>HeatPunkRaw!D2</f>
        <v>18.52</v>
      </c>
      <c r="Y8" t="str">
        <f>Rooms[[#This Row],[Room Name]]</f>
        <v>Living Room</v>
      </c>
      <c r="Z8" s="27">
        <f ca="1">SUMIF(OFFSET(CalcResults!$A$1,Y$34,1,23,1),"="&amp;$Y8,OFFSET(CalcResults!$A$1,Y$34,8,23,1))</f>
        <v>1223.6230101759752</v>
      </c>
      <c r="AA8" s="27">
        <f ca="1">SUMIF(OFFSET(CalcResults!$A$1,Z$34,1,23,1),"="&amp;$Y8,OFFSET(CalcResults!$A$1,Z$34,8,23,1))</f>
        <v>1044.8108989539821</v>
      </c>
      <c r="AB8" s="27">
        <f ca="1">SUMIF(OFFSET(CalcResults!$A$1,AA$34,1,23,1),"="&amp;$Y8,OFFSET(CalcResults!$A$1,AA$34,8,23,1))</f>
        <v>1096.2041195385857</v>
      </c>
      <c r="AC8" s="27">
        <f ca="1">SUMIF(OFFSET(CalcResults!$A$1,AB$34,1,23,1),"="&amp;$Y8,OFFSET(CalcResults!$A$1,AB$34,8,23,1))</f>
        <v>1104.2117870497291</v>
      </c>
      <c r="AD8" s="27">
        <f ca="1">SUMIF(OFFSET(CalcResults!$A$1,AC$34,1,23,1),"="&amp;$Y8,OFFSET(CalcResults!$A$1,AC$34,8,23,1))</f>
        <v>1032.3213556370204</v>
      </c>
      <c r="AE8" s="27">
        <f ca="1">SUMIF(OFFSET(CalcResults!$A$1,AD$34,1,23,1),"="&amp;$Y8,OFFSET(CalcResults!$A$1,AD$34,8,23,1))</f>
        <v>1049.4286681112674</v>
      </c>
      <c r="AF8" s="27">
        <f ca="1">SUMIF(OFFSET(CalcResults!$A$1,AE$34,1,23,1),"="&amp;$Y8,OFFSET(CalcResults!$A$1,AE$34,8,23,1))</f>
        <v>1017.5050595179076</v>
      </c>
      <c r="AG8" s="27">
        <f ca="1">SUMIF(OFFSET(CalcResults!$A$1,AF$34,1,23,1),"="&amp;$Y8,OFFSET(CalcResults!$A$1,AF$34,8,23,1))</f>
        <v>860.17309210029453</v>
      </c>
      <c r="AH8" s="27">
        <f ca="1">SUMIF(OFFSET(CalcResults!$A$1,AG$34,1,23,1),"="&amp;$Y8,OFFSET(CalcResults!$A$1,AG$34,8,23,1))</f>
        <v>709.23550204043067</v>
      </c>
      <c r="AJ8" t="str">
        <f>Y8</f>
        <v>Living Room</v>
      </c>
      <c r="AK8" s="28">
        <f ca="1">Z8/$C8</f>
        <v>1.1949443458749758</v>
      </c>
      <c r="AL8" s="28">
        <f t="shared" ref="AL8:AS8" ca="1" si="2">AA8/$C8</f>
        <v>1.0203231435097482</v>
      </c>
      <c r="AM8" s="28">
        <f t="shared" ca="1" si="2"/>
        <v>1.0705118354869001</v>
      </c>
      <c r="AN8" s="28">
        <f t="shared" ca="1" si="2"/>
        <v>1.0783318232907511</v>
      </c>
      <c r="AO8" s="28">
        <f t="shared" ca="1" si="2"/>
        <v>1.0081263238642777</v>
      </c>
      <c r="AP8" s="28">
        <f t="shared" ca="1" si="2"/>
        <v>1.0248326837024095</v>
      </c>
      <c r="AQ8" s="28">
        <f t="shared" ca="1" si="2"/>
        <v>0.99365728468545667</v>
      </c>
      <c r="AR8" s="28">
        <f t="shared" ca="1" si="2"/>
        <v>0.84001278525419387</v>
      </c>
      <c r="AS8" s="28">
        <f t="shared" ca="1" si="2"/>
        <v>0.69261279496135808</v>
      </c>
      <c r="AU8" t="str">
        <f>Rooms[[#This Row],[Room Name]]</f>
        <v>Living Room</v>
      </c>
      <c r="AV8" s="1">
        <f ca="1">SUMIF(OFFSET(CalcResults!$A$1,Y$34,1,23,1),"="&amp;$Y8,OFFSET(CalcResults!$A$1,Y$34,5,23,1))+SUMIF(OFFSET(CalcResults!$A$1,Y$34,1,23,1),"="&amp;$Y8,OFFSET(CalcResults!$A$1,Y$34,6,23,1))</f>
        <v>0</v>
      </c>
      <c r="AW8" s="1">
        <f ca="1">SUMIF(OFFSET(CalcResults!$A$1,Z$34,1,23,1),"="&amp;$Y8,OFFSET(CalcResults!$A$1,Z$34,5,23,1))+SUMIF(OFFSET(CalcResults!$A$1,Z$34,1,23,1),"="&amp;$Y8,OFFSET(CalcResults!$A$1,Z$34,6,23,1))</f>
        <v>204.61</v>
      </c>
      <c r="AX8" s="1">
        <f ca="1">SUMIF(OFFSET(CalcResults!$A$1,AA$34,1,23,1),"="&amp;$Y8,OFFSET(CalcResults!$A$1,AA$34,5,23,1))+SUMIF(OFFSET(CalcResults!$A$1,AA$34,1,23,1),"="&amp;$Y8,OFFSET(CalcResults!$A$1,AA$34,6,23,1))</f>
        <v>271.02</v>
      </c>
      <c r="AY8" s="1">
        <f ca="1">SUMIF(OFFSET(CalcResults!$A$1,AB$34,1,23,1),"="&amp;$Y8,OFFSET(CalcResults!$A$1,AB$34,5,23,1))+SUMIF(OFFSET(CalcResults!$A$1,AB$34,1,23,1),"="&amp;$Y8,OFFSET(CalcResults!$A$1,AB$34,6,23,1))</f>
        <v>293.03999999999996</v>
      </c>
      <c r="AZ8" s="1">
        <f ca="1">SUMIF(OFFSET(CalcResults!$A$1,AC$34,1,23,1),"="&amp;$Y8,OFFSET(CalcResults!$A$1,AC$34,5,23,1))+SUMIF(OFFSET(CalcResults!$A$1,AC$34,1,23,1),"="&amp;$Y8,OFFSET(CalcResults!$A$1,AC$34,6,23,1))</f>
        <v>454</v>
      </c>
      <c r="BA8" s="1">
        <f ca="1">SUMIF(OFFSET(CalcResults!$A$1,AD$34,1,23,1),"="&amp;$Y8,OFFSET(CalcResults!$A$1,AD$34,5,23,1))+SUMIF(OFFSET(CalcResults!$A$1,AD$34,1,23,1),"="&amp;$Y8,OFFSET(CalcResults!$A$1,AD$34,6,23,1))</f>
        <v>512</v>
      </c>
      <c r="BB8" s="1">
        <f ca="1">SUMIF(OFFSET(CalcResults!$A$1,AE$34,1,23,1),"="&amp;$Y8,OFFSET(CalcResults!$A$1,AE$34,5,23,1))+SUMIF(OFFSET(CalcResults!$A$1,AE$34,1,23,1),"="&amp;$Y8,OFFSET(CalcResults!$A$1,AE$34,6,23,1))</f>
        <v>564</v>
      </c>
      <c r="BC8" s="1">
        <f ca="1">SUMIF(OFFSET(CalcResults!$A$1,AF$34,1,23,1),"="&amp;$Y8,OFFSET(CalcResults!$A$1,AF$34,5,23,1))+SUMIF(OFFSET(CalcResults!$A$1,AF$34,1,23,1),"="&amp;$Y8,OFFSET(CalcResults!$A$1,AF$34,6,23,1))</f>
        <v>564</v>
      </c>
      <c r="BD8" s="1">
        <f ca="1">SUMIF(OFFSET(CalcResults!$A$1,AG$34,1,23,1),"="&amp;$Y8,OFFSET(CalcResults!$A$1,AG$34,5,23,1))+SUMIF(OFFSET(CalcResults!$A$1,AG$34,1,23,1),"="&amp;$Y8,OFFSET(CalcResults!$A$1,AG$34,6,23,1))</f>
        <v>564</v>
      </c>
    </row>
    <row r="9" spans="1:56" x14ac:dyDescent="0.45">
      <c r="A9" t="str">
        <f>IF(ISBLANK(HeatPunkRaw!A3),"",HeatPunkRaw!A3)</f>
        <v>Kitchen</v>
      </c>
      <c r="B9">
        <f>HeatPunkRaw!H3</f>
        <v>492</v>
      </c>
      <c r="C9">
        <f>HeatPunkRaw!E3</f>
        <v>220</v>
      </c>
      <c r="D9">
        <f>HeatPunkRaw!G3</f>
        <v>18</v>
      </c>
      <c r="E9" t="str">
        <f>HeatPunkRaw!B3</f>
        <v>Ground</v>
      </c>
      <c r="F9" s="29" t="s">
        <v>14</v>
      </c>
      <c r="G9">
        <f>IFERROR(INDEX(MCSACH!$B$6:$D$26, MATCH($F9,MCSACH!$A$6:$A$26,0),MATCH($G$2,MCSACH!$B$4:$D$4,0)),0)</f>
        <v>2</v>
      </c>
      <c r="H9">
        <f>HeatPunkRaw!I3</f>
        <v>1.2</v>
      </c>
      <c r="I9" s="29"/>
      <c r="J9">
        <f>HeatPunkRaw!C3</f>
        <v>16.59</v>
      </c>
      <c r="K9">
        <f>HeatPunkRaw!D3</f>
        <v>7.06</v>
      </c>
      <c r="Y9" t="str">
        <f>Rooms[[#This Row],[Room Name]]</f>
        <v>Kitchen</v>
      </c>
      <c r="Z9" s="27">
        <f ca="1">SUMIF(OFFSET(CalcResults!$A$1,Y$34,1,23,1),"="&amp;$Y9,OFFSET(CalcResults!$A$1,Y$34,8,23,1))</f>
        <v>1339.8405695584156</v>
      </c>
      <c r="AA9" s="27">
        <f ca="1">SUMIF(OFFSET(CalcResults!$A$1,Z$34,1,23,1),"="&amp;$Y9,OFFSET(CalcResults!$A$1,Z$34,8,23,1))</f>
        <v>962.38741053261492</v>
      </c>
      <c r="AB9" s="27">
        <f ca="1">SUMIF(OFFSET(CalcResults!$A$1,AA$34,1,23,1),"="&amp;$Y9,OFFSET(CalcResults!$A$1,AA$34,8,23,1))</f>
        <v>716.66733719598801</v>
      </c>
      <c r="AC9" s="27">
        <f ca="1">SUMIF(OFFSET(CalcResults!$A$1,AB$34,1,23,1),"="&amp;$Y9,OFFSET(CalcResults!$A$1,AB$34,8,23,1))</f>
        <v>649.66181950578687</v>
      </c>
      <c r="AD9" s="27">
        <f ca="1">SUMIF(OFFSET(CalcResults!$A$1,AC$34,1,23,1),"="&amp;$Y9,OFFSET(CalcResults!$A$1,AC$34,8,23,1))</f>
        <v>584.215843451674</v>
      </c>
      <c r="AE9" s="27">
        <f ca="1">SUMIF(OFFSET(CalcResults!$A$1,AD$34,1,23,1),"="&amp;$Y9,OFFSET(CalcResults!$A$1,AD$34,8,23,1))</f>
        <v>520.42135298947937</v>
      </c>
      <c r="AF9" s="27">
        <f ca="1">SUMIF(OFFSET(CalcResults!$A$1,AE$34,1,23,1),"="&amp;$Y9,OFFSET(CalcResults!$A$1,AE$34,8,23,1))</f>
        <v>458.38469053969271</v>
      </c>
      <c r="AG9" s="27">
        <f ca="1">SUMIF(OFFSET(CalcResults!$A$1,AF$34,1,23,1),"="&amp;$Y9,OFFSET(CalcResults!$A$1,AF$34,8,23,1))</f>
        <v>398.2305493155061</v>
      </c>
      <c r="AH9" s="27">
        <f ca="1">SUMIF(OFFSET(CalcResults!$A$1,AG$34,1,23,1),"="&amp;$Y9,OFFSET(CalcResults!$A$1,AG$34,8,23,1))</f>
        <v>340.10758468555343</v>
      </c>
      <c r="AJ9" t="str">
        <f t="shared" ref="AJ9:AJ18" si="3">Y9</f>
        <v>Kitchen</v>
      </c>
      <c r="AK9" s="28">
        <f t="shared" ref="AK9:AK18" ca="1" si="4">Z9/$C9</f>
        <v>6.090184407083707</v>
      </c>
      <c r="AL9" s="28">
        <f t="shared" ref="AL9:AL18" ca="1" si="5">AA9/$C9</f>
        <v>4.3744882296937044</v>
      </c>
      <c r="AM9" s="28">
        <f t="shared" ref="AM9:AM18" ca="1" si="6">AB9/$C9</f>
        <v>3.2575788054363093</v>
      </c>
      <c r="AN9" s="28">
        <f t="shared" ref="AN9:AN18" ca="1" si="7">AC9/$C9</f>
        <v>2.9530082704808494</v>
      </c>
      <c r="AO9" s="28">
        <f t="shared" ref="AO9:AO18" ca="1" si="8">AD9/$C9</f>
        <v>2.6555265611439727</v>
      </c>
      <c r="AP9" s="28">
        <f t="shared" ref="AP9:AP18" ca="1" si="9">AE9/$C9</f>
        <v>2.3655516044976337</v>
      </c>
      <c r="AQ9" s="28">
        <f t="shared" ref="AQ9:AQ18" ca="1" si="10">AF9/$C9</f>
        <v>2.0835667751804214</v>
      </c>
      <c r="AR9" s="28">
        <f t="shared" ref="AR9:AR18" ca="1" si="11">AG9/$C9</f>
        <v>1.8101388605250277</v>
      </c>
      <c r="AS9" s="28">
        <f t="shared" ref="AS9:AS18" ca="1" si="12">AH9/$C9</f>
        <v>1.5459435667525157</v>
      </c>
      <c r="AU9" t="str">
        <f>Rooms[[#This Row],[Room Name]]</f>
        <v>Kitchen</v>
      </c>
      <c r="AV9" s="1">
        <f ca="1">SUMIF(OFFSET(CalcResults!$A$1,Y$34,1,23,1),"="&amp;$Y9,OFFSET(CalcResults!$A$1,Y$34,5,23,1))+SUMIF(OFFSET(CalcResults!$A$1,Y$34,1,23,1),"="&amp;$Y9,OFFSET(CalcResults!$A$1,Y$34,6,23,1))</f>
        <v>0</v>
      </c>
      <c r="AW9" s="1">
        <f ca="1">SUMIF(OFFSET(CalcResults!$A$1,Z$34,1,23,1),"="&amp;$Y9,OFFSET(CalcResults!$A$1,Z$34,5,23,1))+SUMIF(OFFSET(CalcResults!$A$1,Z$34,1,23,1),"="&amp;$Y9,OFFSET(CalcResults!$A$1,Z$34,6,23,1))</f>
        <v>0</v>
      </c>
      <c r="AX9" s="1">
        <f ca="1">SUMIF(OFFSET(CalcResults!$A$1,AA$34,1,23,1),"="&amp;$Y9,OFFSET(CalcResults!$A$1,AA$34,5,23,1))+SUMIF(OFFSET(CalcResults!$A$1,AA$34,1,23,1),"="&amp;$Y9,OFFSET(CalcResults!$A$1,AA$34,6,23,1))</f>
        <v>0</v>
      </c>
      <c r="AY9" s="1">
        <f ca="1">SUMIF(OFFSET(CalcResults!$A$1,AB$34,1,23,1),"="&amp;$Y9,OFFSET(CalcResults!$A$1,AB$34,5,23,1))+SUMIF(OFFSET(CalcResults!$A$1,AB$34,1,23,1),"="&amp;$Y9,OFFSET(CalcResults!$A$1,AB$34,6,23,1))</f>
        <v>0</v>
      </c>
      <c r="AZ9" s="1">
        <f ca="1">SUMIF(OFFSET(CalcResults!$A$1,AC$34,1,23,1),"="&amp;$Y9,OFFSET(CalcResults!$A$1,AC$34,5,23,1))+SUMIF(OFFSET(CalcResults!$A$1,AC$34,1,23,1),"="&amp;$Y9,OFFSET(CalcResults!$A$1,AC$34,6,23,1))</f>
        <v>0</v>
      </c>
      <c r="BA9" s="1">
        <f ca="1">SUMIF(OFFSET(CalcResults!$A$1,AD$34,1,23,1),"="&amp;$Y9,OFFSET(CalcResults!$A$1,AD$34,5,23,1))+SUMIF(OFFSET(CalcResults!$A$1,AD$34,1,23,1),"="&amp;$Y9,OFFSET(CalcResults!$A$1,AD$34,6,23,1))</f>
        <v>0</v>
      </c>
      <c r="BB9" s="1">
        <f ca="1">SUMIF(OFFSET(CalcResults!$A$1,AE$34,1,23,1),"="&amp;$Y9,OFFSET(CalcResults!$A$1,AE$34,5,23,1))+SUMIF(OFFSET(CalcResults!$A$1,AE$34,1,23,1),"="&amp;$Y9,OFFSET(CalcResults!$A$1,AE$34,6,23,1))</f>
        <v>0</v>
      </c>
      <c r="BC9" s="1">
        <f ca="1">SUMIF(OFFSET(CalcResults!$A$1,AF$34,1,23,1),"="&amp;$Y9,OFFSET(CalcResults!$A$1,AF$34,5,23,1))+SUMIF(OFFSET(CalcResults!$A$1,AF$34,1,23,1),"="&amp;$Y9,OFFSET(CalcResults!$A$1,AF$34,6,23,1))</f>
        <v>0</v>
      </c>
      <c r="BD9" s="1">
        <f ca="1">SUMIF(OFFSET(CalcResults!$A$1,AG$34,1,23,1),"="&amp;$Y9,OFFSET(CalcResults!$A$1,AG$34,5,23,1))+SUMIF(OFFSET(CalcResults!$A$1,AG$34,1,23,1),"="&amp;$Y9,OFFSET(CalcResults!$A$1,AG$34,6,23,1))</f>
        <v>0</v>
      </c>
    </row>
    <row r="10" spans="1:56" x14ac:dyDescent="0.45">
      <c r="A10" t="str">
        <f>IF(ISBLANK(HeatPunkRaw!A4),"",HeatPunkRaw!A4)</f>
        <v>Hall</v>
      </c>
      <c r="B10">
        <f>HeatPunkRaw!H4</f>
        <v>588</v>
      </c>
      <c r="C10">
        <f>HeatPunkRaw!E4</f>
        <v>263</v>
      </c>
      <c r="D10">
        <f>HeatPunkRaw!G4</f>
        <v>18</v>
      </c>
      <c r="E10" t="str">
        <f>HeatPunkRaw!B4</f>
        <v>Ground</v>
      </c>
      <c r="F10" s="29" t="s">
        <v>17</v>
      </c>
      <c r="G10">
        <f>IFERROR(INDEX(MCSACH!$B$6:$D$26, MATCH($F10,MCSACH!$A$6:$A$26,0),MATCH($G$2,MCSACH!$B$4:$D$4,0)),0)</f>
        <v>2</v>
      </c>
      <c r="H10">
        <f>HeatPunkRaw!I4</f>
        <v>1.2</v>
      </c>
      <c r="I10" s="29"/>
      <c r="J10">
        <f>HeatPunkRaw!C4</f>
        <v>10.77</v>
      </c>
      <c r="K10">
        <f>HeatPunkRaw!D4</f>
        <v>4.58</v>
      </c>
      <c r="Y10" t="str">
        <f>Rooms[[#This Row],[Room Name]]</f>
        <v>Hall</v>
      </c>
      <c r="Z10" s="27">
        <f ca="1">SUMIF(OFFSET(CalcResults!$A$1,Y$34,1,23,1),"="&amp;$Y10,OFFSET(CalcResults!$A$1,Y$34,8,23,1))</f>
        <v>1785.881144029755</v>
      </c>
      <c r="AA10" s="27">
        <f ca="1">SUMIF(OFFSET(CalcResults!$A$1,Z$34,1,23,1),"="&amp;$Y10,OFFSET(CalcResults!$A$1,Z$34,8,23,1))</f>
        <v>1282.7716735643194</v>
      </c>
      <c r="AB10" s="27">
        <f ca="1">SUMIF(OFFSET(CalcResults!$A$1,AA$34,1,23,1),"="&amp;$Y10,OFFSET(CalcResults!$A$1,AA$34,8,23,1))</f>
        <v>955.24998505020085</v>
      </c>
      <c r="AC10" s="27">
        <f ca="1">SUMIF(OFFSET(CalcResults!$A$1,AB$34,1,23,1),"="&amp;$Y10,OFFSET(CalcResults!$A$1,AB$34,8,23,1))</f>
        <v>865.93794800065746</v>
      </c>
      <c r="AD10" s="27">
        <f ca="1">SUMIF(OFFSET(CalcResults!$A$1,AC$34,1,23,1),"="&amp;$Y10,OFFSET(CalcResults!$A$1,AC$34,8,23,1))</f>
        <v>778.70463290094835</v>
      </c>
      <c r="AE10" s="27">
        <f ca="1">SUMIF(OFFSET(CalcResults!$A$1,AD$34,1,23,1),"="&amp;$Y10,OFFSET(CalcResults!$A$1,AD$34,8,23,1))</f>
        <v>693.67259237468772</v>
      </c>
      <c r="AF10" s="27">
        <f ca="1">SUMIF(OFFSET(CalcResults!$A$1,AE$34,1,23,1),"="&amp;$Y10,OFFSET(CalcResults!$A$1,AE$34,8,23,1))</f>
        <v>610.98357084123256</v>
      </c>
      <c r="AG10" s="27">
        <f ca="1">SUMIF(OFFSET(CalcResults!$A$1,AF$34,1,23,1),"="&amp;$Y10,OFFSET(CalcResults!$A$1,AF$34,8,23,1))</f>
        <v>530.80377259629358</v>
      </c>
      <c r="AH10" s="27">
        <f ca="1">SUMIF(OFFSET(CalcResults!$A$1,AG$34,1,23,1),"="&amp;$Y10,OFFSET(CalcResults!$A$1,AG$34,8,23,1))</f>
        <v>453.33134122936502</v>
      </c>
      <c r="AJ10" t="str">
        <f t="shared" si="3"/>
        <v>Hall</v>
      </c>
      <c r="AK10" s="28">
        <f t="shared" ca="1" si="4"/>
        <v>6.7904226008735931</v>
      </c>
      <c r="AL10" s="28">
        <f t="shared" ca="1" si="5"/>
        <v>4.8774588348453207</v>
      </c>
      <c r="AM10" s="28">
        <f t="shared" ca="1" si="6"/>
        <v>3.632129220723197</v>
      </c>
      <c r="AN10" s="28">
        <f t="shared" ca="1" si="7"/>
        <v>3.2925397262382412</v>
      </c>
      <c r="AO10" s="28">
        <f t="shared" ca="1" si="8"/>
        <v>2.9608541174941001</v>
      </c>
      <c r="AP10" s="28">
        <f t="shared" ca="1" si="9"/>
        <v>2.6375383740482423</v>
      </c>
      <c r="AQ10" s="28">
        <f t="shared" ca="1" si="10"/>
        <v>2.323131448065523</v>
      </c>
      <c r="AR10" s="28">
        <f t="shared" ca="1" si="11"/>
        <v>2.0182652950429412</v>
      </c>
      <c r="AS10" s="28">
        <f t="shared" ca="1" si="12"/>
        <v>1.7236933126591827</v>
      </c>
      <c r="AU10" t="str">
        <f>Rooms[[#This Row],[Room Name]]</f>
        <v>Hall</v>
      </c>
      <c r="AV10" s="1">
        <f ca="1">SUMIF(OFFSET(CalcResults!$A$1,Y$34,1,23,1),"="&amp;$Y10,OFFSET(CalcResults!$A$1,Y$34,5,23,1))+SUMIF(OFFSET(CalcResults!$A$1,Y$34,1,23,1),"="&amp;$Y10,OFFSET(CalcResults!$A$1,Y$34,6,23,1))</f>
        <v>0</v>
      </c>
      <c r="AW10" s="1">
        <f ca="1">SUMIF(OFFSET(CalcResults!$A$1,Z$34,1,23,1),"="&amp;$Y10,OFFSET(CalcResults!$A$1,Z$34,5,23,1))+SUMIF(OFFSET(CalcResults!$A$1,Z$34,1,23,1),"="&amp;$Y10,OFFSET(CalcResults!$A$1,Z$34,6,23,1))</f>
        <v>0</v>
      </c>
      <c r="AX10" s="1">
        <f ca="1">SUMIF(OFFSET(CalcResults!$A$1,AA$34,1,23,1),"="&amp;$Y10,OFFSET(CalcResults!$A$1,AA$34,5,23,1))+SUMIF(OFFSET(CalcResults!$A$1,AA$34,1,23,1),"="&amp;$Y10,OFFSET(CalcResults!$A$1,AA$34,6,23,1))</f>
        <v>0</v>
      </c>
      <c r="AY10" s="1">
        <f ca="1">SUMIF(OFFSET(CalcResults!$A$1,AB$34,1,23,1),"="&amp;$Y10,OFFSET(CalcResults!$A$1,AB$34,5,23,1))+SUMIF(OFFSET(CalcResults!$A$1,AB$34,1,23,1),"="&amp;$Y10,OFFSET(CalcResults!$A$1,AB$34,6,23,1))</f>
        <v>0</v>
      </c>
      <c r="AZ10" s="1">
        <f ca="1">SUMIF(OFFSET(CalcResults!$A$1,AC$34,1,23,1),"="&amp;$Y10,OFFSET(CalcResults!$A$1,AC$34,5,23,1))+SUMIF(OFFSET(CalcResults!$A$1,AC$34,1,23,1),"="&amp;$Y10,OFFSET(CalcResults!$A$1,AC$34,6,23,1))</f>
        <v>0</v>
      </c>
      <c r="BA10" s="1">
        <f ca="1">SUMIF(OFFSET(CalcResults!$A$1,AD$34,1,23,1),"="&amp;$Y10,OFFSET(CalcResults!$A$1,AD$34,5,23,1))+SUMIF(OFFSET(CalcResults!$A$1,AD$34,1,23,1),"="&amp;$Y10,OFFSET(CalcResults!$A$1,AD$34,6,23,1))</f>
        <v>0</v>
      </c>
      <c r="BB10" s="1">
        <f ca="1">SUMIF(OFFSET(CalcResults!$A$1,AE$34,1,23,1),"="&amp;$Y10,OFFSET(CalcResults!$A$1,AE$34,5,23,1))+SUMIF(OFFSET(CalcResults!$A$1,AE$34,1,23,1),"="&amp;$Y10,OFFSET(CalcResults!$A$1,AE$34,6,23,1))</f>
        <v>0</v>
      </c>
      <c r="BC10" s="1">
        <f ca="1">SUMIF(OFFSET(CalcResults!$A$1,AF$34,1,23,1),"="&amp;$Y10,OFFSET(CalcResults!$A$1,AF$34,5,23,1))+SUMIF(OFFSET(CalcResults!$A$1,AF$34,1,23,1),"="&amp;$Y10,OFFSET(CalcResults!$A$1,AF$34,6,23,1))</f>
        <v>0</v>
      </c>
      <c r="BD10" s="1">
        <f ca="1">SUMIF(OFFSET(CalcResults!$A$1,AG$34,1,23,1),"="&amp;$Y10,OFFSET(CalcResults!$A$1,AG$34,5,23,1))+SUMIF(OFFSET(CalcResults!$A$1,AG$34,1,23,1),"="&amp;$Y10,OFFSET(CalcResults!$A$1,AG$34,6,23,1))</f>
        <v>0</v>
      </c>
    </row>
    <row r="11" spans="1:56" x14ac:dyDescent="0.45">
      <c r="A11" t="str">
        <f>IF(ISBLANK(HeatPunkRaw!A5),"",HeatPunkRaw!A5)</f>
        <v>Utility</v>
      </c>
      <c r="B11">
        <f>HeatPunkRaw!H5</f>
        <v>1321</v>
      </c>
      <c r="C11">
        <f>HeatPunkRaw!E5</f>
        <v>591</v>
      </c>
      <c r="D11">
        <f>HeatPunkRaw!G5</f>
        <v>18</v>
      </c>
      <c r="E11" t="str">
        <f>HeatPunkRaw!B5</f>
        <v>Ground</v>
      </c>
      <c r="F11" s="29" t="s">
        <v>13818</v>
      </c>
      <c r="G11">
        <f>IFERROR(INDEX(MCSACH!$B$6:$D$26, MATCH($F11,MCSACH!$A$6:$A$26,0),MATCH($G$2,MCSACH!$B$4:$D$4,0)),0)</f>
        <v>3</v>
      </c>
      <c r="H11">
        <f>HeatPunkRaw!I5</f>
        <v>1</v>
      </c>
      <c r="I11" s="29"/>
      <c r="J11">
        <f>HeatPunkRaw!C5</f>
        <v>18.329999999999998</v>
      </c>
      <c r="K11">
        <f>HeatPunkRaw!D5</f>
        <v>7.8</v>
      </c>
      <c r="Y11" t="str">
        <f>Rooms[[#This Row],[Room Name]]</f>
        <v>Utility</v>
      </c>
      <c r="Z11" s="27">
        <f ca="1">SUMIF(OFFSET(CalcResults!$A$1,Y$34,1,23,1),"="&amp;$Y11,OFFSET(CalcResults!$A$1,Y$34,8,23,1))</f>
        <v>1785.881144029755</v>
      </c>
      <c r="AA11" s="27">
        <f ca="1">SUMIF(OFFSET(CalcResults!$A$1,Z$34,1,23,1),"="&amp;$Y11,OFFSET(CalcResults!$A$1,Z$34,8,23,1))</f>
        <v>1282.7716735643194</v>
      </c>
      <c r="AB11" s="27">
        <f ca="1">SUMIF(OFFSET(CalcResults!$A$1,AA$34,1,23,1),"="&amp;$Y11,OFFSET(CalcResults!$A$1,AA$34,8,23,1))</f>
        <v>955.24998505020085</v>
      </c>
      <c r="AC11" s="27">
        <f ca="1">SUMIF(OFFSET(CalcResults!$A$1,AB$34,1,23,1),"="&amp;$Y11,OFFSET(CalcResults!$A$1,AB$34,8,23,1))</f>
        <v>865.93794800065746</v>
      </c>
      <c r="AD11" s="27">
        <f ca="1">SUMIF(OFFSET(CalcResults!$A$1,AC$34,1,23,1),"="&amp;$Y11,OFFSET(CalcResults!$A$1,AC$34,8,23,1))</f>
        <v>778.70463290094835</v>
      </c>
      <c r="AE11" s="27">
        <f ca="1">SUMIF(OFFSET(CalcResults!$A$1,AD$34,1,23,1),"="&amp;$Y11,OFFSET(CalcResults!$A$1,AD$34,8,23,1))</f>
        <v>693.67259237468772</v>
      </c>
      <c r="AF11" s="27">
        <f ca="1">SUMIF(OFFSET(CalcResults!$A$1,AE$34,1,23,1),"="&amp;$Y11,OFFSET(CalcResults!$A$1,AE$34,8,23,1))</f>
        <v>610.98357084123256</v>
      </c>
      <c r="AG11" s="27">
        <f ca="1">SUMIF(OFFSET(CalcResults!$A$1,AF$34,1,23,1),"="&amp;$Y11,OFFSET(CalcResults!$A$1,AF$34,8,23,1))</f>
        <v>619.44136118672373</v>
      </c>
      <c r="AH11" s="27">
        <f ca="1">SUMIF(OFFSET(CalcResults!$A$1,AG$34,1,23,1),"="&amp;$Y11,OFFSET(CalcResults!$A$1,AG$34,8,23,1))</f>
        <v>604.51450748150648</v>
      </c>
      <c r="AJ11" t="str">
        <f t="shared" si="3"/>
        <v>Utility</v>
      </c>
      <c r="AK11" s="28">
        <f t="shared" ca="1" si="4"/>
        <v>3.0217955059725128</v>
      </c>
      <c r="AL11" s="28">
        <f t="shared" ca="1" si="5"/>
        <v>2.1705104459633153</v>
      </c>
      <c r="AM11" s="28">
        <f t="shared" ca="1" si="6"/>
        <v>1.6163282318954328</v>
      </c>
      <c r="AN11" s="28">
        <f t="shared" ca="1" si="7"/>
        <v>1.4652080338420599</v>
      </c>
      <c r="AO11" s="28">
        <f t="shared" ca="1" si="8"/>
        <v>1.3176051318120954</v>
      </c>
      <c r="AP11" s="28">
        <f t="shared" ca="1" si="9"/>
        <v>1.17372689065091</v>
      </c>
      <c r="AQ11" s="28">
        <f t="shared" ca="1" si="10"/>
        <v>1.0338131486315272</v>
      </c>
      <c r="AR11" s="28">
        <f t="shared" ca="1" si="11"/>
        <v>1.0481241306035936</v>
      </c>
      <c r="AS11" s="28">
        <f t="shared" ca="1" si="12"/>
        <v>1.0228671869399433</v>
      </c>
      <c r="AU11" t="str">
        <f>Rooms[[#This Row],[Room Name]]</f>
        <v>Utility</v>
      </c>
      <c r="AV11" s="1">
        <f ca="1">SUMIF(OFFSET(CalcResults!$A$1,Y$34,1,23,1),"="&amp;$Y11,OFFSET(CalcResults!$A$1,Y$34,5,23,1))+SUMIF(OFFSET(CalcResults!$A$1,Y$34,1,23,1),"="&amp;$Y11,OFFSET(CalcResults!$A$1,Y$34,6,23,1))</f>
        <v>0</v>
      </c>
      <c r="AW11" s="1">
        <f ca="1">SUMIF(OFFSET(CalcResults!$A$1,Z$34,1,23,1),"="&amp;$Y11,OFFSET(CalcResults!$A$1,Z$34,5,23,1))+SUMIF(OFFSET(CalcResults!$A$1,Z$34,1,23,1),"="&amp;$Y11,OFFSET(CalcResults!$A$1,Z$34,6,23,1))</f>
        <v>0</v>
      </c>
      <c r="AX11" s="1">
        <f ca="1">SUMIF(OFFSET(CalcResults!$A$1,AA$34,1,23,1),"="&amp;$Y11,OFFSET(CalcResults!$A$1,AA$34,5,23,1))+SUMIF(OFFSET(CalcResults!$A$1,AA$34,1,23,1),"="&amp;$Y11,OFFSET(CalcResults!$A$1,AA$34,6,23,1))</f>
        <v>0</v>
      </c>
      <c r="AY11" s="1">
        <f ca="1">SUMIF(OFFSET(CalcResults!$A$1,AB$34,1,23,1),"="&amp;$Y11,OFFSET(CalcResults!$A$1,AB$34,5,23,1))+SUMIF(OFFSET(CalcResults!$A$1,AB$34,1,23,1),"="&amp;$Y11,OFFSET(CalcResults!$A$1,AB$34,6,23,1))</f>
        <v>0</v>
      </c>
      <c r="AZ11" s="1">
        <f ca="1">SUMIF(OFFSET(CalcResults!$A$1,AC$34,1,23,1),"="&amp;$Y11,OFFSET(CalcResults!$A$1,AC$34,5,23,1))+SUMIF(OFFSET(CalcResults!$A$1,AC$34,1,23,1),"="&amp;$Y11,OFFSET(CalcResults!$A$1,AC$34,6,23,1))</f>
        <v>0</v>
      </c>
      <c r="BA11" s="1">
        <f ca="1">SUMIF(OFFSET(CalcResults!$A$1,AD$34,1,23,1),"="&amp;$Y11,OFFSET(CalcResults!$A$1,AD$34,5,23,1))+SUMIF(OFFSET(CalcResults!$A$1,AD$34,1,23,1),"="&amp;$Y11,OFFSET(CalcResults!$A$1,AD$34,6,23,1))</f>
        <v>0</v>
      </c>
      <c r="BB11" s="1">
        <f ca="1">SUMIF(OFFSET(CalcResults!$A$1,AE$34,1,23,1),"="&amp;$Y11,OFFSET(CalcResults!$A$1,AE$34,5,23,1))+SUMIF(OFFSET(CalcResults!$A$1,AE$34,1,23,1),"="&amp;$Y11,OFFSET(CalcResults!$A$1,AE$34,6,23,1))</f>
        <v>0</v>
      </c>
      <c r="BC11" s="1">
        <f ca="1">SUMIF(OFFSET(CalcResults!$A$1,AF$34,1,23,1),"="&amp;$Y11,OFFSET(CalcResults!$A$1,AF$34,5,23,1))+SUMIF(OFFSET(CalcResults!$A$1,AF$34,1,23,1),"="&amp;$Y11,OFFSET(CalcResults!$A$1,AF$34,6,23,1))</f>
        <v>249.06</v>
      </c>
      <c r="BD11" s="1">
        <f ca="1">SUMIF(OFFSET(CalcResults!$A$1,AG$34,1,23,1),"="&amp;$Y11,OFFSET(CalcResults!$A$1,AG$34,5,23,1))+SUMIF(OFFSET(CalcResults!$A$1,AG$34,1,23,1),"="&amp;$Y11,OFFSET(CalcResults!$A$1,AG$34,6,23,1))</f>
        <v>271.02</v>
      </c>
    </row>
    <row r="12" spans="1:56" x14ac:dyDescent="0.45">
      <c r="A12" t="str">
        <f>IF(ISBLANK(HeatPunkRaw!A6),"",HeatPunkRaw!A6)</f>
        <v>Bedroom</v>
      </c>
      <c r="B12">
        <f>HeatPunkRaw!H6</f>
        <v>295</v>
      </c>
      <c r="C12">
        <f>HeatPunkRaw!E6</f>
        <v>132</v>
      </c>
      <c r="D12">
        <f>HeatPunkRaw!G6</f>
        <v>18</v>
      </c>
      <c r="E12" t="str">
        <f>HeatPunkRaw!B6</f>
        <v>First</v>
      </c>
      <c r="F12" s="29" t="s">
        <v>13747</v>
      </c>
      <c r="G12">
        <f>IFERROR(INDEX(MCSACH!$B$6:$D$26, MATCH($F12,MCSACH!$A$6:$A$26,0),MATCH($G$2,MCSACH!$B$4:$D$4,0)),0)</f>
        <v>1</v>
      </c>
      <c r="H12">
        <f>HeatPunkRaw!I6</f>
        <v>0.7</v>
      </c>
      <c r="I12" s="29"/>
      <c r="J12">
        <f>HeatPunkRaw!C6</f>
        <v>23.09</v>
      </c>
      <c r="K12">
        <f>HeatPunkRaw!D6</f>
        <v>10.26</v>
      </c>
      <c r="Y12" t="str">
        <f>Rooms[[#This Row],[Room Name]]</f>
        <v>Bedroom</v>
      </c>
      <c r="Z12" s="27">
        <f ca="1">SUMIF(OFFSET(CalcResults!$A$1,Y$34,1,23,1),"="&amp;$Y12,OFFSET(CalcResults!$A$1,Y$34,8,23,1))</f>
        <v>575.81345837340507</v>
      </c>
      <c r="AA12" s="27">
        <f ca="1">SUMIF(OFFSET(CalcResults!$A$1,Z$34,1,23,1),"="&amp;$Y12,OFFSET(CalcResults!$A$1,Z$34,8,23,1))</f>
        <v>413.5981815630866</v>
      </c>
      <c r="AB12" s="27">
        <f ca="1">SUMIF(OFFSET(CalcResults!$A$1,AA$34,1,23,1),"="&amp;$Y12,OFFSET(CalcResults!$A$1,AA$34,8,23,1))</f>
        <v>307.99686717210517</v>
      </c>
      <c r="AC12" s="27">
        <f ca="1">SUMIF(OFFSET(CalcResults!$A$1,AB$34,1,23,1),"="&amp;$Y12,OFFSET(CalcResults!$A$1,AB$34,8,23,1))</f>
        <v>279.20039709357098</v>
      </c>
      <c r="AD12" s="27">
        <f ca="1">SUMIF(OFFSET(CalcResults!$A$1,AC$34,1,23,1),"="&amp;$Y12,OFFSET(CalcResults!$A$1,AC$34,8,23,1))</f>
        <v>251.07415979000743</v>
      </c>
      <c r="AE12" s="27">
        <f ca="1">SUMIF(OFFSET(CalcResults!$A$1,AD$34,1,23,1),"="&amp;$Y12,OFFSET(CalcResults!$A$1,AD$34,8,23,1))</f>
        <v>223.65766934121308</v>
      </c>
      <c r="AF12" s="27">
        <f ca="1">SUMIF(OFFSET(CalcResults!$A$1,AE$34,1,23,1),"="&amp;$Y12,OFFSET(CalcResults!$A$1,AE$34,8,23,1))</f>
        <v>196.99662774957929</v>
      </c>
      <c r="AG12" s="27">
        <f ca="1">SUMIF(OFFSET(CalcResults!$A$1,AF$34,1,23,1),"="&amp;$Y12,OFFSET(CalcResults!$A$1,AF$34,8,23,1))</f>
        <v>171.14462350313602</v>
      </c>
      <c r="AH12" s="27">
        <f ca="1">SUMIF(OFFSET(CalcResults!$A$1,AG$34,1,23,1),"="&amp;$Y12,OFFSET(CalcResults!$A$1,AG$34,8,23,1))</f>
        <v>146.16554312977601</v>
      </c>
      <c r="AJ12" t="str">
        <f t="shared" si="3"/>
        <v>Bedroom</v>
      </c>
      <c r="AK12" s="28">
        <f t="shared" ca="1" si="4"/>
        <v>4.3622231694954934</v>
      </c>
      <c r="AL12" s="28">
        <f t="shared" ca="1" si="5"/>
        <v>3.1333195572961108</v>
      </c>
      <c r="AM12" s="28">
        <f t="shared" ca="1" si="6"/>
        <v>2.3333095997886755</v>
      </c>
      <c r="AN12" s="28">
        <f t="shared" ca="1" si="7"/>
        <v>2.1151545234361437</v>
      </c>
      <c r="AO12" s="28">
        <f t="shared" ca="1" si="8"/>
        <v>1.9020769681061169</v>
      </c>
      <c r="AP12" s="28">
        <f t="shared" ca="1" si="9"/>
        <v>1.6943762828879778</v>
      </c>
      <c r="AQ12" s="28">
        <f t="shared" ca="1" si="10"/>
        <v>1.4923986950725703</v>
      </c>
      <c r="AR12" s="28">
        <f t="shared" ca="1" si="11"/>
        <v>1.2965501780540607</v>
      </c>
      <c r="AS12" s="28">
        <f t="shared" ca="1" si="12"/>
        <v>1.1073147206801213</v>
      </c>
      <c r="AU12" t="str">
        <f>Rooms[[#This Row],[Room Name]]</f>
        <v>Bedroom</v>
      </c>
      <c r="AV12" s="1">
        <f ca="1">SUMIF(OFFSET(CalcResults!$A$1,Y$34,1,23,1),"="&amp;$Y12,OFFSET(CalcResults!$A$1,Y$34,5,23,1))+SUMIF(OFFSET(CalcResults!$A$1,Y$34,1,23,1),"="&amp;$Y12,OFFSET(CalcResults!$A$1,Y$34,6,23,1))</f>
        <v>0</v>
      </c>
      <c r="AW12" s="1">
        <f ca="1">SUMIF(OFFSET(CalcResults!$A$1,Z$34,1,23,1),"="&amp;$Y12,OFFSET(CalcResults!$A$1,Z$34,5,23,1))+SUMIF(OFFSET(CalcResults!$A$1,Z$34,1,23,1),"="&amp;$Y12,OFFSET(CalcResults!$A$1,Z$34,6,23,1))</f>
        <v>0</v>
      </c>
      <c r="AX12" s="1">
        <f ca="1">SUMIF(OFFSET(CalcResults!$A$1,AA$34,1,23,1),"="&amp;$Y12,OFFSET(CalcResults!$A$1,AA$34,5,23,1))+SUMIF(OFFSET(CalcResults!$A$1,AA$34,1,23,1),"="&amp;$Y12,OFFSET(CalcResults!$A$1,AA$34,6,23,1))</f>
        <v>0</v>
      </c>
      <c r="AY12" s="1">
        <f ca="1">SUMIF(OFFSET(CalcResults!$A$1,AB$34,1,23,1),"="&amp;$Y12,OFFSET(CalcResults!$A$1,AB$34,5,23,1))+SUMIF(OFFSET(CalcResults!$A$1,AB$34,1,23,1),"="&amp;$Y12,OFFSET(CalcResults!$A$1,AB$34,6,23,1))</f>
        <v>0</v>
      </c>
      <c r="AZ12" s="1">
        <f ca="1">SUMIF(OFFSET(CalcResults!$A$1,AC$34,1,23,1),"="&amp;$Y12,OFFSET(CalcResults!$A$1,AC$34,5,23,1))+SUMIF(OFFSET(CalcResults!$A$1,AC$34,1,23,1),"="&amp;$Y12,OFFSET(CalcResults!$A$1,AC$34,6,23,1))</f>
        <v>0</v>
      </c>
      <c r="BA12" s="1">
        <f ca="1">SUMIF(OFFSET(CalcResults!$A$1,AD$34,1,23,1),"="&amp;$Y12,OFFSET(CalcResults!$A$1,AD$34,5,23,1))+SUMIF(OFFSET(CalcResults!$A$1,AD$34,1,23,1),"="&amp;$Y12,OFFSET(CalcResults!$A$1,AD$34,6,23,1))</f>
        <v>0</v>
      </c>
      <c r="BB12" s="1">
        <f ca="1">SUMIF(OFFSET(CalcResults!$A$1,AE$34,1,23,1),"="&amp;$Y12,OFFSET(CalcResults!$A$1,AE$34,5,23,1))+SUMIF(OFFSET(CalcResults!$A$1,AE$34,1,23,1),"="&amp;$Y12,OFFSET(CalcResults!$A$1,AE$34,6,23,1))</f>
        <v>0</v>
      </c>
      <c r="BC12" s="1">
        <f ca="1">SUMIF(OFFSET(CalcResults!$A$1,AF$34,1,23,1),"="&amp;$Y12,OFFSET(CalcResults!$A$1,AF$34,5,23,1))+SUMIF(OFFSET(CalcResults!$A$1,AF$34,1,23,1),"="&amp;$Y12,OFFSET(CalcResults!$A$1,AF$34,6,23,1))</f>
        <v>0</v>
      </c>
      <c r="BD12" s="1">
        <f ca="1">SUMIF(OFFSET(CalcResults!$A$1,AG$34,1,23,1),"="&amp;$Y12,OFFSET(CalcResults!$A$1,AG$34,5,23,1))+SUMIF(OFFSET(CalcResults!$A$1,AG$34,1,23,1),"="&amp;$Y12,OFFSET(CalcResults!$A$1,AG$34,6,23,1))</f>
        <v>0</v>
      </c>
    </row>
    <row r="13" spans="1:56" x14ac:dyDescent="0.45">
      <c r="A13" t="str">
        <f>IF(ISBLANK(HeatPunkRaw!A7),"",HeatPunkRaw!A7)</f>
        <v>Study</v>
      </c>
      <c r="B13">
        <f>HeatPunkRaw!H7</f>
        <v>792</v>
      </c>
      <c r="C13">
        <f>HeatPunkRaw!E7</f>
        <v>408</v>
      </c>
      <c r="D13">
        <f>HeatPunkRaw!G7</f>
        <v>21</v>
      </c>
      <c r="E13" t="str">
        <f>HeatPunkRaw!B7</f>
        <v>First</v>
      </c>
      <c r="F13" s="29" t="s">
        <v>13747</v>
      </c>
      <c r="G13">
        <f>IFERROR(INDEX(MCSACH!$B$6:$D$26, MATCH($F13,MCSACH!$A$6:$A$26,0),MATCH($G$2,MCSACH!$B$4:$D$4,0)),0)</f>
        <v>1</v>
      </c>
      <c r="H13">
        <f>HeatPunkRaw!I7</f>
        <v>0.7</v>
      </c>
      <c r="I13" s="29"/>
      <c r="J13">
        <f>HeatPunkRaw!C7</f>
        <v>21.94</v>
      </c>
      <c r="K13">
        <f>HeatPunkRaw!D7</f>
        <v>9.75</v>
      </c>
      <c r="Y13" t="str">
        <f>Rooms[[#This Row],[Room Name]]</f>
        <v>Study</v>
      </c>
      <c r="Z13" s="27">
        <f ca="1">SUMIF(OFFSET(CalcResults!$A$1,Y$34,1,23,1),"="&amp;$Y13,OFFSET(CalcResults!$A$1,Y$34,8,23,1))</f>
        <v>1359.406705339826</v>
      </c>
      <c r="AA13" s="27">
        <f ca="1">SUMIF(OFFSET(CalcResults!$A$1,Z$34,1,23,1),"="&amp;$Y13,OFFSET(CalcResults!$A$1,Z$34,8,23,1))</f>
        <v>949.92780944267565</v>
      </c>
      <c r="AB13" s="27">
        <f ca="1">SUMIF(OFFSET(CalcResults!$A$1,AA$34,1,23,1),"="&amp;$Y13,OFFSET(CalcResults!$A$1,AA$34,8,23,1))</f>
        <v>685.1770245546121</v>
      </c>
      <c r="AC13" s="27">
        <f ca="1">SUMIF(OFFSET(CalcResults!$A$1,AB$34,1,23,1),"="&amp;$Y13,OFFSET(CalcResults!$A$1,AB$34,8,23,1))</f>
        <v>613.37229479478208</v>
      </c>
      <c r="AD13" s="27">
        <f ca="1">SUMIF(OFFSET(CalcResults!$A$1,AC$34,1,23,1),"="&amp;$Y13,OFFSET(CalcResults!$A$1,AC$34,8,23,1))</f>
        <v>543.45914527760465</v>
      </c>
      <c r="AE13" s="27">
        <f ca="1">SUMIF(OFFSET(CalcResults!$A$1,AD$34,1,23,1),"="&amp;$Y13,OFFSET(CalcResults!$A$1,AD$34,8,23,1))</f>
        <v>475.56526770505371</v>
      </c>
      <c r="AF13" s="27">
        <f ca="1">SUMIF(OFFSET(CalcResults!$A$1,AE$34,1,23,1),"="&amp;$Y13,OFFSET(CalcResults!$A$1,AE$34,8,23,1))</f>
        <v>409.84157281046885</v>
      </c>
      <c r="AG13" s="27">
        <f ca="1">SUMIF(OFFSET(CalcResults!$A$1,AF$34,1,23,1),"="&amp;$Y13,OFFSET(CalcResults!$A$1,AF$34,8,23,1))</f>
        <v>458.38469053969271</v>
      </c>
      <c r="AH13" s="27">
        <f ca="1">SUMIF(OFFSET(CalcResults!$A$1,AG$34,1,23,1),"="&amp;$Y13,OFFSET(CalcResults!$A$1,AG$34,8,23,1))</f>
        <v>442.42162374243526</v>
      </c>
      <c r="AJ13" t="str">
        <f>Y13</f>
        <v>Study</v>
      </c>
      <c r="AK13" s="28">
        <f t="shared" ca="1" si="4"/>
        <v>3.3318791797544756</v>
      </c>
      <c r="AL13" s="28">
        <f t="shared" ca="1" si="5"/>
        <v>2.3282544349085188</v>
      </c>
      <c r="AM13" s="28">
        <f t="shared" ca="1" si="6"/>
        <v>1.6793554523397356</v>
      </c>
      <c r="AN13" s="28">
        <f t="shared" ca="1" si="7"/>
        <v>1.5033634676342698</v>
      </c>
      <c r="AO13" s="28">
        <f t="shared" ca="1" si="8"/>
        <v>1.3320077090137368</v>
      </c>
      <c r="AP13" s="28">
        <f t="shared" ca="1" si="9"/>
        <v>1.1656011463359159</v>
      </c>
      <c r="AQ13" s="28">
        <f t="shared" ca="1" si="10"/>
        <v>1.0045136588491883</v>
      </c>
      <c r="AR13" s="28">
        <f t="shared" ca="1" si="11"/>
        <v>1.1234918885776781</v>
      </c>
      <c r="AS13" s="28">
        <f t="shared" ca="1" si="12"/>
        <v>1.0843667248589099</v>
      </c>
      <c r="AU13" t="str">
        <f>Rooms[[#This Row],[Room Name]]</f>
        <v>Study</v>
      </c>
      <c r="AV13" s="1">
        <f ca="1">SUMIF(OFFSET(CalcResults!$A$1,Y$34,1,23,1),"="&amp;$Y13,OFFSET(CalcResults!$A$1,Y$34,5,23,1))+SUMIF(OFFSET(CalcResults!$A$1,Y$34,1,23,1),"="&amp;$Y13,OFFSET(CalcResults!$A$1,Y$34,6,23,1))</f>
        <v>0</v>
      </c>
      <c r="AW13" s="1">
        <f ca="1">SUMIF(OFFSET(CalcResults!$A$1,Z$34,1,23,1),"="&amp;$Y13,OFFSET(CalcResults!$A$1,Z$34,5,23,1))+SUMIF(OFFSET(CalcResults!$A$1,Z$34,1,23,1),"="&amp;$Y13,OFFSET(CalcResults!$A$1,Z$34,6,23,1))</f>
        <v>0</v>
      </c>
      <c r="AX13" s="1">
        <f ca="1">SUMIF(OFFSET(CalcResults!$A$1,AA$34,1,23,1),"="&amp;$Y13,OFFSET(CalcResults!$A$1,AA$34,5,23,1))+SUMIF(OFFSET(CalcResults!$A$1,AA$34,1,23,1),"="&amp;$Y13,OFFSET(CalcResults!$A$1,AA$34,6,23,1))</f>
        <v>0</v>
      </c>
      <c r="AY13" s="1">
        <f ca="1">SUMIF(OFFSET(CalcResults!$A$1,AB$34,1,23,1),"="&amp;$Y13,OFFSET(CalcResults!$A$1,AB$34,5,23,1))+SUMIF(OFFSET(CalcResults!$A$1,AB$34,1,23,1),"="&amp;$Y13,OFFSET(CalcResults!$A$1,AB$34,6,23,1))</f>
        <v>0</v>
      </c>
      <c r="AZ13" s="1">
        <f ca="1">SUMIF(OFFSET(CalcResults!$A$1,AC$34,1,23,1),"="&amp;$Y13,OFFSET(CalcResults!$A$1,AC$34,5,23,1))+SUMIF(OFFSET(CalcResults!$A$1,AC$34,1,23,1),"="&amp;$Y13,OFFSET(CalcResults!$A$1,AC$34,6,23,1))</f>
        <v>0</v>
      </c>
      <c r="BA13" s="1">
        <f ca="1">SUMIF(OFFSET(CalcResults!$A$1,AD$34,1,23,1),"="&amp;$Y13,OFFSET(CalcResults!$A$1,AD$34,5,23,1))+SUMIF(OFFSET(CalcResults!$A$1,AD$34,1,23,1),"="&amp;$Y13,OFFSET(CalcResults!$A$1,AD$34,6,23,1))</f>
        <v>0</v>
      </c>
      <c r="BB13" s="1">
        <f ca="1">SUMIF(OFFSET(CalcResults!$A$1,AE$34,1,23,1),"="&amp;$Y13,OFFSET(CalcResults!$A$1,AE$34,5,23,1))+SUMIF(OFFSET(CalcResults!$A$1,AE$34,1,23,1),"="&amp;$Y13,OFFSET(CalcResults!$A$1,AE$34,6,23,1))</f>
        <v>0</v>
      </c>
      <c r="BC13" s="1">
        <f ca="1">SUMIF(OFFSET(CalcResults!$A$1,AF$34,1,23,1),"="&amp;$Y13,OFFSET(CalcResults!$A$1,AF$34,5,23,1))+SUMIF(OFFSET(CalcResults!$A$1,AF$34,1,23,1),"="&amp;$Y13,OFFSET(CalcResults!$A$1,AF$34,6,23,1))</f>
        <v>95</v>
      </c>
      <c r="BD13" s="1">
        <f ca="1">SUMIF(OFFSET(CalcResults!$A$1,AG$34,1,23,1),"="&amp;$Y13,OFFSET(CalcResults!$A$1,AG$34,5,23,1))+SUMIF(OFFSET(CalcResults!$A$1,AG$34,1,23,1),"="&amp;$Y13,OFFSET(CalcResults!$A$1,AG$34,6,23,1))</f>
        <v>95</v>
      </c>
    </row>
    <row r="14" spans="1:56" x14ac:dyDescent="0.45">
      <c r="A14" t="str">
        <f>IF(ISBLANK(HeatPunkRaw!A8),"",HeatPunkRaw!A8)</f>
        <v>Landing 1</v>
      </c>
      <c r="B14">
        <f>HeatPunkRaw!H8</f>
        <v>246</v>
      </c>
      <c r="C14">
        <f>HeatPunkRaw!E8</f>
        <v>110</v>
      </c>
      <c r="D14">
        <f>HeatPunkRaw!G8</f>
        <v>18</v>
      </c>
      <c r="E14" t="str">
        <f>HeatPunkRaw!B8</f>
        <v>First</v>
      </c>
      <c r="F14" s="29" t="s">
        <v>13812</v>
      </c>
      <c r="G14">
        <f>IFERROR(INDEX(MCSACH!$B$6:$D$26, MATCH($F14,MCSACH!$A$6:$A$26,0),MATCH($G$2,MCSACH!$B$4:$D$4,0)),0)</f>
        <v>2</v>
      </c>
      <c r="H14">
        <f>HeatPunkRaw!I8</f>
        <v>0.7</v>
      </c>
      <c r="I14" s="29"/>
      <c r="J14">
        <f>HeatPunkRaw!C8</f>
        <v>14.56</v>
      </c>
      <c r="K14">
        <f>HeatPunkRaw!D8</f>
        <v>6.47</v>
      </c>
      <c r="Y14" t="str">
        <f>Rooms[[#This Row],[Room Name]]</f>
        <v>Landing 1</v>
      </c>
      <c r="Z14" s="27">
        <f ca="1">SUMIF(OFFSET(CalcResults!$A$1,Y$34,1,23,1),"="&amp;$Y14,OFFSET(CalcResults!$A$1,Y$34,8,23,1))</f>
        <v>575.81345837340507</v>
      </c>
      <c r="AA14" s="27">
        <f ca="1">SUMIF(OFFSET(CalcResults!$A$1,Z$34,1,23,1),"="&amp;$Y14,OFFSET(CalcResults!$A$1,Z$34,8,23,1))</f>
        <v>413.5981815630866</v>
      </c>
      <c r="AB14" s="27">
        <f ca="1">SUMIF(OFFSET(CalcResults!$A$1,AA$34,1,23,1),"="&amp;$Y14,OFFSET(CalcResults!$A$1,AA$34,8,23,1))</f>
        <v>307.99686717210517</v>
      </c>
      <c r="AC14" s="27">
        <f ca="1">SUMIF(OFFSET(CalcResults!$A$1,AB$34,1,23,1),"="&amp;$Y14,OFFSET(CalcResults!$A$1,AB$34,8,23,1))</f>
        <v>279.20039709357098</v>
      </c>
      <c r="AD14" s="27">
        <f ca="1">SUMIF(OFFSET(CalcResults!$A$1,AC$34,1,23,1),"="&amp;$Y14,OFFSET(CalcResults!$A$1,AC$34,8,23,1))</f>
        <v>251.07415979000743</v>
      </c>
      <c r="AE14" s="27">
        <f ca="1">SUMIF(OFFSET(CalcResults!$A$1,AD$34,1,23,1),"="&amp;$Y14,OFFSET(CalcResults!$A$1,AD$34,8,23,1))</f>
        <v>223.65766934121308</v>
      </c>
      <c r="AF14" s="27">
        <f ca="1">SUMIF(OFFSET(CalcResults!$A$1,AE$34,1,23,1),"="&amp;$Y14,OFFSET(CalcResults!$A$1,AE$34,8,23,1))</f>
        <v>196.99662774957929</v>
      </c>
      <c r="AG14" s="27">
        <f ca="1">SUMIF(OFFSET(CalcResults!$A$1,AF$34,1,23,1),"="&amp;$Y14,OFFSET(CalcResults!$A$1,AF$34,8,23,1))</f>
        <v>171.14462350313602</v>
      </c>
      <c r="AH14" s="27">
        <f ca="1">SUMIF(OFFSET(CalcResults!$A$1,AG$34,1,23,1),"="&amp;$Y14,OFFSET(CalcResults!$A$1,AG$34,8,23,1))</f>
        <v>146.16554312977601</v>
      </c>
      <c r="AJ14" t="str">
        <f t="shared" si="3"/>
        <v>Landing 1</v>
      </c>
      <c r="AK14" s="28">
        <f t="shared" ca="1" si="4"/>
        <v>5.2346678033945917</v>
      </c>
      <c r="AL14" s="28">
        <f t="shared" ca="1" si="5"/>
        <v>3.7599834687553328</v>
      </c>
      <c r="AM14" s="28">
        <f t="shared" ca="1" si="6"/>
        <v>2.7999715197464106</v>
      </c>
      <c r="AN14" s="28">
        <f t="shared" ca="1" si="7"/>
        <v>2.5381854281233727</v>
      </c>
      <c r="AO14" s="28">
        <f t="shared" ca="1" si="8"/>
        <v>2.28249236172734</v>
      </c>
      <c r="AP14" s="28">
        <f t="shared" ca="1" si="9"/>
        <v>2.0332515394655735</v>
      </c>
      <c r="AQ14" s="28">
        <f t="shared" ca="1" si="10"/>
        <v>1.7908784340870845</v>
      </c>
      <c r="AR14" s="28">
        <f t="shared" ca="1" si="11"/>
        <v>1.5558602136648729</v>
      </c>
      <c r="AS14" s="28">
        <f t="shared" ca="1" si="12"/>
        <v>1.3287776648161456</v>
      </c>
      <c r="AU14" t="str">
        <f>Rooms[[#This Row],[Room Name]]</f>
        <v>Landing 1</v>
      </c>
      <c r="AV14" s="1">
        <f ca="1">SUMIF(OFFSET(CalcResults!$A$1,Y$34,1,23,1),"="&amp;$Y14,OFFSET(CalcResults!$A$1,Y$34,5,23,1))+SUMIF(OFFSET(CalcResults!$A$1,Y$34,1,23,1),"="&amp;$Y14,OFFSET(CalcResults!$A$1,Y$34,6,23,1))</f>
        <v>0</v>
      </c>
      <c r="AW14" s="1">
        <f ca="1">SUMIF(OFFSET(CalcResults!$A$1,Z$34,1,23,1),"="&amp;$Y14,OFFSET(CalcResults!$A$1,Z$34,5,23,1))+SUMIF(OFFSET(CalcResults!$A$1,Z$34,1,23,1),"="&amp;$Y14,OFFSET(CalcResults!$A$1,Z$34,6,23,1))</f>
        <v>0</v>
      </c>
      <c r="AX14" s="1">
        <f ca="1">SUMIF(OFFSET(CalcResults!$A$1,AA$34,1,23,1),"="&amp;$Y14,OFFSET(CalcResults!$A$1,AA$34,5,23,1))+SUMIF(OFFSET(CalcResults!$A$1,AA$34,1,23,1),"="&amp;$Y14,OFFSET(CalcResults!$A$1,AA$34,6,23,1))</f>
        <v>0</v>
      </c>
      <c r="AY14" s="1">
        <f ca="1">SUMIF(OFFSET(CalcResults!$A$1,AB$34,1,23,1),"="&amp;$Y14,OFFSET(CalcResults!$A$1,AB$34,5,23,1))+SUMIF(OFFSET(CalcResults!$A$1,AB$34,1,23,1),"="&amp;$Y14,OFFSET(CalcResults!$A$1,AB$34,6,23,1))</f>
        <v>0</v>
      </c>
      <c r="AZ14" s="1">
        <f ca="1">SUMIF(OFFSET(CalcResults!$A$1,AC$34,1,23,1),"="&amp;$Y14,OFFSET(CalcResults!$A$1,AC$34,5,23,1))+SUMIF(OFFSET(CalcResults!$A$1,AC$34,1,23,1),"="&amp;$Y14,OFFSET(CalcResults!$A$1,AC$34,6,23,1))</f>
        <v>0</v>
      </c>
      <c r="BA14" s="1">
        <f ca="1">SUMIF(OFFSET(CalcResults!$A$1,AD$34,1,23,1),"="&amp;$Y14,OFFSET(CalcResults!$A$1,AD$34,5,23,1))+SUMIF(OFFSET(CalcResults!$A$1,AD$34,1,23,1),"="&amp;$Y14,OFFSET(CalcResults!$A$1,AD$34,6,23,1))</f>
        <v>0</v>
      </c>
      <c r="BB14" s="1">
        <f ca="1">SUMIF(OFFSET(CalcResults!$A$1,AE$34,1,23,1),"="&amp;$Y14,OFFSET(CalcResults!$A$1,AE$34,5,23,1))+SUMIF(OFFSET(CalcResults!$A$1,AE$34,1,23,1),"="&amp;$Y14,OFFSET(CalcResults!$A$1,AE$34,6,23,1))</f>
        <v>0</v>
      </c>
      <c r="BC14" s="1">
        <f ca="1">SUMIF(OFFSET(CalcResults!$A$1,AF$34,1,23,1),"="&amp;$Y14,OFFSET(CalcResults!$A$1,AF$34,5,23,1))+SUMIF(OFFSET(CalcResults!$A$1,AF$34,1,23,1),"="&amp;$Y14,OFFSET(CalcResults!$A$1,AF$34,6,23,1))</f>
        <v>0</v>
      </c>
      <c r="BD14" s="1">
        <f ca="1">SUMIF(OFFSET(CalcResults!$A$1,AG$34,1,23,1),"="&amp;$Y14,OFFSET(CalcResults!$A$1,AG$34,5,23,1))+SUMIF(OFFSET(CalcResults!$A$1,AG$34,1,23,1),"="&amp;$Y14,OFFSET(CalcResults!$A$1,AG$34,6,23,1))</f>
        <v>0</v>
      </c>
    </row>
    <row r="15" spans="1:56" x14ac:dyDescent="0.45">
      <c r="A15" t="str">
        <f>IF(ISBLANK(HeatPunkRaw!A9),"",HeatPunkRaw!A9)</f>
        <v>Bath</v>
      </c>
      <c r="B15">
        <f>HeatPunkRaw!H9</f>
        <v>437</v>
      </c>
      <c r="C15">
        <f>HeatPunkRaw!E9</f>
        <v>235</v>
      </c>
      <c r="D15">
        <f>HeatPunkRaw!G9</f>
        <v>22</v>
      </c>
      <c r="E15" t="str">
        <f>HeatPunkRaw!B9</f>
        <v>First</v>
      </c>
      <c r="F15" s="29" t="s">
        <v>13802</v>
      </c>
      <c r="G15">
        <f>IFERROR(INDEX(MCSACH!$B$6:$D$26, MATCH($F15,MCSACH!$A$6:$A$26,0),MATCH($G$2,MCSACH!$B$4:$D$4,0)),0)</f>
        <v>3</v>
      </c>
      <c r="H15">
        <f>HeatPunkRaw!I9</f>
        <v>0.7</v>
      </c>
      <c r="I15" s="29"/>
      <c r="J15">
        <f>HeatPunkRaw!C9</f>
        <v>7.46</v>
      </c>
      <c r="K15">
        <f>HeatPunkRaw!D9</f>
        <v>3.32</v>
      </c>
      <c r="Y15" t="str">
        <f>Rooms[[#This Row],[Room Name]]</f>
        <v>Bath</v>
      </c>
      <c r="Z15" s="27">
        <f ca="1">SUMIF(OFFSET(CalcResults!$A$1,Y$34,1,23,1),"="&amp;$Y15,OFFSET(CalcResults!$A$1,Y$34,8,23,1))</f>
        <v>764.18161721435752</v>
      </c>
      <c r="AA15" s="27">
        <f ca="1">SUMIF(OFFSET(CalcResults!$A$1,Z$34,1,23,1),"="&amp;$Y15,OFFSET(CalcResults!$A$1,Z$34,8,23,1))</f>
        <v>528.56067360381132</v>
      </c>
      <c r="AB15" s="27">
        <f ca="1">SUMIF(OFFSET(CalcResults!$A$1,AA$34,1,23,1),"="&amp;$Y15,OFFSET(CalcResults!$A$1,AA$34,8,23,1))</f>
        <v>376.61123968501113</v>
      </c>
      <c r="AC15" s="27">
        <f ca="1">SUMIF(OFFSET(CalcResults!$A$1,AB$34,1,23,1),"="&amp;$Y15,OFFSET(CalcResults!$A$1,AB$34,8,23,1))</f>
        <v>335.48650401181959</v>
      </c>
      <c r="AD15" s="27">
        <f ca="1">SUMIF(OFFSET(CalcResults!$A$1,AC$34,1,23,1),"="&amp;$Y15,OFFSET(CalcResults!$A$1,AC$34,8,23,1))</f>
        <v>295.49494162436895</v>
      </c>
      <c r="AE15" s="27">
        <f ca="1">SUMIF(OFFSET(CalcResults!$A$1,AD$34,1,23,1),"="&amp;$Y15,OFFSET(CalcResults!$A$1,AD$34,8,23,1))</f>
        <v>256.71693525470403</v>
      </c>
      <c r="AF15" s="27">
        <f ca="1">SUMIF(OFFSET(CalcResults!$A$1,AE$34,1,23,1),"="&amp;$Y15,OFFSET(CalcResults!$A$1,AE$34,8,23,1))</f>
        <v>520.42135298947937</v>
      </c>
      <c r="AG15" s="27">
        <f ca="1">SUMIF(OFFSET(CalcResults!$A$1,AF$34,1,23,1),"="&amp;$Y15,OFFSET(CalcResults!$A$1,AF$34,8,23,1))</f>
        <v>509.25098397353935</v>
      </c>
      <c r="AH15" s="27">
        <f ca="1">SUMIF(OFFSET(CalcResults!$A$1,AG$34,1,23,1),"="&amp;$Y15,OFFSET(CalcResults!$A$1,AG$34,8,23,1))</f>
        <v>398.2305493155061</v>
      </c>
      <c r="AJ15" t="str">
        <f t="shared" si="3"/>
        <v>Bath</v>
      </c>
      <c r="AK15" s="28">
        <f t="shared" ca="1" si="4"/>
        <v>3.251836668997266</v>
      </c>
      <c r="AL15" s="28">
        <f t="shared" ca="1" si="5"/>
        <v>2.2491943557608991</v>
      </c>
      <c r="AM15" s="28">
        <f t="shared" ca="1" si="6"/>
        <v>1.6026010199362175</v>
      </c>
      <c r="AN15" s="28">
        <f t="shared" ca="1" si="7"/>
        <v>1.4276021447311471</v>
      </c>
      <c r="AO15" s="28">
        <f t="shared" ca="1" si="8"/>
        <v>1.2574252835079529</v>
      </c>
      <c r="AP15" s="28">
        <f t="shared" ca="1" si="9"/>
        <v>1.092412490445549</v>
      </c>
      <c r="AQ15" s="28">
        <f t="shared" ca="1" si="10"/>
        <v>2.2145589488914017</v>
      </c>
      <c r="AR15" s="28">
        <f t="shared" ca="1" si="11"/>
        <v>2.1670254637171888</v>
      </c>
      <c r="AS15" s="28">
        <f t="shared" ca="1" si="12"/>
        <v>1.6945980821936431</v>
      </c>
      <c r="AU15" t="str">
        <f>Rooms[[#This Row],[Room Name]]</f>
        <v>Bath</v>
      </c>
      <c r="AV15" s="1">
        <f ca="1">SUMIF(OFFSET(CalcResults!$A$1,Y$34,1,23,1),"="&amp;$Y15,OFFSET(CalcResults!$A$1,Y$34,5,23,1))+SUMIF(OFFSET(CalcResults!$A$1,Y$34,1,23,1),"="&amp;$Y15,OFFSET(CalcResults!$A$1,Y$34,6,23,1))</f>
        <v>0</v>
      </c>
      <c r="AW15" s="1">
        <f ca="1">SUMIF(OFFSET(CalcResults!$A$1,Z$34,1,23,1),"="&amp;$Y15,OFFSET(CalcResults!$A$1,Z$34,5,23,1))+SUMIF(OFFSET(CalcResults!$A$1,Z$34,1,23,1),"="&amp;$Y15,OFFSET(CalcResults!$A$1,Z$34,6,23,1))</f>
        <v>0</v>
      </c>
      <c r="AX15" s="1">
        <f ca="1">SUMIF(OFFSET(CalcResults!$A$1,AA$34,1,23,1),"="&amp;$Y15,OFFSET(CalcResults!$A$1,AA$34,5,23,1))+SUMIF(OFFSET(CalcResults!$A$1,AA$34,1,23,1),"="&amp;$Y15,OFFSET(CalcResults!$A$1,AA$34,6,23,1))</f>
        <v>0</v>
      </c>
      <c r="AY15" s="1">
        <f ca="1">SUMIF(OFFSET(CalcResults!$A$1,AB$34,1,23,1),"="&amp;$Y15,OFFSET(CalcResults!$A$1,AB$34,5,23,1))+SUMIF(OFFSET(CalcResults!$A$1,AB$34,1,23,1),"="&amp;$Y15,OFFSET(CalcResults!$A$1,AB$34,6,23,1))</f>
        <v>0</v>
      </c>
      <c r="AZ15" s="1">
        <f ca="1">SUMIF(OFFSET(CalcResults!$A$1,AC$34,1,23,1),"="&amp;$Y15,OFFSET(CalcResults!$A$1,AC$34,5,23,1))+SUMIF(OFFSET(CalcResults!$A$1,AC$34,1,23,1),"="&amp;$Y15,OFFSET(CalcResults!$A$1,AC$34,6,23,1))</f>
        <v>0</v>
      </c>
      <c r="BA15" s="1">
        <f ca="1">SUMIF(OFFSET(CalcResults!$A$1,AD$34,1,23,1),"="&amp;$Y15,OFFSET(CalcResults!$A$1,AD$34,5,23,1))+SUMIF(OFFSET(CalcResults!$A$1,AD$34,1,23,1),"="&amp;$Y15,OFFSET(CalcResults!$A$1,AD$34,6,23,1))</f>
        <v>0</v>
      </c>
      <c r="BB15" s="1">
        <f ca="1">SUMIF(OFFSET(CalcResults!$A$1,AE$34,1,23,1),"="&amp;$Y15,OFFSET(CalcResults!$A$1,AE$34,5,23,1))+SUMIF(OFFSET(CalcResults!$A$1,AE$34,1,23,1),"="&amp;$Y15,OFFSET(CalcResults!$A$1,AE$34,6,23,1))</f>
        <v>95</v>
      </c>
      <c r="BC15" s="1">
        <f ca="1">SUMIF(OFFSET(CalcResults!$A$1,AF$34,1,23,1),"="&amp;$Y15,OFFSET(CalcResults!$A$1,AF$34,5,23,1))+SUMIF(OFFSET(CalcResults!$A$1,AF$34,1,23,1),"="&amp;$Y15,OFFSET(CalcResults!$A$1,AF$34,6,23,1))</f>
        <v>95</v>
      </c>
      <c r="BD15" s="1">
        <f ca="1">SUMIF(OFFSET(CalcResults!$A$1,AG$34,1,23,1),"="&amp;$Y15,OFFSET(CalcResults!$A$1,AG$34,5,23,1))+SUMIF(OFFSET(CalcResults!$A$1,AG$34,1,23,1),"="&amp;$Y15,OFFSET(CalcResults!$A$1,AG$34,6,23,1))</f>
        <v>95</v>
      </c>
    </row>
    <row r="16" spans="1:56" x14ac:dyDescent="0.45">
      <c r="A16" t="str">
        <f>IF(ISBLANK(HeatPunkRaw!A10),"",HeatPunkRaw!A10)</f>
        <v>Main bed</v>
      </c>
      <c r="B16">
        <f>HeatPunkRaw!H10</f>
        <v>1692</v>
      </c>
      <c r="C16">
        <f>HeatPunkRaw!E10</f>
        <v>757</v>
      </c>
      <c r="D16">
        <f>HeatPunkRaw!G10</f>
        <v>18</v>
      </c>
      <c r="E16" t="str">
        <f>HeatPunkRaw!B10</f>
        <v>Second</v>
      </c>
      <c r="F16" s="29" t="s">
        <v>13747</v>
      </c>
      <c r="G16">
        <f>IFERROR(INDEX(MCSACH!$B$6:$D$26, MATCH($F16,MCSACH!$A$6:$A$26,0),MATCH($G$2,MCSACH!$B$4:$D$4,0)),0)</f>
        <v>1</v>
      </c>
      <c r="H16">
        <f>HeatPunkRaw!I10</f>
        <v>1</v>
      </c>
      <c r="I16" s="29"/>
      <c r="J16">
        <f>HeatPunkRaw!C10</f>
        <v>34.26</v>
      </c>
      <c r="K16">
        <f>HeatPunkRaw!D10</f>
        <v>16.489999999999998</v>
      </c>
      <c r="Y16" t="str">
        <f>Rooms[[#This Row],[Room Name]]</f>
        <v>Main bed</v>
      </c>
      <c r="Z16" s="27">
        <f ca="1">SUMIF(OFFSET(CalcResults!$A$1,Y$34,1,23,1),"="&amp;$Y16,OFFSET(CalcResults!$A$1,Y$34,8,23,1))</f>
        <v>1488.5207610488621</v>
      </c>
      <c r="AA16" s="27">
        <f ca="1">SUMIF(OFFSET(CalcResults!$A$1,Z$34,1,23,1),"="&amp;$Y16,OFFSET(CalcResults!$A$1,Z$34,8,23,1))</f>
        <v>1069.1821648765165</v>
      </c>
      <c r="AB16" s="27">
        <f ca="1">SUMIF(OFFSET(CalcResults!$A$1,AA$34,1,23,1),"="&amp;$Y16,OFFSET(CalcResults!$A$1,AA$34,8,23,1))</f>
        <v>796.19488648072559</v>
      </c>
      <c r="AC16" s="27">
        <f ca="1">SUMIF(OFFSET(CalcResults!$A$1,AB$34,1,23,1),"="&amp;$Y16,OFFSET(CalcResults!$A$1,AB$34,8,23,1))</f>
        <v>796.19488648072559</v>
      </c>
      <c r="AD16" s="27">
        <f ca="1">SUMIF(OFFSET(CalcResults!$A$1,AC$34,1,23,1),"="&amp;$Y16,OFFSET(CalcResults!$A$1,AC$34,8,23,1))</f>
        <v>778.70463290094835</v>
      </c>
      <c r="AE16" s="27">
        <f ca="1">SUMIF(OFFSET(CalcResults!$A$1,AD$34,1,23,1),"="&amp;$Y16,OFFSET(CalcResults!$A$1,AD$34,8,23,1))</f>
        <v>809.50723604842051</v>
      </c>
      <c r="AF16" s="27">
        <f ca="1">SUMIF(OFFSET(CalcResults!$A$1,AE$34,1,23,1),"="&amp;$Y16,OFFSET(CalcResults!$A$1,AE$34,8,23,1))</f>
        <v>814.74276939415563</v>
      </c>
      <c r="AG16" s="27">
        <f ca="1">SUMIF(OFFSET(CalcResults!$A$1,AF$34,1,23,1),"="&amp;$Y16,OFFSET(CalcResults!$A$1,AF$34,8,23,1))</f>
        <v>796.46109863101219</v>
      </c>
      <c r="AH16" s="27">
        <f ca="1">SUMIF(OFFSET(CalcResults!$A$1,AG$34,1,23,1),"="&amp;$Y16,OFFSET(CalcResults!$A$1,AG$34,8,23,1))</f>
        <v>770.09607051956618</v>
      </c>
      <c r="AJ16" t="str">
        <f t="shared" si="3"/>
        <v>Main bed</v>
      </c>
      <c r="AK16" s="28">
        <f t="shared" ca="1" si="4"/>
        <v>1.96634182437102</v>
      </c>
      <c r="AL16" s="28">
        <f t="shared" ca="1" si="5"/>
        <v>1.4123938769835092</v>
      </c>
      <c r="AM16" s="28">
        <f t="shared" ca="1" si="6"/>
        <v>1.0517766003708395</v>
      </c>
      <c r="AN16" s="28">
        <f t="shared" ca="1" si="7"/>
        <v>1.0517766003708395</v>
      </c>
      <c r="AO16" s="28">
        <f t="shared" ca="1" si="8"/>
        <v>1.0286719060778711</v>
      </c>
      <c r="AP16" s="28">
        <f t="shared" ca="1" si="9"/>
        <v>1.0693622669067642</v>
      </c>
      <c r="AQ16" s="28">
        <f t="shared" ca="1" si="10"/>
        <v>1.0762784272049613</v>
      </c>
      <c r="AR16" s="28">
        <f t="shared" ca="1" si="11"/>
        <v>1.0521282676763701</v>
      </c>
      <c r="AS16" s="28">
        <f t="shared" ca="1" si="12"/>
        <v>1.0172999610562301</v>
      </c>
      <c r="AU16" t="str">
        <f>Rooms[[#This Row],[Room Name]]</f>
        <v>Main bed</v>
      </c>
      <c r="AV16" s="1">
        <f ca="1">SUMIF(OFFSET(CalcResults!$A$1,Y$34,1,23,1),"="&amp;$Y16,OFFSET(CalcResults!$A$1,Y$34,5,23,1))+SUMIF(OFFSET(CalcResults!$A$1,Y$34,1,23,1),"="&amp;$Y16,OFFSET(CalcResults!$A$1,Y$34,6,23,1))</f>
        <v>0</v>
      </c>
      <c r="AW16" s="1">
        <f ca="1">SUMIF(OFFSET(CalcResults!$A$1,Z$34,1,23,1),"="&amp;$Y16,OFFSET(CalcResults!$A$1,Z$34,5,23,1))+SUMIF(OFFSET(CalcResults!$A$1,Z$34,1,23,1),"="&amp;$Y16,OFFSET(CalcResults!$A$1,Z$34,6,23,1))</f>
        <v>0</v>
      </c>
      <c r="AX16" s="1">
        <f ca="1">SUMIF(OFFSET(CalcResults!$A$1,AA$34,1,23,1),"="&amp;$Y16,OFFSET(CalcResults!$A$1,AA$34,5,23,1))+SUMIF(OFFSET(CalcResults!$A$1,AA$34,1,23,1),"="&amp;$Y16,OFFSET(CalcResults!$A$1,AA$34,6,23,1))</f>
        <v>0</v>
      </c>
      <c r="AY16" s="1">
        <f ca="1">SUMIF(OFFSET(CalcResults!$A$1,AB$34,1,23,1),"="&amp;$Y16,OFFSET(CalcResults!$A$1,AB$34,5,23,1))+SUMIF(OFFSET(CalcResults!$A$1,AB$34,1,23,1),"="&amp;$Y16,OFFSET(CalcResults!$A$1,AB$34,6,23,1))</f>
        <v>95</v>
      </c>
      <c r="AZ16" s="1">
        <f ca="1">SUMIF(OFFSET(CalcResults!$A$1,AC$34,1,23,1),"="&amp;$Y16,OFFSET(CalcResults!$A$1,AC$34,5,23,1))+SUMIF(OFFSET(CalcResults!$A$1,AC$34,1,23,1),"="&amp;$Y16,OFFSET(CalcResults!$A$1,AC$34,6,23,1))</f>
        <v>214.57</v>
      </c>
      <c r="BA16" s="1">
        <f ca="1">SUMIF(OFFSET(CalcResults!$A$1,AD$34,1,23,1),"="&amp;$Y16,OFFSET(CalcResults!$A$1,AD$34,5,23,1))+SUMIF(OFFSET(CalcResults!$A$1,AD$34,1,23,1),"="&amp;$Y16,OFFSET(CalcResults!$A$1,AD$34,6,23,1))</f>
        <v>249.06</v>
      </c>
      <c r="BB16" s="1">
        <f ca="1">SUMIF(OFFSET(CalcResults!$A$1,AE$34,1,23,1),"="&amp;$Y16,OFFSET(CalcResults!$A$1,AE$34,5,23,1))+SUMIF(OFFSET(CalcResults!$A$1,AE$34,1,23,1),"="&amp;$Y16,OFFSET(CalcResults!$A$1,AE$34,6,23,1))</f>
        <v>271.02</v>
      </c>
      <c r="BC16" s="1">
        <f ca="1">SUMIF(OFFSET(CalcResults!$A$1,AF$34,1,23,1),"="&amp;$Y16,OFFSET(CalcResults!$A$1,AF$34,5,23,1))+SUMIF(OFFSET(CalcResults!$A$1,AF$34,1,23,1),"="&amp;$Y16,OFFSET(CalcResults!$A$1,AF$34,6,23,1))</f>
        <v>293.03999999999996</v>
      </c>
      <c r="BD16" s="1">
        <f ca="1">SUMIF(OFFSET(CalcResults!$A$1,AG$34,1,23,1),"="&amp;$Y16,OFFSET(CalcResults!$A$1,AG$34,5,23,1))+SUMIF(OFFSET(CalcResults!$A$1,AG$34,1,23,1),"="&amp;$Y16,OFFSET(CalcResults!$A$1,AG$34,6,23,1))</f>
        <v>423.68</v>
      </c>
    </row>
    <row r="17" spans="1:56" x14ac:dyDescent="0.45">
      <c r="A17" t="str">
        <f>IF(ISBLANK(HeatPunkRaw!A11),"",HeatPunkRaw!A11)</f>
        <v>Landing 2</v>
      </c>
      <c r="B17">
        <f>HeatPunkRaw!H11</f>
        <v>333</v>
      </c>
      <c r="C17">
        <f>HeatPunkRaw!E11</f>
        <v>149</v>
      </c>
      <c r="D17">
        <f>HeatPunkRaw!G11</f>
        <v>18</v>
      </c>
      <c r="E17" t="str">
        <f>HeatPunkRaw!B11</f>
        <v>Second</v>
      </c>
      <c r="F17" s="29" t="s">
        <v>13812</v>
      </c>
      <c r="G17">
        <f>IFERROR(INDEX(MCSACH!$B$6:$D$26, MATCH($F17,MCSACH!$A$6:$A$26,0),MATCH($G$2,MCSACH!$B$4:$D$4,0)),0)</f>
        <v>2</v>
      </c>
      <c r="H17">
        <f>HeatPunkRaw!I11</f>
        <v>1</v>
      </c>
      <c r="I17" s="29"/>
      <c r="J17">
        <f>HeatPunkRaw!C11</f>
        <v>5.81</v>
      </c>
      <c r="K17">
        <f>HeatPunkRaw!D11</f>
        <v>3.89</v>
      </c>
      <c r="Y17" t="str">
        <f>Rooms[[#This Row],[Room Name]]</f>
        <v>Landing 2</v>
      </c>
      <c r="Z17" s="27">
        <f ca="1">SUMIF(OFFSET(CalcResults!$A$1,Y$34,1,23,1),"="&amp;$Y17,OFFSET(CalcResults!$A$1,Y$34,8,23,1))</f>
        <v>1041.6207635053238</v>
      </c>
      <c r="AA17" s="27">
        <f ca="1">SUMIF(OFFSET(CalcResults!$A$1,Z$34,1,23,1),"="&amp;$Y17,OFFSET(CalcResults!$A$1,Z$34,8,23,1))</f>
        <v>748.18059112606113</v>
      </c>
      <c r="AB17" s="27">
        <f ca="1">SUMIF(OFFSET(CalcResults!$A$1,AA$34,1,23,1),"="&amp;$Y17,OFFSET(CalcResults!$A$1,AA$34,8,23,1))</f>
        <v>557.152541809838</v>
      </c>
      <c r="AC17" s="27">
        <f ca="1">SUMIF(OFFSET(CalcResults!$A$1,AB$34,1,23,1),"="&amp;$Y17,OFFSET(CalcResults!$A$1,AB$34,8,23,1))</f>
        <v>505.06101683195232</v>
      </c>
      <c r="AD17" s="27">
        <f ca="1">SUMIF(OFFSET(CalcResults!$A$1,AC$34,1,23,1),"="&amp;$Y17,OFFSET(CalcResults!$A$1,AC$34,8,23,1))</f>
        <v>454.18191293356568</v>
      </c>
      <c r="AE17" s="27">
        <f ca="1">SUMIF(OFFSET(CalcResults!$A$1,AD$34,1,23,1),"="&amp;$Y17,OFFSET(CalcResults!$A$1,AD$34,8,23,1))</f>
        <v>404.58670931574665</v>
      </c>
      <c r="AF17" s="27">
        <f ca="1">SUMIF(OFFSET(CalcResults!$A$1,AE$34,1,23,1),"="&amp;$Y17,OFFSET(CalcResults!$A$1,AE$34,8,23,1))</f>
        <v>356.35807885446286</v>
      </c>
      <c r="AG17" s="27">
        <f ca="1">SUMIF(OFFSET(CalcResults!$A$1,AF$34,1,23,1),"="&amp;$Y17,OFFSET(CalcResults!$A$1,AF$34,8,23,1))</f>
        <v>309.5929607250759</v>
      </c>
      <c r="AH17" s="27">
        <f ca="1">SUMIF(OFFSET(CalcResults!$A$1,AG$34,1,23,1),"="&amp;$Y17,OFFSET(CalcResults!$A$1,AG$34,8,23,1))</f>
        <v>264.40692279595305</v>
      </c>
      <c r="AJ17" t="str">
        <f t="shared" si="3"/>
        <v>Landing 2</v>
      </c>
      <c r="AK17" s="28">
        <f t="shared" ca="1" si="4"/>
        <v>6.990743379230361</v>
      </c>
      <c r="AL17" s="28">
        <f t="shared" ca="1" si="5"/>
        <v>5.0213462491681957</v>
      </c>
      <c r="AM17" s="28">
        <f t="shared" ca="1" si="6"/>
        <v>3.7392788040928724</v>
      </c>
      <c r="AN17" s="28">
        <f t="shared" ca="1" si="7"/>
        <v>3.3896712539057203</v>
      </c>
      <c r="AO17" s="28">
        <f t="shared" ca="1" si="8"/>
        <v>3.0482007579433938</v>
      </c>
      <c r="AP17" s="28">
        <f t="shared" ca="1" si="9"/>
        <v>2.7153470423875614</v>
      </c>
      <c r="AQ17" s="28">
        <f t="shared" ca="1" si="10"/>
        <v>2.3916649587547845</v>
      </c>
      <c r="AR17" s="28">
        <f t="shared" ca="1" si="11"/>
        <v>2.077805105537422</v>
      </c>
      <c r="AS17" s="28">
        <f t="shared" ca="1" si="12"/>
        <v>1.7745431060131078</v>
      </c>
      <c r="AU17" t="str">
        <f>Rooms[[#This Row],[Room Name]]</f>
        <v>Landing 2</v>
      </c>
      <c r="AV17" s="1">
        <f ca="1">SUMIF(OFFSET(CalcResults!$A$1,Y$34,1,23,1),"="&amp;$Y17,OFFSET(CalcResults!$A$1,Y$34,5,23,1))+SUMIF(OFFSET(CalcResults!$A$1,Y$34,1,23,1),"="&amp;$Y17,OFFSET(CalcResults!$A$1,Y$34,6,23,1))</f>
        <v>0</v>
      </c>
      <c r="AW17" s="1">
        <f ca="1">SUMIF(OFFSET(CalcResults!$A$1,Z$34,1,23,1),"="&amp;$Y17,OFFSET(CalcResults!$A$1,Z$34,5,23,1))+SUMIF(OFFSET(CalcResults!$A$1,Z$34,1,23,1),"="&amp;$Y17,OFFSET(CalcResults!$A$1,Z$34,6,23,1))</f>
        <v>0</v>
      </c>
      <c r="AX17" s="1">
        <f ca="1">SUMIF(OFFSET(CalcResults!$A$1,AA$34,1,23,1),"="&amp;$Y17,OFFSET(CalcResults!$A$1,AA$34,5,23,1))+SUMIF(OFFSET(CalcResults!$A$1,AA$34,1,23,1),"="&amp;$Y17,OFFSET(CalcResults!$A$1,AA$34,6,23,1))</f>
        <v>0</v>
      </c>
      <c r="AY17" s="1">
        <f ca="1">SUMIF(OFFSET(CalcResults!$A$1,AB$34,1,23,1),"="&amp;$Y17,OFFSET(CalcResults!$A$1,AB$34,5,23,1))+SUMIF(OFFSET(CalcResults!$A$1,AB$34,1,23,1),"="&amp;$Y17,OFFSET(CalcResults!$A$1,AB$34,6,23,1))</f>
        <v>0</v>
      </c>
      <c r="AZ17" s="1">
        <f ca="1">SUMIF(OFFSET(CalcResults!$A$1,AC$34,1,23,1),"="&amp;$Y17,OFFSET(CalcResults!$A$1,AC$34,5,23,1))+SUMIF(OFFSET(CalcResults!$A$1,AC$34,1,23,1),"="&amp;$Y17,OFFSET(CalcResults!$A$1,AC$34,6,23,1))</f>
        <v>0</v>
      </c>
      <c r="BA17" s="1">
        <f ca="1">SUMIF(OFFSET(CalcResults!$A$1,AD$34,1,23,1),"="&amp;$Y17,OFFSET(CalcResults!$A$1,AD$34,5,23,1))+SUMIF(OFFSET(CalcResults!$A$1,AD$34,1,23,1),"="&amp;$Y17,OFFSET(CalcResults!$A$1,AD$34,6,23,1))</f>
        <v>0</v>
      </c>
      <c r="BB17" s="1">
        <f ca="1">SUMIF(OFFSET(CalcResults!$A$1,AE$34,1,23,1),"="&amp;$Y17,OFFSET(CalcResults!$A$1,AE$34,5,23,1))+SUMIF(OFFSET(CalcResults!$A$1,AE$34,1,23,1),"="&amp;$Y17,OFFSET(CalcResults!$A$1,AE$34,6,23,1))</f>
        <v>0</v>
      </c>
      <c r="BC17" s="1">
        <f ca="1">SUMIF(OFFSET(CalcResults!$A$1,AF$34,1,23,1),"="&amp;$Y17,OFFSET(CalcResults!$A$1,AF$34,5,23,1))+SUMIF(OFFSET(CalcResults!$A$1,AF$34,1,23,1),"="&amp;$Y17,OFFSET(CalcResults!$A$1,AF$34,6,23,1))</f>
        <v>0</v>
      </c>
      <c r="BD17" s="1">
        <f ca="1">SUMIF(OFFSET(CalcResults!$A$1,AG$34,1,23,1),"="&amp;$Y17,OFFSET(CalcResults!$A$1,AG$34,5,23,1))+SUMIF(OFFSET(CalcResults!$A$1,AG$34,1,23,1),"="&amp;$Y17,OFFSET(CalcResults!$A$1,AG$34,6,23,1))</f>
        <v>0</v>
      </c>
    </row>
    <row r="18" spans="1:56" x14ac:dyDescent="0.45">
      <c r="A18" t="str">
        <f>IF(ISBLANK(HeatPunkRaw!A12),"",HeatPunkRaw!A12)</f>
        <v>Shower</v>
      </c>
      <c r="B18">
        <f>HeatPunkRaw!H12</f>
        <v>82</v>
      </c>
      <c r="C18">
        <f>HeatPunkRaw!E12</f>
        <v>44</v>
      </c>
      <c r="D18">
        <f>HeatPunkRaw!G12</f>
        <v>22</v>
      </c>
      <c r="E18" t="str">
        <f>HeatPunkRaw!B12</f>
        <v>Second</v>
      </c>
      <c r="F18" s="29" t="s">
        <v>13815</v>
      </c>
      <c r="G18">
        <f>IFERROR(INDEX(MCSACH!$B$6:$D$26, MATCH($F18,MCSACH!$A$6:$A$26,0),MATCH($G$2,MCSACH!$B$4:$D$4,0)),0)</f>
        <v>3</v>
      </c>
      <c r="H18">
        <f>HeatPunkRaw!I12</f>
        <v>3</v>
      </c>
      <c r="I18" s="29"/>
      <c r="J18">
        <f>HeatPunkRaw!C12</f>
        <v>0</v>
      </c>
      <c r="K18">
        <f>HeatPunkRaw!D12</f>
        <v>3.31</v>
      </c>
      <c r="Y18" t="str">
        <f>Rooms[[#This Row],[Room Name]]</f>
        <v>Shower</v>
      </c>
      <c r="Z18" s="27">
        <f ca="1">SUMIF(OFFSET(CalcResults!$A$1,Y$34,1,23,1),"="&amp;$Y18,OFFSET(CalcResults!$A$1,Y$34,8,23,1))</f>
        <v>596.13769939906103</v>
      </c>
      <c r="AA18" s="27">
        <f ca="1">SUMIF(OFFSET(CalcResults!$A$1,Z$34,1,23,1),"="&amp;$Y18,OFFSET(CalcResults!$A$1,Z$34,8,23,1))</f>
        <v>412.32991851282395</v>
      </c>
      <c r="AB18" s="27">
        <f ca="1">SUMIF(OFFSET(CalcResults!$A$1,AA$34,1,23,1),"="&amp;$Y18,OFFSET(CalcResults!$A$1,AA$34,8,23,1))</f>
        <v>293.79424070950125</v>
      </c>
      <c r="AC18" s="27">
        <f ca="1">SUMIF(OFFSET(CalcResults!$A$1,AB$34,1,23,1),"="&amp;$Y18,OFFSET(CalcResults!$A$1,AB$34,8,23,1))</f>
        <v>261.712854870912</v>
      </c>
      <c r="AD18" s="27">
        <f ca="1">SUMIF(OFFSET(CalcResults!$A$1,AC$34,1,23,1),"="&amp;$Y18,OFFSET(CalcResults!$A$1,AC$34,8,23,1))</f>
        <v>230.51545694876145</v>
      </c>
      <c r="AE18" s="27">
        <f ca="1">SUMIF(OFFSET(CalcResults!$A$1,AD$34,1,23,1),"="&amp;$Y18,OFFSET(CalcResults!$A$1,AD$34,8,23,1))</f>
        <v>200.26475347232633</v>
      </c>
      <c r="AF18" s="27">
        <f ca="1">SUMIF(OFFSET(CalcResults!$A$1,AE$34,1,23,1),"="&amp;$Y18,OFFSET(CalcResults!$A$1,AE$34,8,23,1))</f>
        <v>171.03550121454387</v>
      </c>
      <c r="AG18" s="27">
        <f ca="1">SUMIF(OFFSET(CalcResults!$A$1,AF$34,1,23,1),"="&amp;$Y18,OFFSET(CalcResults!$A$1,AF$34,8,23,1))</f>
        <v>142.91866673645359</v>
      </c>
      <c r="AH18" s="27">
        <f ca="1">SUMIF(OFFSET(CalcResults!$A$1,AG$34,1,23,1),"="&amp;$Y18,OFFSET(CalcResults!$A$1,AG$34,8,23,1))</f>
        <v>116.02785125038618</v>
      </c>
      <c r="AJ18" t="str">
        <f t="shared" si="3"/>
        <v>Shower</v>
      </c>
      <c r="AK18" s="28">
        <f t="shared" ca="1" si="4"/>
        <v>13.548584077251387</v>
      </c>
      <c r="AL18" s="28">
        <f t="shared" ca="1" si="5"/>
        <v>9.3711345116550895</v>
      </c>
      <c r="AM18" s="28">
        <f t="shared" ca="1" si="6"/>
        <v>6.6771418343068465</v>
      </c>
      <c r="AN18" s="28">
        <f t="shared" ca="1" si="7"/>
        <v>5.948019428884364</v>
      </c>
      <c r="AO18" s="28">
        <f t="shared" ca="1" si="8"/>
        <v>5.2389876579263968</v>
      </c>
      <c r="AP18" s="28">
        <f t="shared" ca="1" si="9"/>
        <v>4.5514716698255988</v>
      </c>
      <c r="AQ18" s="28">
        <f t="shared" ca="1" si="10"/>
        <v>3.8871704821487243</v>
      </c>
      <c r="AR18" s="28">
        <f t="shared" ca="1" si="11"/>
        <v>3.2481515167375816</v>
      </c>
      <c r="AS18" s="28">
        <f t="shared" ca="1" si="12"/>
        <v>2.6369966193269585</v>
      </c>
      <c r="AU18" t="str">
        <f>Rooms[[#This Row],[Room Name]]</f>
        <v>Shower</v>
      </c>
      <c r="AV18" s="1">
        <f ca="1">SUMIF(OFFSET(CalcResults!$A$1,Y$34,1,23,1),"="&amp;$Y18,OFFSET(CalcResults!$A$1,Y$34,5,23,1))+SUMIF(OFFSET(CalcResults!$A$1,Y$34,1,23,1),"="&amp;$Y18,OFFSET(CalcResults!$A$1,Y$34,6,23,1))</f>
        <v>0</v>
      </c>
      <c r="AW18" s="1">
        <f ca="1">SUMIF(OFFSET(CalcResults!$A$1,Z$34,1,23,1),"="&amp;$Y18,OFFSET(CalcResults!$A$1,Z$34,5,23,1))+SUMIF(OFFSET(CalcResults!$A$1,Z$34,1,23,1),"="&amp;$Y18,OFFSET(CalcResults!$A$1,Z$34,6,23,1))</f>
        <v>0</v>
      </c>
      <c r="AX18" s="1">
        <f ca="1">SUMIF(OFFSET(CalcResults!$A$1,AA$34,1,23,1),"="&amp;$Y18,OFFSET(CalcResults!$A$1,AA$34,5,23,1))+SUMIF(OFFSET(CalcResults!$A$1,AA$34,1,23,1),"="&amp;$Y18,OFFSET(CalcResults!$A$1,AA$34,6,23,1))</f>
        <v>0</v>
      </c>
      <c r="AY18" s="1">
        <f ca="1">SUMIF(OFFSET(CalcResults!$A$1,AB$34,1,23,1),"="&amp;$Y18,OFFSET(CalcResults!$A$1,AB$34,5,23,1))+SUMIF(OFFSET(CalcResults!$A$1,AB$34,1,23,1),"="&amp;$Y18,OFFSET(CalcResults!$A$1,AB$34,6,23,1))</f>
        <v>0</v>
      </c>
      <c r="AZ18" s="1">
        <f ca="1">SUMIF(OFFSET(CalcResults!$A$1,AC$34,1,23,1),"="&amp;$Y18,OFFSET(CalcResults!$A$1,AC$34,5,23,1))+SUMIF(OFFSET(CalcResults!$A$1,AC$34,1,23,1),"="&amp;$Y18,OFFSET(CalcResults!$A$1,AC$34,6,23,1))</f>
        <v>0</v>
      </c>
      <c r="BA18" s="1">
        <f ca="1">SUMIF(OFFSET(CalcResults!$A$1,AD$34,1,23,1),"="&amp;$Y18,OFFSET(CalcResults!$A$1,AD$34,5,23,1))+SUMIF(OFFSET(CalcResults!$A$1,AD$34,1,23,1),"="&amp;$Y18,OFFSET(CalcResults!$A$1,AD$34,6,23,1))</f>
        <v>0</v>
      </c>
      <c r="BB18" s="1">
        <f ca="1">SUMIF(OFFSET(CalcResults!$A$1,AE$34,1,23,1),"="&amp;$Y18,OFFSET(CalcResults!$A$1,AE$34,5,23,1))+SUMIF(OFFSET(CalcResults!$A$1,AE$34,1,23,1),"="&amp;$Y18,OFFSET(CalcResults!$A$1,AE$34,6,23,1))</f>
        <v>0</v>
      </c>
      <c r="BC18" s="1">
        <f ca="1">SUMIF(OFFSET(CalcResults!$A$1,AF$34,1,23,1),"="&amp;$Y18,OFFSET(CalcResults!$A$1,AF$34,5,23,1))+SUMIF(OFFSET(CalcResults!$A$1,AF$34,1,23,1),"="&amp;$Y18,OFFSET(CalcResults!$A$1,AF$34,6,23,1))</f>
        <v>0</v>
      </c>
      <c r="BD18" s="1">
        <f ca="1">SUMIF(OFFSET(CalcResults!$A$1,AG$34,1,23,1),"="&amp;$Y18,OFFSET(CalcResults!$A$1,AG$34,5,23,1))+SUMIF(OFFSET(CalcResults!$A$1,AG$34,1,23,1),"="&amp;$Y18,OFFSET(CalcResults!$A$1,AG$34,6,23,1))</f>
        <v>0</v>
      </c>
    </row>
    <row r="19" spans="1:56" x14ac:dyDescent="0.45">
      <c r="A19" t="str">
        <f>IF(ISBLANK(HeatPunkRaw!A13),"",HeatPunkRaw!A13)</f>
        <v>Store</v>
      </c>
      <c r="B19">
        <f>HeatPunkRaw!H13</f>
        <v>-20</v>
      </c>
      <c r="C19">
        <f>HeatPunkRaw!E13</f>
        <v>-8</v>
      </c>
      <c r="D19">
        <f>HeatPunkRaw!G13</f>
        <v>16</v>
      </c>
      <c r="E19" t="str">
        <f>HeatPunkRaw!B13</f>
        <v>Second</v>
      </c>
      <c r="F19" s="29" t="s">
        <v>13816</v>
      </c>
      <c r="G19">
        <f>IFERROR(INDEX(MCSACH!$B$6:$D$26, MATCH($F19,MCSACH!$A$6:$A$26,0),MATCH($G$2,MCSACH!$B$4:$D$4,0)),0)</f>
        <v>1</v>
      </c>
      <c r="H19">
        <f>HeatPunkRaw!I13</f>
        <v>1</v>
      </c>
      <c r="I19" s="29"/>
      <c r="J19">
        <f>HeatPunkRaw!C13</f>
        <v>0</v>
      </c>
      <c r="K19">
        <f>HeatPunkRaw!D13</f>
        <v>5.86</v>
      </c>
    </row>
    <row r="20" spans="1:56" x14ac:dyDescent="0.45">
      <c r="A20" t="str">
        <f>IF(ISBLANK(HeatPunkRaw!A14),"",HeatPunkRaw!A14)</f>
        <v/>
      </c>
      <c r="B20">
        <f>HeatPunkRaw!H14</f>
        <v>0</v>
      </c>
      <c r="C20">
        <f>HeatPunkRaw!E14</f>
        <v>0</v>
      </c>
      <c r="D20">
        <f>HeatPunkRaw!G14</f>
        <v>0</v>
      </c>
      <c r="E20">
        <f>HeatPunkRaw!B14</f>
        <v>0</v>
      </c>
      <c r="F20" s="29"/>
      <c r="G20">
        <f>IFERROR(INDEX(MCSACH!$B$6:$D$26, MATCH($F20,MCSACH!$A$6:$A$26,0),MATCH($G$2,MCSACH!$B$4:$D$4,0)),0)</f>
        <v>0</v>
      </c>
      <c r="H20">
        <f>HeatPunkRaw!I14</f>
        <v>0</v>
      </c>
      <c r="I20" s="29"/>
      <c r="J20">
        <f>HeatPunkRaw!C14</f>
        <v>0</v>
      </c>
      <c r="K20">
        <f>HeatPunkRaw!D14</f>
        <v>0</v>
      </c>
    </row>
    <row r="21" spans="1:56" x14ac:dyDescent="0.45">
      <c r="A21" t="str">
        <f>IF(ISBLANK(HeatPunkRaw!A15),"",HeatPunkRaw!A15)</f>
        <v/>
      </c>
      <c r="B21">
        <f>HeatPunkRaw!H15</f>
        <v>0</v>
      </c>
      <c r="C21">
        <f>HeatPunkRaw!E15</f>
        <v>0</v>
      </c>
      <c r="D21">
        <f>HeatPunkRaw!G15</f>
        <v>0</v>
      </c>
      <c r="E21">
        <f>HeatPunkRaw!B15</f>
        <v>0</v>
      </c>
      <c r="F21" s="29"/>
      <c r="G21">
        <f>IFERROR(INDEX(MCSACH!$B$6:$D$26, MATCH($F21,MCSACH!$A$6:$A$26,0),MATCH($G$2,MCSACH!$B$4:$D$4,0)),0)</f>
        <v>0</v>
      </c>
      <c r="H21">
        <f>HeatPunkRaw!I15</f>
        <v>0</v>
      </c>
      <c r="I21" s="29"/>
      <c r="J21">
        <f>HeatPunkRaw!C15</f>
        <v>0</v>
      </c>
      <c r="K21">
        <f>HeatPunkRaw!D15</f>
        <v>0</v>
      </c>
    </row>
    <row r="22" spans="1:56" x14ac:dyDescent="0.45">
      <c r="A22" t="str">
        <f>IF(ISBLANK(HeatPunkRaw!A16),"",HeatPunkRaw!A16)</f>
        <v/>
      </c>
      <c r="B22">
        <f>HeatPunkRaw!H16</f>
        <v>0</v>
      </c>
      <c r="C22">
        <f>HeatPunkRaw!E16</f>
        <v>0</v>
      </c>
      <c r="D22">
        <f>HeatPunkRaw!G16</f>
        <v>0</v>
      </c>
      <c r="E22">
        <f>HeatPunkRaw!B16</f>
        <v>0</v>
      </c>
      <c r="F22" s="29"/>
      <c r="G22">
        <f>IFERROR(INDEX(MCSACH!$B$6:$D$26, MATCH($F22,MCSACH!$A$6:$A$26,0),MATCH($G$2,MCSACH!$B$4:$D$4,0)),0)</f>
        <v>0</v>
      </c>
      <c r="H22">
        <f>HeatPunkRaw!I16</f>
        <v>0</v>
      </c>
      <c r="I22" s="29"/>
      <c r="J22">
        <f>HeatPunkRaw!C16</f>
        <v>0</v>
      </c>
      <c r="K22">
        <f>HeatPunkRaw!D16</f>
        <v>0</v>
      </c>
    </row>
    <row r="23" spans="1:56" x14ac:dyDescent="0.45">
      <c r="A23" t="str">
        <f>IF(ISBLANK(HeatPunkRaw!A17),"",HeatPunkRaw!A17)</f>
        <v/>
      </c>
      <c r="B23">
        <f>HeatPunkRaw!H17</f>
        <v>0</v>
      </c>
      <c r="C23">
        <f>HeatPunkRaw!E17</f>
        <v>0</v>
      </c>
      <c r="D23">
        <f>HeatPunkRaw!G17</f>
        <v>0</v>
      </c>
      <c r="E23">
        <f>HeatPunkRaw!B17</f>
        <v>0</v>
      </c>
      <c r="F23" s="29"/>
      <c r="G23">
        <f>IFERROR(INDEX(MCSACH!$B$6:$D$26, MATCH($F23,MCSACH!$A$6:$A$26,0),MATCH($G$2,MCSACH!$B$4:$D$4,0)),0)</f>
        <v>0</v>
      </c>
      <c r="H23">
        <f>HeatPunkRaw!I17</f>
        <v>0</v>
      </c>
      <c r="I23" s="29"/>
      <c r="J23">
        <f>HeatPunkRaw!C17</f>
        <v>0</v>
      </c>
      <c r="K23">
        <f>HeatPunkRaw!D17</f>
        <v>0</v>
      </c>
    </row>
    <row r="24" spans="1:56" x14ac:dyDescent="0.45">
      <c r="A24" t="str">
        <f>IF(ISBLANK(HeatPunkRaw!A18),"",HeatPunkRaw!A18)</f>
        <v/>
      </c>
      <c r="B24">
        <f>HeatPunkRaw!H18</f>
        <v>0</v>
      </c>
      <c r="C24">
        <f>HeatPunkRaw!E18</f>
        <v>0</v>
      </c>
      <c r="D24">
        <f>HeatPunkRaw!G18</f>
        <v>0</v>
      </c>
      <c r="E24">
        <f>HeatPunkRaw!B18</f>
        <v>0</v>
      </c>
      <c r="F24" s="29"/>
      <c r="G24">
        <f>IFERROR(INDEX(MCSACH!$B$6:$D$26, MATCH($F24,MCSACH!$A$6:$A$26,0),MATCH($G$2,MCSACH!$B$4:$D$4,0)),0)</f>
        <v>0</v>
      </c>
      <c r="H24">
        <f>HeatPunkRaw!I18</f>
        <v>0</v>
      </c>
      <c r="I24" s="29"/>
      <c r="J24">
        <f>HeatPunkRaw!C18</f>
        <v>0</v>
      </c>
      <c r="K24">
        <f>HeatPunkRaw!D18</f>
        <v>0</v>
      </c>
    </row>
    <row r="25" spans="1:56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56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56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56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56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  <row r="34" spans="24:33" x14ac:dyDescent="0.45">
      <c r="X34" t="s">
        <v>114</v>
      </c>
      <c r="Y34">
        <f>VLOOKUP(Z7,Scenarios!$A$2:$B$11,2,FALSE)</f>
        <v>8</v>
      </c>
      <c r="Z34">
        <f>VLOOKUP(AA7,Scenarios!$A$2:$B$11,2,FALSE)</f>
        <v>33</v>
      </c>
      <c r="AA34">
        <f>VLOOKUP(AB7,Scenarios!$A$2:$B$11,2,FALSE)</f>
        <v>58</v>
      </c>
      <c r="AB34">
        <f>VLOOKUP(AC7,Scenarios!$A$2:$B$11,2,FALSE)</f>
        <v>83</v>
      </c>
      <c r="AC34">
        <f>VLOOKUP(AD7,Scenarios!$A$2:$B$11,2,FALSE)</f>
        <v>108</v>
      </c>
      <c r="AD34">
        <f>VLOOKUP(AE7,Scenarios!$A$2:$B$11,2,FALSE)</f>
        <v>133</v>
      </c>
      <c r="AE34">
        <f>VLOOKUP(AF7,Scenarios!$A$2:$B$11,2,FALSE)</f>
        <v>158</v>
      </c>
      <c r="AF34">
        <f>VLOOKUP(AG7,Scenarios!$A$2:$B$11,2,FALSE)</f>
        <v>183</v>
      </c>
      <c r="AG34">
        <f>VLOOKUP(AH7,Scenarios!$A$2:$B$11,2,FALSE)</f>
        <v>208</v>
      </c>
    </row>
  </sheetData>
  <phoneticPr fontId="1" type="noConversion"/>
  <conditionalFormatting sqref="AK8:AS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6"/>
  <sheetViews>
    <sheetView workbookViewId="0">
      <selection activeCell="A14" sqref="A14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119</v>
      </c>
      <c r="N1" t="s">
        <v>89</v>
      </c>
      <c r="O1" t="s">
        <v>73</v>
      </c>
    </row>
    <row r="2" spans="1:15" x14ac:dyDescent="0.45">
      <c r="A2" s="61" t="s">
        <v>13763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95</v>
      </c>
      <c r="I2" s="63" t="s">
        <v>75</v>
      </c>
      <c r="K2" t="str">
        <f>VLOOKUP(H2,'RadiatorDatabase'!A:A,1,FALSE)</f>
        <v>ModernxK2x900x600</v>
      </c>
      <c r="N2" t="str">
        <f>'Rooms'!A8</f>
        <v>Living Room</v>
      </c>
      <c r="O2" t="s">
        <v>74</v>
      </c>
    </row>
    <row r="3" spans="1:15" x14ac:dyDescent="0.45">
      <c r="A3" s="64" t="s">
        <v>14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95</v>
      </c>
      <c r="I3" s="66" t="s">
        <v>76</v>
      </c>
      <c r="K3" t="str">
        <f>VLOOKUP(H3,'RadiatorDatabase'!A:A,1,FALSE)</f>
        <v>ModernxK2x900x600</v>
      </c>
      <c r="N3" t="str">
        <f>'Rooms'!A9</f>
        <v>Kitchen</v>
      </c>
      <c r="O3" t="s">
        <v>75</v>
      </c>
    </row>
    <row r="4" spans="1:15" x14ac:dyDescent="0.45">
      <c r="A4" s="61" t="s">
        <v>17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N4" t="str">
        <f>'Rooms'!A10</f>
        <v>Hall</v>
      </c>
      <c r="O4" t="s">
        <v>76</v>
      </c>
    </row>
    <row r="5" spans="1:15" x14ac:dyDescent="0.45">
      <c r="A5" s="64" t="s">
        <v>19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N5" t="str">
        <f>'Rooms'!A11</f>
        <v>Utility</v>
      </c>
      <c r="O5" t="s">
        <v>78</v>
      </c>
    </row>
    <row r="6" spans="1:15" x14ac:dyDescent="0.45">
      <c r="A6" s="61" t="s">
        <v>13747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96</v>
      </c>
      <c r="I6" s="63" t="s">
        <v>76</v>
      </c>
      <c r="K6" t="str">
        <f>VLOOKUP(H6,'RadiatorDatabase'!A:A,1,FALSE)</f>
        <v>ModernxK1x600x700</v>
      </c>
      <c r="N6" t="str">
        <f>'Rooms'!A12</f>
        <v>Bedroom</v>
      </c>
    </row>
    <row r="7" spans="1:15" x14ac:dyDescent="0.45">
      <c r="A7" s="64" t="s">
        <v>13744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97</v>
      </c>
      <c r="I7" s="66" t="s">
        <v>76</v>
      </c>
      <c r="K7" t="str">
        <f>VLOOKUP(H7,'RadiatorDatabase'!A:A,1,FALSE)</f>
        <v>ModernxK2x1000x600</v>
      </c>
      <c r="N7" t="str">
        <f>'Rooms'!A13</f>
        <v>Study</v>
      </c>
      <c r="O7" s="31"/>
    </row>
    <row r="8" spans="1:15" x14ac:dyDescent="0.45">
      <c r="A8" s="61" t="s">
        <v>13785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96</v>
      </c>
      <c r="I8" s="63" t="s">
        <v>76</v>
      </c>
      <c r="K8" t="str">
        <f>VLOOKUP(H8,'RadiatorDatabase'!A:A,1,FALSE)</f>
        <v>ModernxK1x600x700</v>
      </c>
      <c r="N8" t="str">
        <f>'Rooms'!A14</f>
        <v>Landing 1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115</v>
      </c>
      <c r="I9" s="66" t="s">
        <v>76</v>
      </c>
      <c r="K9" t="str">
        <f>VLOOKUP(H9,'RadiatorDatabase'!A:A,1,FALSE)</f>
        <v>ModernxK1x900x700</v>
      </c>
      <c r="N9" t="str">
        <f>'Rooms'!A15</f>
        <v>Bath</v>
      </c>
    </row>
    <row r="10" spans="1:15" x14ac:dyDescent="0.45">
      <c r="A10" s="61" t="s">
        <v>20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97</v>
      </c>
      <c r="I10" s="63" t="s">
        <v>76</v>
      </c>
      <c r="K10" t="str">
        <f>VLOOKUP(H10,'RadiatorDatabase'!A:A,1,FALSE)</f>
        <v>ModernxK2x1000x600</v>
      </c>
      <c r="N10" t="str">
        <f>'Rooms'!A16</f>
        <v>Main bed</v>
      </c>
    </row>
    <row r="11" spans="1:15" x14ac:dyDescent="0.45">
      <c r="A11" s="64" t="s">
        <v>13784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116</v>
      </c>
      <c r="I11" s="66" t="s">
        <v>76</v>
      </c>
      <c r="K11" t="str">
        <f>VLOOKUP(H11,'RadiatorDatabase'!A:A,1,FALSE)</f>
        <v>ModernxK2x700x600</v>
      </c>
      <c r="N11" t="str">
        <f>'Rooms'!A17</f>
        <v>Landing 2</v>
      </c>
    </row>
    <row r="12" spans="1:15" x14ac:dyDescent="0.45">
      <c r="A12" s="61" t="s">
        <v>13745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117</v>
      </c>
      <c r="I12" s="63" t="s">
        <v>76</v>
      </c>
      <c r="K12" t="str">
        <f>VLOOKUP(H12,'RadiatorDatabase'!A:A,1,FALSE)</f>
        <v>ModernxK1x800x600</v>
      </c>
      <c r="N12" t="str">
        <f>'Rooms'!A18</f>
        <v>Shower</v>
      </c>
    </row>
    <row r="13" spans="1:15" x14ac:dyDescent="0.45">
      <c r="A13" s="64" t="s">
        <v>13746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118</v>
      </c>
      <c r="I13" s="66" t="s">
        <v>76</v>
      </c>
      <c r="K13" t="str">
        <f>VLOOKUP(H13,'RadiatorDatabase'!A:A,1,FALSE)</f>
        <v>ModernxK1x900x600</v>
      </c>
      <c r="N13" t="str">
        <f>'Rooms'!A19</f>
        <v>Store</v>
      </c>
    </row>
    <row r="14" spans="1:15" x14ac:dyDescent="0.45">
      <c r="A14" s="55"/>
      <c r="B14" s="56"/>
      <c r="C14" s="56"/>
      <c r="D14" s="56"/>
      <c r="E14" s="56"/>
      <c r="F14" s="56"/>
      <c r="G14" s="56"/>
      <c r="H14" s="56"/>
      <c r="I14" s="57"/>
      <c r="K14" t="e">
        <f>VLOOKUP(H14,'RadiatorDatabase'!A:A,1,FALSE)</f>
        <v>#N/A</v>
      </c>
      <c r="N14" t="str">
        <f>'Rooms'!A20</f>
        <v/>
      </c>
    </row>
    <row r="15" spans="1:15" x14ac:dyDescent="0.45">
      <c r="N15" t="str">
        <f>'Rooms'!A21</f>
        <v/>
      </c>
    </row>
    <row r="16" spans="1:15" x14ac:dyDescent="0.45">
      <c r="N16" t="str">
        <f>'Rooms'!A22</f>
        <v/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13799</v>
      </c>
    </row>
    <row r="2" spans="1:8" x14ac:dyDescent="0.45">
      <c r="A2" s="31" t="s">
        <v>13800</v>
      </c>
    </row>
    <row r="3" spans="1:8" x14ac:dyDescent="0.45">
      <c r="H3" t="s">
        <v>13827</v>
      </c>
    </row>
    <row r="4" spans="1:8" ht="25.5" x14ac:dyDescent="0.45">
      <c r="A4" s="93" t="s">
        <v>13801</v>
      </c>
      <c r="B4" s="94" t="s">
        <v>13819</v>
      </c>
      <c r="C4" s="94" t="s">
        <v>13820</v>
      </c>
      <c r="D4" s="94" t="s">
        <v>13821</v>
      </c>
      <c r="H4" s="24" t="s">
        <v>13826</v>
      </c>
    </row>
    <row r="5" spans="1:8" x14ac:dyDescent="0.45">
      <c r="A5" s="93"/>
      <c r="B5" s="94"/>
      <c r="C5" s="94"/>
      <c r="D5" s="94"/>
      <c r="H5" s="24" t="str" cm="1">
        <f t="array" ref="H5:H8">_xlfn.UNIQUE(HeatPunkRaw!B2:B25)</f>
        <v>Ground</v>
      </c>
    </row>
    <row r="6" spans="1:8" x14ac:dyDescent="0.45">
      <c r="A6" s="91" t="s">
        <v>13802</v>
      </c>
      <c r="B6" s="92">
        <v>3</v>
      </c>
      <c r="C6" s="92">
        <v>1.5</v>
      </c>
      <c r="D6" s="92">
        <v>0.5</v>
      </c>
      <c r="H6" s="24" t="str">
        <v>First</v>
      </c>
    </row>
    <row r="7" spans="1:8" x14ac:dyDescent="0.45">
      <c r="A7" s="91" t="s">
        <v>13747</v>
      </c>
      <c r="B7" s="92">
        <v>1</v>
      </c>
      <c r="C7" s="92">
        <v>1</v>
      </c>
      <c r="D7" s="92">
        <v>0.5</v>
      </c>
      <c r="H7" s="24" t="str">
        <v>Second</v>
      </c>
    </row>
    <row r="8" spans="1:8" x14ac:dyDescent="0.45">
      <c r="A8" s="91" t="s">
        <v>13803</v>
      </c>
      <c r="B8" s="92">
        <v>2</v>
      </c>
      <c r="C8" s="92">
        <v>1.5</v>
      </c>
      <c r="D8" s="92">
        <v>1</v>
      </c>
      <c r="H8" s="24">
        <v>0</v>
      </c>
    </row>
    <row r="9" spans="1:8" x14ac:dyDescent="0.45">
      <c r="A9" s="91" t="s">
        <v>13804</v>
      </c>
      <c r="B9" s="92">
        <v>1.5</v>
      </c>
      <c r="C9" s="92">
        <v>1.5</v>
      </c>
      <c r="D9" s="92">
        <v>0.5</v>
      </c>
    </row>
    <row r="10" spans="1:8" x14ac:dyDescent="0.45">
      <c r="A10" s="91" t="s">
        <v>13805</v>
      </c>
      <c r="B10" s="92">
        <v>1.5</v>
      </c>
      <c r="C10" s="92">
        <v>1</v>
      </c>
      <c r="D10" s="92">
        <v>0.5</v>
      </c>
    </row>
    <row r="11" spans="1:8" x14ac:dyDescent="0.45">
      <c r="A11" s="91" t="s">
        <v>13806</v>
      </c>
      <c r="B11" s="92">
        <v>2</v>
      </c>
      <c r="C11" s="92">
        <v>1.5</v>
      </c>
      <c r="D11" s="92">
        <v>1.5</v>
      </c>
    </row>
    <row r="12" spans="1:8" x14ac:dyDescent="0.45">
      <c r="A12" s="91" t="s">
        <v>13807</v>
      </c>
      <c r="B12" s="92">
        <v>1.5</v>
      </c>
      <c r="C12" s="92">
        <v>1</v>
      </c>
      <c r="D12" s="92">
        <v>0.5</v>
      </c>
    </row>
    <row r="13" spans="1:8" x14ac:dyDescent="0.45">
      <c r="A13" s="91" t="s">
        <v>13808</v>
      </c>
      <c r="B13" s="92">
        <v>1.5</v>
      </c>
      <c r="C13" s="92">
        <v>1</v>
      </c>
      <c r="D13" s="92">
        <v>0.5</v>
      </c>
    </row>
    <row r="14" spans="1:8" x14ac:dyDescent="0.45">
      <c r="A14" s="91" t="s">
        <v>13809</v>
      </c>
      <c r="B14" s="92">
        <v>2</v>
      </c>
      <c r="C14" s="92">
        <v>1.5</v>
      </c>
      <c r="D14" s="92">
        <v>0.5</v>
      </c>
    </row>
    <row r="15" spans="1:8" x14ac:dyDescent="0.45">
      <c r="A15" s="91" t="s">
        <v>13810</v>
      </c>
      <c r="B15" s="92">
        <v>1.5</v>
      </c>
      <c r="C15" s="92">
        <v>1</v>
      </c>
      <c r="D15" s="92">
        <v>0.5</v>
      </c>
    </row>
    <row r="16" spans="1:8" x14ac:dyDescent="0.45">
      <c r="A16" s="91" t="s">
        <v>17</v>
      </c>
      <c r="B16" s="92">
        <v>2</v>
      </c>
      <c r="C16" s="92">
        <v>1</v>
      </c>
      <c r="D16" s="92">
        <v>0.5</v>
      </c>
    </row>
    <row r="17" spans="1:4" x14ac:dyDescent="0.45">
      <c r="A17" s="91" t="s">
        <v>13811</v>
      </c>
      <c r="B17" s="92">
        <v>0</v>
      </c>
      <c r="C17" s="92">
        <v>0</v>
      </c>
      <c r="D17" s="92">
        <v>0</v>
      </c>
    </row>
    <row r="18" spans="1:4" x14ac:dyDescent="0.45">
      <c r="A18" s="91" t="s">
        <v>14</v>
      </c>
      <c r="B18" s="92">
        <v>2</v>
      </c>
      <c r="C18" s="92">
        <v>1.5</v>
      </c>
      <c r="D18" s="92">
        <v>0.5</v>
      </c>
    </row>
    <row r="19" spans="1:4" x14ac:dyDescent="0.45">
      <c r="A19" s="91" t="s">
        <v>13812</v>
      </c>
      <c r="B19" s="92">
        <v>2</v>
      </c>
      <c r="C19" s="92">
        <v>1</v>
      </c>
      <c r="D19" s="92">
        <v>0.5</v>
      </c>
    </row>
    <row r="20" spans="1:4" x14ac:dyDescent="0.45">
      <c r="A20" s="91" t="s">
        <v>13813</v>
      </c>
      <c r="B20" s="92">
        <v>1.5</v>
      </c>
      <c r="C20" s="92">
        <v>1</v>
      </c>
      <c r="D20" s="92">
        <v>0.5</v>
      </c>
    </row>
    <row r="21" spans="1:4" x14ac:dyDescent="0.45">
      <c r="A21" s="91" t="s">
        <v>13814</v>
      </c>
      <c r="B21" s="92">
        <v>1.5</v>
      </c>
      <c r="C21" s="92">
        <v>1</v>
      </c>
      <c r="D21" s="92">
        <v>0.5</v>
      </c>
    </row>
    <row r="22" spans="1:4" x14ac:dyDescent="0.45">
      <c r="A22" s="91" t="s">
        <v>13815</v>
      </c>
      <c r="B22" s="92">
        <v>3</v>
      </c>
      <c r="C22" s="92">
        <v>1.5</v>
      </c>
      <c r="D22" s="92">
        <v>0.5</v>
      </c>
    </row>
    <row r="23" spans="1:4" x14ac:dyDescent="0.45">
      <c r="A23" s="91" t="s">
        <v>13816</v>
      </c>
      <c r="B23" s="92">
        <v>1</v>
      </c>
      <c r="C23" s="92">
        <v>0.5</v>
      </c>
      <c r="D23" s="92">
        <v>0.5</v>
      </c>
    </row>
    <row r="24" spans="1:4" x14ac:dyDescent="0.45">
      <c r="A24" s="91" t="s">
        <v>13744</v>
      </c>
      <c r="B24" s="92">
        <v>1.5</v>
      </c>
      <c r="C24" s="92">
        <v>1.5</v>
      </c>
      <c r="D24" s="92">
        <v>0.5</v>
      </c>
    </row>
    <row r="25" spans="1:4" x14ac:dyDescent="0.45">
      <c r="A25" s="91" t="s">
        <v>13817</v>
      </c>
      <c r="B25" s="92">
        <v>3</v>
      </c>
      <c r="C25" s="92">
        <v>1.5</v>
      </c>
      <c r="D25" s="92">
        <v>1.5</v>
      </c>
    </row>
    <row r="26" spans="1:4" x14ac:dyDescent="0.45">
      <c r="A26" s="91" t="s">
        <v>13818</v>
      </c>
      <c r="B26" s="92">
        <v>3</v>
      </c>
      <c r="C26" s="92">
        <v>2</v>
      </c>
      <c r="D26" s="92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tabSelected="1" workbookViewId="0">
      <selection activeCell="L14" sqref="L14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98</v>
      </c>
      <c r="B2" t="s">
        <v>99</v>
      </c>
      <c r="C2" t="s">
        <v>100</v>
      </c>
      <c r="D2" t="s">
        <v>88</v>
      </c>
      <c r="E2" t="s">
        <v>101</v>
      </c>
      <c r="F2" t="s">
        <v>69</v>
      </c>
      <c r="G2" t="s">
        <v>113</v>
      </c>
      <c r="H2" t="s">
        <v>102</v>
      </c>
      <c r="I2" s="1" t="s">
        <v>13685</v>
      </c>
      <c r="J2" t="s">
        <v>111</v>
      </c>
      <c r="K2" t="s">
        <v>13686</v>
      </c>
      <c r="L2" t="s">
        <v>112</v>
      </c>
      <c r="M2" t="s">
        <v>13684</v>
      </c>
      <c r="N2" t="s">
        <v>122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12536.72033104814</v>
      </c>
      <c r="G3" s="28" t="e">
        <f ca="1">F3/(Calcs!$B$1*'Rooms'!$L$7)</f>
        <v>#DIV/0!</v>
      </c>
      <c r="H3">
        <v>3.01</v>
      </c>
      <c r="I3" s="27">
        <f>Calcs!$B$3/H3</f>
        <v>2906.2802217587673</v>
      </c>
      <c r="J3" s="1">
        <f>I3*Calcs!$B$4</f>
        <v>697.50725322210417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95</v>
      </c>
      <c r="D4" s="1">
        <f ca="1">SUM(OFFSET(CalcResults!$A$1,$B4,5,23,1))</f>
        <v>109.61</v>
      </c>
      <c r="E4" s="1">
        <f t="shared" ref="E4:E10" ca="1" si="0">SUM(C4:D4)</f>
        <v>204.61</v>
      </c>
      <c r="F4" s="27">
        <f ca="1">SUM(OFFSET(CalcResults!$A$1,$B4,8,23,1))</f>
        <v>9108.119177303297</v>
      </c>
      <c r="G4" s="28" t="e">
        <f ca="1">F4/(Calcs!$B$1*'Rooms'!$L$7)</f>
        <v>#DIV/0!</v>
      </c>
      <c r="H4">
        <v>3.92</v>
      </c>
      <c r="I4" s="27">
        <f>Calcs!$B$3/H4</f>
        <v>2231.6080274219103</v>
      </c>
      <c r="J4" s="1">
        <f>I4*Calcs!$B$4</f>
        <v>535.58592658125849</v>
      </c>
      <c r="K4" s="1">
        <f t="shared" ref="K4:K11" si="1">$J$3-J4</f>
        <v>161.92132664084568</v>
      </c>
      <c r="L4" s="1">
        <f t="shared" ref="L4:L11" ca="1" si="2">E4-$E$3</f>
        <v>204.61</v>
      </c>
      <c r="M4" s="27">
        <f ca="1">L4/K4</f>
        <v>1.2636383621895662</v>
      </c>
      <c r="N4" s="28">
        <f t="shared" ref="N4:N11" si="3">K4/$J$3</f>
        <v>0.23214285714285723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95</v>
      </c>
      <c r="D5" s="1">
        <f ca="1">SUM(OFFSET(CalcResults!$A$1,$B5,5,23,1))</f>
        <v>176.02</v>
      </c>
      <c r="E5" s="1">
        <f t="shared" ca="1" si="0"/>
        <v>271.02</v>
      </c>
      <c r="F5" s="27">
        <f ca="1">SUM(OFFSET(CalcResults!$A$1,$B5,8,23,1))</f>
        <v>7048.2950944188742</v>
      </c>
      <c r="G5" s="28" t="e">
        <f ca="1">F5/(Calcs!$B$1*'Rooms'!$L$7)</f>
        <v>#DIV/0!</v>
      </c>
      <c r="H5">
        <v>4.03</v>
      </c>
      <c r="I5" s="27">
        <f>Calcs!$B$3/H5</f>
        <v>2170.6956495022055</v>
      </c>
      <c r="J5" s="1">
        <f>I5*Calcs!$B$4</f>
        <v>520.96695588052933</v>
      </c>
      <c r="K5" s="1">
        <f t="shared" si="1"/>
        <v>176.54029734157484</v>
      </c>
      <c r="L5" s="1">
        <f t="shared" ca="1" si="2"/>
        <v>271.02</v>
      </c>
      <c r="M5" s="27">
        <f ca="1">L5/K5</f>
        <v>1.535173578390566</v>
      </c>
      <c r="N5" s="28">
        <f t="shared" si="3"/>
        <v>0.25310173697270483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190</v>
      </c>
      <c r="D6" s="1">
        <f ca="1">SUM(OFFSET(CalcResults!$A$1,$B6,5,23,1))</f>
        <v>198.04</v>
      </c>
      <c r="E6" s="1">
        <f t="shared" ca="1" si="0"/>
        <v>388.03999999999996</v>
      </c>
      <c r="F6" s="27">
        <f ca="1">SUM(OFFSET(CalcResults!$A$1,$B6,8,23,1))</f>
        <v>6555.9778537341645</v>
      </c>
      <c r="G6" s="28" t="e">
        <f ca="1">F6/(Calcs!$B$1*'Rooms'!$L$7)</f>
        <v>#DIV/0!</v>
      </c>
      <c r="H6">
        <v>4.1399999999999997</v>
      </c>
      <c r="I6" s="27">
        <f>Calcs!$B$3/H6</f>
        <v>2113.0201612304081</v>
      </c>
      <c r="J6" s="1">
        <f>I6*Calcs!$B$4</f>
        <v>507.12483869529791</v>
      </c>
      <c r="K6" s="1">
        <f t="shared" si="1"/>
        <v>190.38241452680626</v>
      </c>
      <c r="L6" s="1">
        <f t="shared" ca="1" si="2"/>
        <v>388.03999999999996</v>
      </c>
      <c r="M6" s="27">
        <f t="shared" ref="M6:M11" ca="1" si="4">L6/K6</f>
        <v>2.0382134608622851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190</v>
      </c>
      <c r="D7" s="1">
        <f ca="1">SUM(OFFSET(CalcResults!$A$1,$B7,5,23,1))</f>
        <v>478.57</v>
      </c>
      <c r="E7" s="1">
        <f t="shared" ca="1" si="0"/>
        <v>668.56999999999994</v>
      </c>
      <c r="F7" s="27">
        <f ca="1">SUM(OFFSET(CalcResults!$A$1,$B7,8,23,1))</f>
        <v>5978.4508741558539</v>
      </c>
      <c r="G7" s="28" t="e">
        <f ca="1">F7/(Calcs!$B$1*'Rooms'!$L$7)</f>
        <v>#DIV/0!</v>
      </c>
      <c r="H7">
        <v>4.25</v>
      </c>
      <c r="I7" s="27">
        <f>Calcs!$B$3/H7</f>
        <v>2058.3302276456207</v>
      </c>
      <c r="J7" s="1">
        <f>I7*Calcs!$B$4</f>
        <v>493.99925463494895</v>
      </c>
      <c r="K7" s="1">
        <f t="shared" si="1"/>
        <v>203.50799858715521</v>
      </c>
      <c r="L7" s="1">
        <f t="shared" ca="1" si="2"/>
        <v>668.56999999999994</v>
      </c>
      <c r="M7" s="27">
        <f t="shared" ca="1" si="4"/>
        <v>3.2852271391862531</v>
      </c>
      <c r="N7" s="28">
        <f t="shared" si="3"/>
        <v>0.29176470588235309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190</v>
      </c>
      <c r="D8" s="1">
        <f ca="1">SUM(OFFSET(CalcResults!$A$1,$B8,5,23,1))</f>
        <v>571.05999999999995</v>
      </c>
      <c r="E8" s="1">
        <f t="shared" ca="1" si="0"/>
        <v>761.06</v>
      </c>
      <c r="F8" s="27">
        <f ca="1">SUM(OFFSET(CalcResults!$A$1,$B8,8,23,1))</f>
        <v>5551.1514463287995</v>
      </c>
      <c r="G8" s="28" t="e">
        <f ca="1">F8/(Calcs!$B$1*'Rooms'!$L$7)</f>
        <v>#DIV/0!</v>
      </c>
      <c r="H8">
        <v>4.3600000000000003</v>
      </c>
      <c r="I8" s="27">
        <f>Calcs!$B$3/H8</f>
        <v>2006.3998778655705</v>
      </c>
      <c r="J8" s="1">
        <f>I8*Calcs!$B$4</f>
        <v>481.53597068773689</v>
      </c>
      <c r="K8" s="1">
        <f t="shared" si="1"/>
        <v>215.97128253436728</v>
      </c>
      <c r="L8" s="1">
        <f t="shared" ca="1" si="2"/>
        <v>761.06</v>
      </c>
      <c r="M8" s="27">
        <f t="shared" ca="1" si="4"/>
        <v>3.523894432024282</v>
      </c>
      <c r="N8" s="28">
        <f t="shared" si="3"/>
        <v>0.30963302752293603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285</v>
      </c>
      <c r="D9" s="1">
        <f ca="1">SUM(OFFSET(CalcResults!$A$1,$B9,5,23,1))</f>
        <v>645.02</v>
      </c>
      <c r="E9" s="1">
        <f t="shared" ca="1" si="0"/>
        <v>930.02</v>
      </c>
      <c r="F9" s="27">
        <f ca="1">SUM(OFFSET(CalcResults!$A$1,$B9,8,23,1))</f>
        <v>5364.2494225023338</v>
      </c>
      <c r="G9" s="28" t="e">
        <f ca="1">F9/(Calcs!$B$1*'Rooms'!$L$7)</f>
        <v>#DIV/0!</v>
      </c>
      <c r="H9">
        <v>4.47</v>
      </c>
      <c r="I9" s="27">
        <f>Calcs!$B$3/H9</f>
        <v>1957.0253842268207</v>
      </c>
      <c r="J9" s="1">
        <f>I9*Calcs!$B$4</f>
        <v>469.68609221443694</v>
      </c>
      <c r="K9" s="1">
        <f t="shared" si="1"/>
        <v>227.82116100766723</v>
      </c>
      <c r="L9" s="1">
        <f t="shared" ca="1" si="2"/>
        <v>930.02</v>
      </c>
      <c r="M9" s="27">
        <f t="shared" ca="1" si="4"/>
        <v>4.0822371191791991</v>
      </c>
      <c r="N9" s="28">
        <f t="shared" si="3"/>
        <v>0.32662192393736034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475</v>
      </c>
      <c r="D10" s="1">
        <f ca="1">SUM(OFFSET(CalcResults!$A$1,$B10,5,23,1))</f>
        <v>821.09999999999991</v>
      </c>
      <c r="E10" s="1">
        <f t="shared" ca="1" si="0"/>
        <v>1296.0999999999999</v>
      </c>
      <c r="F10" s="27">
        <f ca="1">SUM(OFFSET(CalcResults!$A$1,$B10,8,23,1))</f>
        <v>4967.546422810864</v>
      </c>
      <c r="G10" s="28" t="e">
        <f ca="1">F10/(Calcs!$B$1*'Rooms'!$L$7)</f>
        <v>#DIV/0!</v>
      </c>
      <c r="H10">
        <v>4.58</v>
      </c>
      <c r="I10" s="27">
        <f>Calcs!$B$3/H10</f>
        <v>1910.0225911558707</v>
      </c>
      <c r="J10" s="1">
        <f>I10*Calcs!$B$4</f>
        <v>458.40542187740897</v>
      </c>
      <c r="K10" s="1">
        <f t="shared" si="1"/>
        <v>239.1018313446952</v>
      </c>
      <c r="L10" s="1">
        <f t="shared" ca="1" si="2"/>
        <v>1296.0999999999999</v>
      </c>
      <c r="M10" s="27">
        <f t="shared" ca="1" si="4"/>
        <v>5.4207029394580823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475</v>
      </c>
      <c r="D11" s="1">
        <f ca="1">SUM(OFFSET(CalcResults!$A$1,$B11,5,23,1))</f>
        <v>973.7</v>
      </c>
      <c r="E11" s="1">
        <f ca="1">SUM(C11:D11)</f>
        <v>1448.7</v>
      </c>
      <c r="F11" s="27">
        <f ca="1">SUM(OFFSET(CalcResults!$A$1,$B11,8,23,1))</f>
        <v>4390.703039320254</v>
      </c>
      <c r="G11" s="28" t="e">
        <f ca="1">F11/(Calcs!$B$1*'Rooms'!$L$7)</f>
        <v>#DIV/0!</v>
      </c>
      <c r="H11">
        <v>4.6900000000000004</v>
      </c>
      <c r="I11" s="27">
        <f>Calcs!$B$3/H11</f>
        <v>1865.2246199347308</v>
      </c>
      <c r="J11" s="1">
        <f>I11*Calcs!$B$4</f>
        <v>447.65390878433539</v>
      </c>
      <c r="K11" s="1">
        <f t="shared" si="1"/>
        <v>249.85334443776878</v>
      </c>
      <c r="L11" s="1">
        <f t="shared" ca="1" si="2"/>
        <v>1448.7</v>
      </c>
      <c r="M11" s="27">
        <f t="shared" ca="1" si="4"/>
        <v>5.7982013539179551</v>
      </c>
      <c r="N11" s="28">
        <f t="shared" si="3"/>
        <v>0.3582089552238808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1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2">
        <f t="array" ref="B1">_xlfn._xlws.PY(0,1)</f>
        <v>0</v>
      </c>
      <c r="C1" t="s">
        <v>120</v>
      </c>
    </row>
    <row r="2" spans="1:9" x14ac:dyDescent="0.45">
      <c r="A2" t="s">
        <v>88</v>
      </c>
      <c r="B2" cm="1" vm="2">
        <f t="array" ref="B2">_xlfn._xlws.PY(1,1)</f>
        <v>0</v>
      </c>
    </row>
    <row r="3" spans="1:9" x14ac:dyDescent="0.45">
      <c r="A3" t="s">
        <v>89</v>
      </c>
      <c r="B3" cm="1" vm="2">
        <f t="array" ref="B3">_xlfn._xlws.PY(2,1)</f>
        <v>0</v>
      </c>
    </row>
    <row r="4" spans="1:9" x14ac:dyDescent="0.45">
      <c r="A4" t="s">
        <v>90</v>
      </c>
      <c r="B4" cm="1" vm="2">
        <f t="array" ref="B4">_xlfn._xlws.PY(3,1)</f>
        <v>0</v>
      </c>
    </row>
    <row r="5" spans="1:9" x14ac:dyDescent="0.45">
      <c r="A5" t="s">
        <v>400</v>
      </c>
      <c r="B5" s="29" t="b">
        <v>1</v>
      </c>
    </row>
    <row r="6" spans="1:9" x14ac:dyDescent="0.45">
      <c r="A6" t="s">
        <v>121</v>
      </c>
      <c r="B6">
        <v>45</v>
      </c>
    </row>
    <row r="7" spans="1:9" x14ac:dyDescent="0.45">
      <c r="A7" t="s">
        <v>94</v>
      </c>
      <c r="B7" t="e" cm="1" vm="3">
        <f t="array" ref="B7">_xlfn._xlws.PY(4,1,RadiatorDatabase[#All],Rooms[#All],RoomEmittersMaxSizes,CalculateRadiatorChoicesFlag)</f>
        <v>#VALUE!</v>
      </c>
    </row>
    <row r="9" spans="1:9" x14ac:dyDescent="0.45">
      <c r="A9">
        <f>Scenarios!A3</f>
        <v>65</v>
      </c>
      <c r="B9" t="str" cm="1">
        <f t="array" ref="B9:I21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Living Room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Kitchen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1339.8405695584156</v>
      </c>
    </row>
    <row r="12" spans="1:9" x14ac:dyDescent="0.45">
      <c r="B12" t="str">
        <v>Hall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Utility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Bedroom</v>
      </c>
      <c r="C14" t="str">
        <v>Loc1</v>
      </c>
      <c r="D14" t="str">
        <v>ModernxK1x600x700</v>
      </c>
      <c r="E14" t="str">
        <v>ModernxK1x600x700</v>
      </c>
      <c r="F14">
        <v>0</v>
      </c>
      <c r="G14">
        <v>0</v>
      </c>
      <c r="H14" t="str">
        <v>Original</v>
      </c>
      <c r="I14">
        <v>575.81345837340507</v>
      </c>
    </row>
    <row r="15" spans="1:9" x14ac:dyDescent="0.45">
      <c r="B15" t="str">
        <v>Study</v>
      </c>
      <c r="C15" t="str">
        <v>Loc1</v>
      </c>
      <c r="D15" t="str">
        <v>ModernxK2x1000x600</v>
      </c>
      <c r="E15" t="str">
        <v>ModernxK2x1000x600</v>
      </c>
      <c r="F15">
        <v>0</v>
      </c>
      <c r="G15">
        <v>0</v>
      </c>
      <c r="H15" t="str">
        <v>Original</v>
      </c>
      <c r="I15">
        <v>1359.406705339826</v>
      </c>
    </row>
    <row r="16" spans="1:9" x14ac:dyDescent="0.45">
      <c r="B16" t="str">
        <v>Landing 1</v>
      </c>
      <c r="C16" t="str">
        <v>Loc2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Bath</v>
      </c>
      <c r="C17" t="str">
        <v>Loc1</v>
      </c>
      <c r="D17" t="str">
        <v>ModernxK1x900x700</v>
      </c>
      <c r="E17" t="str">
        <v>ModernxK1x900x700</v>
      </c>
      <c r="F17">
        <v>0</v>
      </c>
      <c r="G17">
        <v>0</v>
      </c>
      <c r="H17" t="str">
        <v>Original</v>
      </c>
      <c r="I17">
        <v>764.18161721435752</v>
      </c>
    </row>
    <row r="18" spans="2:9" x14ac:dyDescent="0.45">
      <c r="B18" t="str">
        <v>Main bed</v>
      </c>
      <c r="C18" t="str">
        <v>Loc1</v>
      </c>
      <c r="D18" t="str">
        <v>ModernxK2x1000x600</v>
      </c>
      <c r="E18" t="str">
        <v>ModernxK2x1000x600</v>
      </c>
      <c r="F18">
        <v>0</v>
      </c>
      <c r="G18">
        <v>0</v>
      </c>
      <c r="H18" t="str">
        <v>Original</v>
      </c>
      <c r="I18">
        <v>1488.5207610488621</v>
      </c>
    </row>
    <row r="19" spans="2:9" x14ac:dyDescent="0.45">
      <c r="B19" t="str">
        <v>Landing 2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Shower</v>
      </c>
      <c r="C20" t="str">
        <v>Loc1</v>
      </c>
      <c r="D20" t="str">
        <v>ModernxK1x800x600</v>
      </c>
      <c r="E20" t="str">
        <v>ModernxK1x800x600</v>
      </c>
      <c r="F20">
        <v>0</v>
      </c>
      <c r="G20">
        <v>0</v>
      </c>
      <c r="H20" t="str">
        <v>Original</v>
      </c>
      <c r="I20">
        <v>596.13769939906103</v>
      </c>
    </row>
    <row r="21" spans="2:9" x14ac:dyDescent="0.45">
      <c r="B21" t="str">
        <v>Store</v>
      </c>
      <c r="C21" t="str">
        <v>Loc1</v>
      </c>
      <c r="D21" t="str">
        <v>ModernxK1x900x600</v>
      </c>
      <c r="E21" vm="1">
        <v>0</v>
      </c>
      <c r="F21">
        <v>0</v>
      </c>
      <c r="G21">
        <v>0</v>
      </c>
      <c r="H21" t="str">
        <v>Removed</v>
      </c>
      <c r="I21">
        <v>0</v>
      </c>
    </row>
    <row r="34" spans="1:9" x14ac:dyDescent="0.45">
      <c r="A34">
        <f>Scenarios!A4</f>
        <v>55</v>
      </c>
      <c r="B34" t="str" cm="1">
        <f t="array" ref="B34:I46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Living Room</v>
      </c>
      <c r="C35" t="str">
        <v>Loc1</v>
      </c>
      <c r="D35" t="str">
        <v>ModernxK2x900x600</v>
      </c>
      <c r="E35" t="str">
        <v>ModernxK2x1100x600</v>
      </c>
      <c r="F35">
        <v>109.61</v>
      </c>
      <c r="G35">
        <v>95</v>
      </c>
      <c r="H35" t="str">
        <v>Replaced</v>
      </c>
      <c r="I35">
        <v>1044.8108989539821</v>
      </c>
    </row>
    <row r="36" spans="1:9" x14ac:dyDescent="0.45">
      <c r="B36" t="str">
        <v>Kitchen</v>
      </c>
      <c r="C36" t="str">
        <v>Loc2</v>
      </c>
      <c r="D36" t="str">
        <v>ModernxK2x900x600</v>
      </c>
      <c r="E36" t="str">
        <v>ModernxK2x900x600</v>
      </c>
      <c r="F36">
        <v>0</v>
      </c>
      <c r="G36">
        <v>0</v>
      </c>
      <c r="H36" t="str">
        <v>Original</v>
      </c>
      <c r="I36">
        <v>962.38741053261492</v>
      </c>
    </row>
    <row r="37" spans="1:9" x14ac:dyDescent="0.45">
      <c r="B37" t="str">
        <v>Hall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Utility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Bedroom</v>
      </c>
      <c r="C39" t="str">
        <v>Loc1</v>
      </c>
      <c r="D39" t="str">
        <v>ModernxK1x600x700</v>
      </c>
      <c r="E39" t="str">
        <v>ModernxK1x600x700</v>
      </c>
      <c r="F39">
        <v>0</v>
      </c>
      <c r="G39">
        <v>0</v>
      </c>
      <c r="H39" t="str">
        <v>Original</v>
      </c>
      <c r="I39">
        <v>413.5981815630866</v>
      </c>
    </row>
    <row r="40" spans="1:9" x14ac:dyDescent="0.45">
      <c r="B40" t="str">
        <v>Study</v>
      </c>
      <c r="C40" t="str">
        <v>Loc1</v>
      </c>
      <c r="D40" t="str">
        <v>ModernxK2x1000x600</v>
      </c>
      <c r="E40" t="str">
        <v>ModernxK2x1000x600</v>
      </c>
      <c r="F40">
        <v>0</v>
      </c>
      <c r="G40">
        <v>0</v>
      </c>
      <c r="H40" t="str">
        <v>Original</v>
      </c>
      <c r="I40">
        <v>949.92780944267565</v>
      </c>
    </row>
    <row r="41" spans="1:9" x14ac:dyDescent="0.45">
      <c r="B41" t="str">
        <v>Landing 1</v>
      </c>
      <c r="C41" t="str">
        <v>Loc2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Bath</v>
      </c>
      <c r="C42" t="str">
        <v>Loc1</v>
      </c>
      <c r="D42" t="str">
        <v>ModernxK1x900x700</v>
      </c>
      <c r="E42" t="str">
        <v>ModernxK1x900x700</v>
      </c>
      <c r="F42">
        <v>0</v>
      </c>
      <c r="G42">
        <v>0</v>
      </c>
      <c r="H42" t="str">
        <v>Original</v>
      </c>
      <c r="I42">
        <v>528.56067360381132</v>
      </c>
    </row>
    <row r="43" spans="1:9" x14ac:dyDescent="0.45">
      <c r="B43" t="str">
        <v>Main bed</v>
      </c>
      <c r="C43" t="str">
        <v>Loc1</v>
      </c>
      <c r="D43" t="str">
        <v>ModernxK2x1000x600</v>
      </c>
      <c r="E43" t="str">
        <v>ModernxK2x1000x600</v>
      </c>
      <c r="F43">
        <v>0</v>
      </c>
      <c r="G43">
        <v>0</v>
      </c>
      <c r="H43" t="str">
        <v>Original</v>
      </c>
      <c r="I43">
        <v>1069.1821648765165</v>
      </c>
    </row>
    <row r="44" spans="1:9" x14ac:dyDescent="0.45">
      <c r="B44" t="str">
        <v>Landing 2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Shower</v>
      </c>
      <c r="C45" t="str">
        <v>Loc1</v>
      </c>
      <c r="D45" t="str">
        <v>ModernxK1x800x600</v>
      </c>
      <c r="E45" t="str">
        <v>ModernxK1x800x600</v>
      </c>
      <c r="F45">
        <v>0</v>
      </c>
      <c r="G45">
        <v>0</v>
      </c>
      <c r="H45" t="str">
        <v>Original</v>
      </c>
      <c r="I45">
        <v>412.32991851282395</v>
      </c>
    </row>
    <row r="46" spans="1:9" x14ac:dyDescent="0.45">
      <c r="B46" t="str">
        <v>Store</v>
      </c>
      <c r="C46" t="str">
        <v>Loc1</v>
      </c>
      <c r="D46" t="str">
        <v>ModernxK1x900x600</v>
      </c>
      <c r="E46" vm="1">
        <v>0</v>
      </c>
      <c r="F46">
        <v>0</v>
      </c>
      <c r="G46">
        <v>0</v>
      </c>
      <c r="H46" t="str">
        <v>Removed</v>
      </c>
      <c r="I46">
        <v>0</v>
      </c>
    </row>
    <row r="59" spans="1:9" x14ac:dyDescent="0.45">
      <c r="A59">
        <f>Scenarios!A5</f>
        <v>48</v>
      </c>
      <c r="B59" t="str" cm="1">
        <f t="array" ref="B59:I71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Living Room</v>
      </c>
      <c r="C60" t="str">
        <v>Loc1</v>
      </c>
      <c r="D60" t="str">
        <v>ModernxK2x900x600</v>
      </c>
      <c r="E60" t="str">
        <v>ModernxK2x1600x600</v>
      </c>
      <c r="F60">
        <v>176.02</v>
      </c>
      <c r="G60">
        <v>95</v>
      </c>
      <c r="H60" t="str">
        <v>Replaced</v>
      </c>
      <c r="I60">
        <v>1096.2041195385857</v>
      </c>
    </row>
    <row r="61" spans="1:9" x14ac:dyDescent="0.45">
      <c r="B61" t="str">
        <v>Kitchen</v>
      </c>
      <c r="C61" t="str">
        <v>Loc2</v>
      </c>
      <c r="D61" t="str">
        <v>ModernxK2x900x600</v>
      </c>
      <c r="E61" t="str">
        <v>ModernxK2x900x600</v>
      </c>
      <c r="F61">
        <v>0</v>
      </c>
      <c r="G61">
        <v>0</v>
      </c>
      <c r="H61" t="str">
        <v>Original</v>
      </c>
      <c r="I61">
        <v>716.66733719598801</v>
      </c>
    </row>
    <row r="62" spans="1:9" x14ac:dyDescent="0.45">
      <c r="B62" t="str">
        <v>Hall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Utility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Bedroom</v>
      </c>
      <c r="C64" t="str">
        <v>Loc1</v>
      </c>
      <c r="D64" t="str">
        <v>ModernxK1x600x700</v>
      </c>
      <c r="E64" t="str">
        <v>ModernxK1x600x700</v>
      </c>
      <c r="F64">
        <v>0</v>
      </c>
      <c r="G64">
        <v>0</v>
      </c>
      <c r="H64" t="str">
        <v>Original</v>
      </c>
      <c r="I64">
        <v>307.99686717210517</v>
      </c>
    </row>
    <row r="65" spans="2:9" x14ac:dyDescent="0.45">
      <c r="B65" t="str">
        <v>Study</v>
      </c>
      <c r="C65" t="str">
        <v>Loc1</v>
      </c>
      <c r="D65" t="str">
        <v>ModernxK2x1000x600</v>
      </c>
      <c r="E65" t="str">
        <v>ModernxK2x1000x600</v>
      </c>
      <c r="F65">
        <v>0</v>
      </c>
      <c r="G65">
        <v>0</v>
      </c>
      <c r="H65" t="str">
        <v>Original</v>
      </c>
      <c r="I65">
        <v>685.1770245546121</v>
      </c>
    </row>
    <row r="66" spans="2:9" x14ac:dyDescent="0.45">
      <c r="B66" t="str">
        <v>Landing 1</v>
      </c>
      <c r="C66" t="str">
        <v>Loc2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Bath</v>
      </c>
      <c r="C67" t="str">
        <v>Loc1</v>
      </c>
      <c r="D67" t="str">
        <v>ModernxK1x900x700</v>
      </c>
      <c r="E67" t="str">
        <v>ModernxK1x900x700</v>
      </c>
      <c r="F67">
        <v>0</v>
      </c>
      <c r="G67">
        <v>0</v>
      </c>
      <c r="H67" t="str">
        <v>Original</v>
      </c>
      <c r="I67">
        <v>376.61123968501113</v>
      </c>
    </row>
    <row r="68" spans="2:9" x14ac:dyDescent="0.45">
      <c r="B68" t="str">
        <v>Main bed</v>
      </c>
      <c r="C68" t="str">
        <v>Loc1</v>
      </c>
      <c r="D68" t="str">
        <v>ModernxK2x1000x600</v>
      </c>
      <c r="E68" t="str">
        <v>ModernxK2x1000x600</v>
      </c>
      <c r="F68">
        <v>0</v>
      </c>
      <c r="G68">
        <v>0</v>
      </c>
      <c r="H68" t="str">
        <v>Original</v>
      </c>
      <c r="I68">
        <v>796.19488648072559</v>
      </c>
    </row>
    <row r="69" spans="2:9" x14ac:dyDescent="0.45">
      <c r="B69" t="str">
        <v>Landing 2</v>
      </c>
      <c r="C69" t="str">
        <v>Loc1</v>
      </c>
      <c r="D69" t="str">
        <v>ModernxK2x700x600</v>
      </c>
      <c r="E69" t="str">
        <v>ModernxK2x700x600</v>
      </c>
      <c r="F69">
        <v>0</v>
      </c>
      <c r="G69">
        <v>0</v>
      </c>
      <c r="H69" t="str">
        <v>Original</v>
      </c>
      <c r="I69">
        <v>557.152541809838</v>
      </c>
    </row>
    <row r="70" spans="2:9" x14ac:dyDescent="0.45">
      <c r="B70" t="str">
        <v>Shower</v>
      </c>
      <c r="C70" t="str">
        <v>Loc1</v>
      </c>
      <c r="D70" t="str">
        <v>ModernxK1x800x600</v>
      </c>
      <c r="E70" t="str">
        <v>ModernxK1x800x600</v>
      </c>
      <c r="F70">
        <v>0</v>
      </c>
      <c r="G70">
        <v>0</v>
      </c>
      <c r="H70" t="str">
        <v>Original</v>
      </c>
      <c r="I70">
        <v>293.79424070950125</v>
      </c>
    </row>
    <row r="71" spans="2:9" x14ac:dyDescent="0.45">
      <c r="B71" t="str">
        <v>Store</v>
      </c>
      <c r="C71" t="str">
        <v>Loc1</v>
      </c>
      <c r="D71" t="str">
        <v>ModernxK1x900x600</v>
      </c>
      <c r="E71" vm="1">
        <v>0</v>
      </c>
      <c r="F71">
        <v>0</v>
      </c>
      <c r="G71">
        <v>0</v>
      </c>
      <c r="H71" t="str">
        <v>Removed</v>
      </c>
      <c r="I71">
        <v>0</v>
      </c>
    </row>
    <row r="84" spans="1:9" x14ac:dyDescent="0.45">
      <c r="A84">
        <f>Scenarios!A6</f>
        <v>46</v>
      </c>
      <c r="B84" t="str" cm="1">
        <f t="array" ref="B84:I96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Living Room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Kitchen</v>
      </c>
      <c r="C86" t="str">
        <v>Loc2</v>
      </c>
      <c r="D86" t="str">
        <v>ModernxK2x900x600</v>
      </c>
      <c r="E86" t="str">
        <v>ModernxK2x900x600</v>
      </c>
      <c r="F86">
        <v>0</v>
      </c>
      <c r="G86">
        <v>0</v>
      </c>
      <c r="H86" t="str">
        <v>Original</v>
      </c>
      <c r="I86">
        <v>649.66181950578687</v>
      </c>
    </row>
    <row r="87" spans="1:9" x14ac:dyDescent="0.45">
      <c r="B87" t="str">
        <v>Hall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Utility</v>
      </c>
      <c r="C88" t="str">
        <v>Loc1</v>
      </c>
      <c r="D88" t="str">
        <v>ModernxK2x1200x600</v>
      </c>
      <c r="E88" t="str">
        <v>ModernxK2x1200x600</v>
      </c>
      <c r="F88">
        <v>0</v>
      </c>
      <c r="G88">
        <v>0</v>
      </c>
      <c r="H88" t="str">
        <v>Original</v>
      </c>
      <c r="I88">
        <v>865.93794800065746</v>
      </c>
    </row>
    <row r="89" spans="1:9" x14ac:dyDescent="0.45">
      <c r="B89" t="str">
        <v>Bedroom</v>
      </c>
      <c r="C89" t="str">
        <v>Loc1</v>
      </c>
      <c r="D89" t="str">
        <v>ModernxK1x600x700</v>
      </c>
      <c r="E89" t="str">
        <v>ModernxK1x600x700</v>
      </c>
      <c r="F89">
        <v>0</v>
      </c>
      <c r="G89">
        <v>0</v>
      </c>
      <c r="H89" t="str">
        <v>Original</v>
      </c>
      <c r="I89">
        <v>279.20039709357098</v>
      </c>
    </row>
    <row r="90" spans="1:9" x14ac:dyDescent="0.45">
      <c r="B90" t="str">
        <v>Study</v>
      </c>
      <c r="C90" t="str">
        <v>Loc1</v>
      </c>
      <c r="D90" t="str">
        <v>ModernxK2x1000x600</v>
      </c>
      <c r="E90" t="str">
        <v>ModernxK2x1000x600</v>
      </c>
      <c r="F90">
        <v>0</v>
      </c>
      <c r="G90">
        <v>0</v>
      </c>
      <c r="H90" t="str">
        <v>Original</v>
      </c>
      <c r="I90">
        <v>613.37229479478208</v>
      </c>
    </row>
    <row r="91" spans="1:9" x14ac:dyDescent="0.45">
      <c r="B91" t="str">
        <v>Landing 1</v>
      </c>
      <c r="C91" t="str">
        <v>Loc2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Bath</v>
      </c>
      <c r="C92" t="str">
        <v>Loc1</v>
      </c>
      <c r="D92" t="str">
        <v>ModernxK1x900x700</v>
      </c>
      <c r="E92" t="str">
        <v>ModernxK1x900x700</v>
      </c>
      <c r="F92">
        <v>0</v>
      </c>
      <c r="G92">
        <v>0</v>
      </c>
      <c r="H92" t="str">
        <v>Original</v>
      </c>
      <c r="I92">
        <v>335.48650401181959</v>
      </c>
    </row>
    <row r="93" spans="1:9" x14ac:dyDescent="0.45">
      <c r="B93" t="str">
        <v>Main bed</v>
      </c>
      <c r="C93" t="str">
        <v>Loc1</v>
      </c>
      <c r="D93" t="str">
        <v>ModernxK2x1000x600</v>
      </c>
      <c r="E93" t="str">
        <v>ModernxK2x1000x600</v>
      </c>
      <c r="F93">
        <v>0</v>
      </c>
      <c r="G93">
        <v>95</v>
      </c>
      <c r="H93" t="str">
        <v>Moved:Main bed:Loc1</v>
      </c>
      <c r="I93">
        <v>796.19488648072559</v>
      </c>
    </row>
    <row r="94" spans="1:9" x14ac:dyDescent="0.45">
      <c r="B94" t="str">
        <v>Landing 2</v>
      </c>
      <c r="C94" t="str">
        <v>Loc1</v>
      </c>
      <c r="D94" t="str">
        <v>ModernxK2x700x600</v>
      </c>
      <c r="E94" t="str">
        <v>ModernxK2x700x600</v>
      </c>
      <c r="F94">
        <v>0</v>
      </c>
      <c r="G94">
        <v>0</v>
      </c>
      <c r="H94" t="str">
        <v>Original</v>
      </c>
      <c r="I94">
        <v>505.06101683195232</v>
      </c>
    </row>
    <row r="95" spans="1:9" x14ac:dyDescent="0.45">
      <c r="B95" t="str">
        <v>Shower</v>
      </c>
      <c r="C95" t="str">
        <v>Loc1</v>
      </c>
      <c r="D95" t="str">
        <v>ModernxK1x800x600</v>
      </c>
      <c r="E95" t="str">
        <v>ModernxK1x800x600</v>
      </c>
      <c r="F95">
        <v>0</v>
      </c>
      <c r="G95">
        <v>0</v>
      </c>
      <c r="H95" t="str">
        <v>Original</v>
      </c>
      <c r="I95">
        <v>261.712854870912</v>
      </c>
    </row>
    <row r="96" spans="1:9" x14ac:dyDescent="0.45">
      <c r="B96" t="str">
        <v>Store</v>
      </c>
      <c r="C96" t="str">
        <v>Loc1</v>
      </c>
      <c r="D96" t="str">
        <v>ModernxK1x900x600</v>
      </c>
      <c r="E96" vm="1">
        <v>0</v>
      </c>
      <c r="F96">
        <v>0</v>
      </c>
      <c r="G96">
        <v>0</v>
      </c>
      <c r="H96" t="str">
        <v>Removed</v>
      </c>
      <c r="I96">
        <v>0</v>
      </c>
    </row>
    <row r="109" spans="1:9" x14ac:dyDescent="0.45">
      <c r="A109">
        <f>Scenarios!A7</f>
        <v>44</v>
      </c>
      <c r="B109" t="str" cm="1">
        <f t="array" ref="B109:I121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Living Room</v>
      </c>
      <c r="C110" t="str">
        <v>Loc1</v>
      </c>
      <c r="D110" t="str">
        <v>ModernxK2x900x600</v>
      </c>
      <c r="E110" t="str">
        <v>ModernxK3x1600x500</v>
      </c>
      <c r="F110">
        <v>359</v>
      </c>
      <c r="G110">
        <v>95</v>
      </c>
      <c r="H110" t="str">
        <v>Replaced</v>
      </c>
      <c r="I110">
        <v>1032.3213556370204</v>
      </c>
    </row>
    <row r="111" spans="1:9" x14ac:dyDescent="0.45">
      <c r="B111" t="str">
        <v>Kitchen</v>
      </c>
      <c r="C111" t="str">
        <v>Loc2</v>
      </c>
      <c r="D111" t="str">
        <v>ModernxK2x900x600</v>
      </c>
      <c r="E111" t="str">
        <v>ModernxK2x900x600</v>
      </c>
      <c r="F111">
        <v>0</v>
      </c>
      <c r="G111">
        <v>0</v>
      </c>
      <c r="H111" t="str">
        <v>Original</v>
      </c>
      <c r="I111">
        <v>584.215843451674</v>
      </c>
    </row>
    <row r="112" spans="1:9" x14ac:dyDescent="0.45">
      <c r="B112" t="str">
        <v>Hall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Utility</v>
      </c>
      <c r="C113" t="str">
        <v>Loc1</v>
      </c>
      <c r="D113" t="str">
        <v>ModernxK2x1200x600</v>
      </c>
      <c r="E113" t="str">
        <v>ModernxK2x1200x600</v>
      </c>
      <c r="F113">
        <v>0</v>
      </c>
      <c r="G113">
        <v>0</v>
      </c>
      <c r="H113" t="str">
        <v>Original</v>
      </c>
      <c r="I113">
        <v>778.70463290094835</v>
      </c>
    </row>
    <row r="114" spans="2:9" x14ac:dyDescent="0.45">
      <c r="B114" t="str">
        <v>Bedroom</v>
      </c>
      <c r="C114" t="str">
        <v>Loc1</v>
      </c>
      <c r="D114" t="str">
        <v>ModernxK1x600x700</v>
      </c>
      <c r="E114" t="str">
        <v>ModernxK1x600x700</v>
      </c>
      <c r="F114">
        <v>0</v>
      </c>
      <c r="G114">
        <v>0</v>
      </c>
      <c r="H114" t="str">
        <v>Original</v>
      </c>
      <c r="I114">
        <v>251.07415979000743</v>
      </c>
    </row>
    <row r="115" spans="2:9" x14ac:dyDescent="0.45">
      <c r="B115" t="str">
        <v>Study</v>
      </c>
      <c r="C115" t="str">
        <v>Loc1</v>
      </c>
      <c r="D115" t="str">
        <v>ModernxK2x1000x600</v>
      </c>
      <c r="E115" t="str">
        <v>ModernxK2x1000x600</v>
      </c>
      <c r="F115">
        <v>0</v>
      </c>
      <c r="G115">
        <v>0</v>
      </c>
      <c r="H115" t="str">
        <v>Original</v>
      </c>
      <c r="I115">
        <v>543.45914527760465</v>
      </c>
    </row>
    <row r="116" spans="2:9" x14ac:dyDescent="0.45">
      <c r="B116" t="str">
        <v>Landing 1</v>
      </c>
      <c r="C116" t="str">
        <v>Loc2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Bath</v>
      </c>
      <c r="C117" t="str">
        <v>Loc1</v>
      </c>
      <c r="D117" t="str">
        <v>ModernxK1x900x700</v>
      </c>
      <c r="E117" t="str">
        <v>ModernxK1x900x700</v>
      </c>
      <c r="F117">
        <v>0</v>
      </c>
      <c r="G117">
        <v>0</v>
      </c>
      <c r="H117" t="str">
        <v>Original</v>
      </c>
      <c r="I117">
        <v>295.49494162436895</v>
      </c>
    </row>
    <row r="118" spans="2:9" x14ac:dyDescent="0.45">
      <c r="B118" t="str">
        <v>Main bed</v>
      </c>
      <c r="C118" t="str">
        <v>Loc1</v>
      </c>
      <c r="D118" t="str">
        <v>ModernxK2x1000x600</v>
      </c>
      <c r="E118" t="str">
        <v>ModernxK2x1200x600</v>
      </c>
      <c r="F118">
        <v>119.57</v>
      </c>
      <c r="G118">
        <v>95</v>
      </c>
      <c r="H118" t="str">
        <v>Replaced</v>
      </c>
      <c r="I118">
        <v>778.70463290094835</v>
      </c>
    </row>
    <row r="119" spans="2:9" x14ac:dyDescent="0.45">
      <c r="B119" t="str">
        <v>Landing 2</v>
      </c>
      <c r="C119" t="str">
        <v>Loc1</v>
      </c>
      <c r="D119" t="str">
        <v>ModernxK2x700x600</v>
      </c>
      <c r="E119" t="str">
        <v>ModernxK2x700x600</v>
      </c>
      <c r="F119">
        <v>0</v>
      </c>
      <c r="G119">
        <v>0</v>
      </c>
      <c r="H119" t="str">
        <v>Original</v>
      </c>
      <c r="I119">
        <v>454.18191293356568</v>
      </c>
    </row>
    <row r="120" spans="2:9" x14ac:dyDescent="0.45">
      <c r="B120" t="str">
        <v>Shower</v>
      </c>
      <c r="C120" t="str">
        <v>Loc1</v>
      </c>
      <c r="D120" t="str">
        <v>ModernxK1x800x600</v>
      </c>
      <c r="E120" t="str">
        <v>ModernxK1x800x600</v>
      </c>
      <c r="F120">
        <v>0</v>
      </c>
      <c r="G120">
        <v>0</v>
      </c>
      <c r="H120" t="str">
        <v>Original</v>
      </c>
      <c r="I120">
        <v>230.51545694876145</v>
      </c>
    </row>
    <row r="121" spans="2:9" x14ac:dyDescent="0.45">
      <c r="B121" t="str">
        <v>Store</v>
      </c>
      <c r="C121" t="str">
        <v>Loc1</v>
      </c>
      <c r="D121" t="str">
        <v>ModernxK1x900x600</v>
      </c>
      <c r="E121" vm="1">
        <v>0</v>
      </c>
      <c r="F121">
        <v>0</v>
      </c>
      <c r="G121">
        <v>0</v>
      </c>
      <c r="H121" t="str">
        <v>Removed</v>
      </c>
      <c r="I121">
        <v>0</v>
      </c>
    </row>
    <row r="134" spans="1:9" x14ac:dyDescent="0.45">
      <c r="A134">
        <f>Scenarios!A8</f>
        <v>42</v>
      </c>
      <c r="B134" t="str" cm="1">
        <f t="array" ref="B134:I146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Living Room</v>
      </c>
      <c r="C135" t="str">
        <v>Loc1</v>
      </c>
      <c r="D135" t="str">
        <v>ModernxK2x900x600</v>
      </c>
      <c r="E135" t="str">
        <v>ModernxK3x1600x600</v>
      </c>
      <c r="F135">
        <v>417</v>
      </c>
      <c r="G135">
        <v>95</v>
      </c>
      <c r="H135" t="str">
        <v>Replaced</v>
      </c>
      <c r="I135">
        <v>1049.4286681112674</v>
      </c>
    </row>
    <row r="136" spans="1:9" x14ac:dyDescent="0.45">
      <c r="B136" t="str">
        <v>Kitchen</v>
      </c>
      <c r="C136" t="str">
        <v>Loc2</v>
      </c>
      <c r="D136" t="str">
        <v>ModernxK2x900x600</v>
      </c>
      <c r="E136" t="str">
        <v>ModernxK2x900x600</v>
      </c>
      <c r="F136">
        <v>0</v>
      </c>
      <c r="G136">
        <v>0</v>
      </c>
      <c r="H136" t="str">
        <v>Original</v>
      </c>
      <c r="I136">
        <v>520.42135298947937</v>
      </c>
    </row>
    <row r="137" spans="1:9" x14ac:dyDescent="0.45">
      <c r="B137" t="str">
        <v>Hall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Utility</v>
      </c>
      <c r="C138" t="str">
        <v>Loc1</v>
      </c>
      <c r="D138" t="str">
        <v>ModernxK2x1200x600</v>
      </c>
      <c r="E138" t="str">
        <v>ModernxK2x1200x600</v>
      </c>
      <c r="F138">
        <v>0</v>
      </c>
      <c r="G138">
        <v>0</v>
      </c>
      <c r="H138" t="str">
        <v>Original</v>
      </c>
      <c r="I138">
        <v>693.67259237468772</v>
      </c>
    </row>
    <row r="139" spans="1:9" x14ac:dyDescent="0.45">
      <c r="B139" t="str">
        <v>Bedroom</v>
      </c>
      <c r="C139" t="str">
        <v>Loc1</v>
      </c>
      <c r="D139" t="str">
        <v>ModernxK1x600x700</v>
      </c>
      <c r="E139" t="str">
        <v>ModernxK1x600x700</v>
      </c>
      <c r="F139">
        <v>0</v>
      </c>
      <c r="G139">
        <v>0</v>
      </c>
      <c r="H139" t="str">
        <v>Original</v>
      </c>
      <c r="I139">
        <v>223.65766934121308</v>
      </c>
    </row>
    <row r="140" spans="1:9" x14ac:dyDescent="0.45">
      <c r="B140" t="str">
        <v>Study</v>
      </c>
      <c r="C140" t="str">
        <v>Loc1</v>
      </c>
      <c r="D140" t="str">
        <v>ModernxK2x1000x600</v>
      </c>
      <c r="E140" t="str">
        <v>ModernxK2x1000x600</v>
      </c>
      <c r="F140">
        <v>0</v>
      </c>
      <c r="G140">
        <v>0</v>
      </c>
      <c r="H140" t="str">
        <v>Original</v>
      </c>
      <c r="I140">
        <v>475.56526770505371</v>
      </c>
    </row>
    <row r="141" spans="1:9" x14ac:dyDescent="0.45">
      <c r="B141" t="str">
        <v>Landing 1</v>
      </c>
      <c r="C141" t="str">
        <v>Loc2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Bath</v>
      </c>
      <c r="C142" t="str">
        <v>Loc1</v>
      </c>
      <c r="D142" t="str">
        <v>ModernxK1x900x700</v>
      </c>
      <c r="E142" t="str">
        <v>ModernxK1x900x700</v>
      </c>
      <c r="F142">
        <v>0</v>
      </c>
      <c r="G142">
        <v>0</v>
      </c>
      <c r="H142" t="str">
        <v>Original</v>
      </c>
      <c r="I142">
        <v>256.71693525470403</v>
      </c>
    </row>
    <row r="143" spans="1:9" x14ac:dyDescent="0.45">
      <c r="B143" t="str">
        <v>Main bed</v>
      </c>
      <c r="C143" t="str">
        <v>Loc1</v>
      </c>
      <c r="D143" t="str">
        <v>ModernxK2x1000x600</v>
      </c>
      <c r="E143" t="str">
        <v>ModernxK2x1400x600</v>
      </c>
      <c r="F143">
        <v>154.06</v>
      </c>
      <c r="G143">
        <v>95</v>
      </c>
      <c r="H143" t="str">
        <v>Replaced</v>
      </c>
      <c r="I143">
        <v>809.50723604842051</v>
      </c>
    </row>
    <row r="144" spans="1:9" x14ac:dyDescent="0.45">
      <c r="B144" t="str">
        <v>Landing 2</v>
      </c>
      <c r="C144" t="str">
        <v>Loc1</v>
      </c>
      <c r="D144" t="str">
        <v>ModernxK2x700x600</v>
      </c>
      <c r="E144" t="str">
        <v>ModernxK2x700x600</v>
      </c>
      <c r="F144">
        <v>0</v>
      </c>
      <c r="G144">
        <v>0</v>
      </c>
      <c r="H144" t="str">
        <v>Original</v>
      </c>
      <c r="I144">
        <v>404.58670931574665</v>
      </c>
    </row>
    <row r="145" spans="1:9" x14ac:dyDescent="0.45">
      <c r="B145" t="str">
        <v>Shower</v>
      </c>
      <c r="C145" t="str">
        <v>Loc1</v>
      </c>
      <c r="D145" t="str">
        <v>ModernxK1x800x600</v>
      </c>
      <c r="E145" t="str">
        <v>ModernxK1x800x600</v>
      </c>
      <c r="F145">
        <v>0</v>
      </c>
      <c r="G145">
        <v>0</v>
      </c>
      <c r="H145" t="str">
        <v>Original</v>
      </c>
      <c r="I145">
        <v>200.26475347232633</v>
      </c>
    </row>
    <row r="146" spans="1:9" x14ac:dyDescent="0.45">
      <c r="B146" t="str">
        <v>Store</v>
      </c>
      <c r="C146" t="str">
        <v>Loc1</v>
      </c>
      <c r="D146" t="str">
        <v>ModernxK1x900x600</v>
      </c>
      <c r="E146" vm="1">
        <v>0</v>
      </c>
      <c r="F146">
        <v>0</v>
      </c>
      <c r="G146">
        <v>0</v>
      </c>
      <c r="H146" t="str">
        <v>Removed</v>
      </c>
      <c r="I146">
        <v>0</v>
      </c>
    </row>
    <row r="159" spans="1:9" x14ac:dyDescent="0.45">
      <c r="A159">
        <f>Scenarios!A9</f>
        <v>40</v>
      </c>
      <c r="B159" t="str" cm="1">
        <f t="array" ref="B159:I171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Living Room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Kitchen</v>
      </c>
      <c r="C161" t="str">
        <v>Loc2</v>
      </c>
      <c r="D161" t="str">
        <v>ModernxK2x900x600</v>
      </c>
      <c r="E161" t="str">
        <v>ModernxK2x900x600</v>
      </c>
      <c r="F161">
        <v>0</v>
      </c>
      <c r="G161">
        <v>0</v>
      </c>
      <c r="H161" t="str">
        <v>Original</v>
      </c>
      <c r="I161">
        <v>458.38469053969271</v>
      </c>
    </row>
    <row r="162" spans="2:9" x14ac:dyDescent="0.45">
      <c r="B162" t="str">
        <v>Hall</v>
      </c>
      <c r="C162" t="str">
        <v>Loc1</v>
      </c>
      <c r="D162" t="str">
        <v>ModernxK2x1200x600</v>
      </c>
      <c r="E162" t="str">
        <v>ModernxK2x1200x600</v>
      </c>
      <c r="F162">
        <v>0</v>
      </c>
      <c r="G162">
        <v>0</v>
      </c>
      <c r="H162" t="str">
        <v>Original</v>
      </c>
      <c r="I162">
        <v>610.98357084123256</v>
      </c>
    </row>
    <row r="163" spans="2:9" x14ac:dyDescent="0.45">
      <c r="B163" t="str">
        <v>Utility</v>
      </c>
      <c r="C163" t="str">
        <v>Loc1</v>
      </c>
      <c r="D163" t="str">
        <v>ModernxK2x1200x600</v>
      </c>
      <c r="E163" t="str">
        <v>ModernxK2x1200x600</v>
      </c>
      <c r="F163">
        <v>0</v>
      </c>
      <c r="G163">
        <v>0</v>
      </c>
      <c r="H163" t="str">
        <v>Original</v>
      </c>
      <c r="I163">
        <v>610.98357084123256</v>
      </c>
    </row>
    <row r="164" spans="2:9" x14ac:dyDescent="0.45">
      <c r="B164" t="str">
        <v>Bedroom</v>
      </c>
      <c r="C164" t="str">
        <v>Loc1</v>
      </c>
      <c r="D164" t="str">
        <v>ModernxK1x600x700</v>
      </c>
      <c r="E164" t="str">
        <v>ModernxK1x600x700</v>
      </c>
      <c r="F164">
        <v>0</v>
      </c>
      <c r="G164">
        <v>0</v>
      </c>
      <c r="H164" t="str">
        <v>Original</v>
      </c>
      <c r="I164">
        <v>196.99662774957929</v>
      </c>
    </row>
    <row r="165" spans="2:9" x14ac:dyDescent="0.45">
      <c r="B165" t="str">
        <v>Study</v>
      </c>
      <c r="C165" t="str">
        <v>Loc1</v>
      </c>
      <c r="D165" t="str">
        <v>ModernxK2x1000x600</v>
      </c>
      <c r="E165" t="str">
        <v>ModernxK2x1000x600</v>
      </c>
      <c r="F165">
        <v>0</v>
      </c>
      <c r="G165">
        <v>0</v>
      </c>
      <c r="H165" t="str">
        <v>Original</v>
      </c>
      <c r="I165">
        <v>409.84157281046885</v>
      </c>
    </row>
    <row r="166" spans="2:9" x14ac:dyDescent="0.45">
      <c r="B166" t="str">
        <v>Landing 1</v>
      </c>
      <c r="C166" t="str">
        <v>Loc2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Bath</v>
      </c>
      <c r="C167" t="str">
        <v>Loc1</v>
      </c>
      <c r="D167" t="str">
        <v>ModernxK1x900x700</v>
      </c>
      <c r="E167" t="str">
        <v>ModernxK2x900x600</v>
      </c>
      <c r="F167">
        <v>0</v>
      </c>
      <c r="G167">
        <v>95</v>
      </c>
      <c r="H167" t="str">
        <v>Moved:Living Room:Loc1</v>
      </c>
      <c r="I167">
        <v>520.42135298947937</v>
      </c>
    </row>
    <row r="168" spans="2:9" x14ac:dyDescent="0.45">
      <c r="B168" t="str">
        <v>Main bed</v>
      </c>
      <c r="C168" t="str">
        <v>Loc1</v>
      </c>
      <c r="D168" t="str">
        <v>ModernxK2x1000x600</v>
      </c>
      <c r="E168" t="str">
        <v>ModernxK2x1600x600</v>
      </c>
      <c r="F168">
        <v>176.02</v>
      </c>
      <c r="G168">
        <v>95</v>
      </c>
      <c r="H168" t="str">
        <v>Replaced</v>
      </c>
      <c r="I168">
        <v>814.74276939415563</v>
      </c>
    </row>
    <row r="169" spans="2:9" x14ac:dyDescent="0.45">
      <c r="B169" t="str">
        <v>Landing 2</v>
      </c>
      <c r="C169" t="str">
        <v>Loc1</v>
      </c>
      <c r="D169" t="str">
        <v>ModernxK2x700x600</v>
      </c>
      <c r="E169" t="str">
        <v>ModernxK2x700x600</v>
      </c>
      <c r="F169">
        <v>0</v>
      </c>
      <c r="G169">
        <v>0</v>
      </c>
      <c r="H169" t="str">
        <v>Original</v>
      </c>
      <c r="I169">
        <v>356.35807885446286</v>
      </c>
    </row>
    <row r="170" spans="2:9" x14ac:dyDescent="0.45">
      <c r="B170" t="str">
        <v>Shower</v>
      </c>
      <c r="C170" t="str">
        <v>Loc1</v>
      </c>
      <c r="D170" t="str">
        <v>ModernxK1x800x600</v>
      </c>
      <c r="E170" t="str">
        <v>ModernxK1x800x600</v>
      </c>
      <c r="F170">
        <v>0</v>
      </c>
      <c r="G170">
        <v>0</v>
      </c>
      <c r="H170" t="str">
        <v>Original</v>
      </c>
      <c r="I170">
        <v>171.03550121454387</v>
      </c>
    </row>
    <row r="171" spans="2:9" x14ac:dyDescent="0.45">
      <c r="B171" t="str">
        <v>Store</v>
      </c>
      <c r="C171" t="str">
        <v>Loc1</v>
      </c>
      <c r="D171" t="str">
        <v>ModernxK1x900x600</v>
      </c>
      <c r="E171" vm="1">
        <v>0</v>
      </c>
      <c r="F171">
        <v>0</v>
      </c>
      <c r="G171">
        <v>0</v>
      </c>
      <c r="H171" t="str">
        <v>Removed</v>
      </c>
      <c r="I171">
        <v>0</v>
      </c>
    </row>
    <row r="184" spans="1:9" x14ac:dyDescent="0.45">
      <c r="A184">
        <f>Scenarios!A10</f>
        <v>38</v>
      </c>
      <c r="B184" t="str" cm="1">
        <f t="array" ref="B184:I196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Living Room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Kitchen</v>
      </c>
      <c r="C186" t="str">
        <v>Loc2</v>
      </c>
      <c r="D186" t="str">
        <v>ModernxK2x900x600</v>
      </c>
      <c r="E186" t="str">
        <v>ModernxK2x900x600</v>
      </c>
      <c r="F186">
        <v>0</v>
      </c>
      <c r="G186">
        <v>0</v>
      </c>
      <c r="H186" t="str">
        <v>Original</v>
      </c>
      <c r="I186">
        <v>398.2305493155061</v>
      </c>
    </row>
    <row r="187" spans="1:9" x14ac:dyDescent="0.45">
      <c r="B187" t="str">
        <v>Hall</v>
      </c>
      <c r="C187" t="str">
        <v>Loc1</v>
      </c>
      <c r="D187" t="str">
        <v>ModernxK2x1200x600</v>
      </c>
      <c r="E187" t="str">
        <v>ModernxK2x1200x600</v>
      </c>
      <c r="F187">
        <v>0</v>
      </c>
      <c r="G187">
        <v>0</v>
      </c>
      <c r="H187" t="str">
        <v>Original</v>
      </c>
      <c r="I187">
        <v>530.80377259629358</v>
      </c>
    </row>
    <row r="188" spans="1:9" x14ac:dyDescent="0.45">
      <c r="B188" t="str">
        <v>Utility</v>
      </c>
      <c r="C188" t="str">
        <v>Loc1</v>
      </c>
      <c r="D188" t="str">
        <v>ModernxK2x1200x600</v>
      </c>
      <c r="E188" t="str">
        <v>ModernxK2x1400x600</v>
      </c>
      <c r="F188">
        <v>154.06</v>
      </c>
      <c r="G188">
        <v>95</v>
      </c>
      <c r="H188" t="str">
        <v>Replaced</v>
      </c>
      <c r="I188">
        <v>619.44136118672373</v>
      </c>
    </row>
    <row r="189" spans="1:9" x14ac:dyDescent="0.45">
      <c r="B189" t="str">
        <v>Bedroom</v>
      </c>
      <c r="C189" t="str">
        <v>Loc1</v>
      </c>
      <c r="D189" t="str">
        <v>ModernxK1x600x700</v>
      </c>
      <c r="E189" t="str">
        <v>ModernxK1x600x700</v>
      </c>
      <c r="F189">
        <v>0</v>
      </c>
      <c r="G189">
        <v>0</v>
      </c>
      <c r="H189" t="str">
        <v>Original</v>
      </c>
      <c r="I189">
        <v>171.14462350313602</v>
      </c>
    </row>
    <row r="190" spans="1:9" x14ac:dyDescent="0.45">
      <c r="B190" t="str">
        <v>Study</v>
      </c>
      <c r="C190" t="str">
        <v>Loc1</v>
      </c>
      <c r="D190" t="str">
        <v>ModernxK2x1000x600</v>
      </c>
      <c r="E190" t="str">
        <v>ModernxK2x900x600</v>
      </c>
      <c r="F190">
        <v>0</v>
      </c>
      <c r="G190">
        <v>95</v>
      </c>
      <c r="H190" t="str">
        <v>Moved:Living Room:Loc1</v>
      </c>
      <c r="I190">
        <v>458.38469053969271</v>
      </c>
    </row>
    <row r="191" spans="1:9" x14ac:dyDescent="0.45">
      <c r="B191" t="str">
        <v>Landing 1</v>
      </c>
      <c r="C191" t="str">
        <v>Loc2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Bath</v>
      </c>
      <c r="C192" t="str">
        <v>Loc1</v>
      </c>
      <c r="D192" t="str">
        <v>ModernxK1x900x700</v>
      </c>
      <c r="E192" t="str">
        <v>ModernxK2x1000x600</v>
      </c>
      <c r="F192">
        <v>0</v>
      </c>
      <c r="G192">
        <v>95</v>
      </c>
      <c r="H192" t="str">
        <v>Moved:Study:Loc1</v>
      </c>
      <c r="I192">
        <v>509.25098397353935</v>
      </c>
    </row>
    <row r="193" spans="2:9" x14ac:dyDescent="0.45">
      <c r="B193" t="str">
        <v>Main bed</v>
      </c>
      <c r="C193" t="str">
        <v>Loc1</v>
      </c>
      <c r="D193" t="str">
        <v>ModernxK2x1000x600</v>
      </c>
      <c r="E193" t="str">
        <v>ModernxK2x1800x600</v>
      </c>
      <c r="F193">
        <v>198.04</v>
      </c>
      <c r="G193">
        <v>95</v>
      </c>
      <c r="H193" t="str">
        <v>Replaced</v>
      </c>
      <c r="I193">
        <v>796.46109863101219</v>
      </c>
    </row>
    <row r="194" spans="2:9" x14ac:dyDescent="0.45">
      <c r="B194" t="str">
        <v>Landing 2</v>
      </c>
      <c r="C194" t="str">
        <v>Loc1</v>
      </c>
      <c r="D194" t="str">
        <v>ModernxK2x700x600</v>
      </c>
      <c r="E194" t="str">
        <v>ModernxK2x700x600</v>
      </c>
      <c r="F194">
        <v>0</v>
      </c>
      <c r="G194">
        <v>0</v>
      </c>
      <c r="H194" t="str">
        <v>Original</v>
      </c>
      <c r="I194">
        <v>309.5929607250759</v>
      </c>
    </row>
    <row r="195" spans="2:9" x14ac:dyDescent="0.45">
      <c r="B195" t="str">
        <v>Shower</v>
      </c>
      <c r="C195" t="str">
        <v>Loc1</v>
      </c>
      <c r="D195" t="str">
        <v>ModernxK1x800x600</v>
      </c>
      <c r="E195" t="str">
        <v>ModernxK1x800x600</v>
      </c>
      <c r="F195">
        <v>0</v>
      </c>
      <c r="G195">
        <v>0</v>
      </c>
      <c r="H195" t="str">
        <v>Original</v>
      </c>
      <c r="I195">
        <v>142.91866673645359</v>
      </c>
    </row>
    <row r="196" spans="2:9" x14ac:dyDescent="0.45">
      <c r="B196" t="str">
        <v>Store</v>
      </c>
      <c r="C196" t="str">
        <v>Loc1</v>
      </c>
      <c r="D196" t="str">
        <v>ModernxK1x900x600</v>
      </c>
      <c r="E196" vm="1">
        <v>0</v>
      </c>
      <c r="F196">
        <v>0</v>
      </c>
      <c r="G196">
        <v>0</v>
      </c>
      <c r="H196" t="str">
        <v>Removed</v>
      </c>
      <c r="I196">
        <v>0</v>
      </c>
    </row>
    <row r="209" spans="1:9" x14ac:dyDescent="0.45">
      <c r="A209">
        <f>Scenarios!A11</f>
        <v>36</v>
      </c>
      <c r="B209" t="str" cm="1">
        <f t="array" ref="B209:I221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Living Room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Kitchen</v>
      </c>
      <c r="C211" t="str">
        <v>Loc2</v>
      </c>
      <c r="D211" t="str">
        <v>ModernxK2x900x600</v>
      </c>
      <c r="E211" t="str">
        <v>ModernxK2x900x600</v>
      </c>
      <c r="F211">
        <v>0</v>
      </c>
      <c r="G211">
        <v>0</v>
      </c>
      <c r="H211" t="str">
        <v>Original</v>
      </c>
      <c r="I211">
        <v>340.10758468555343</v>
      </c>
    </row>
    <row r="212" spans="1:9" x14ac:dyDescent="0.45">
      <c r="B212" t="str">
        <v>Hall</v>
      </c>
      <c r="C212" t="str">
        <v>Loc1</v>
      </c>
      <c r="D212" t="str">
        <v>ModernxK2x1200x600</v>
      </c>
      <c r="E212" t="str">
        <v>ModernxK2x1200x600</v>
      </c>
      <c r="F212">
        <v>0</v>
      </c>
      <c r="G212">
        <v>0</v>
      </c>
      <c r="H212" t="str">
        <v>Original</v>
      </c>
      <c r="I212">
        <v>453.33134122936502</v>
      </c>
    </row>
    <row r="213" spans="1:9" x14ac:dyDescent="0.45">
      <c r="B213" t="str">
        <v>Utility</v>
      </c>
      <c r="C213" t="str">
        <v>Loc1</v>
      </c>
      <c r="D213" t="str">
        <v>ModernxK2x1200x600</v>
      </c>
      <c r="E213" t="str">
        <v>ModernxK2x1600x600</v>
      </c>
      <c r="F213">
        <v>176.02</v>
      </c>
      <c r="G213">
        <v>95</v>
      </c>
      <c r="H213" t="str">
        <v>Replaced</v>
      </c>
      <c r="I213">
        <v>604.51450748150648</v>
      </c>
    </row>
    <row r="214" spans="1:9" x14ac:dyDescent="0.45">
      <c r="B214" t="str">
        <v>Bedroom</v>
      </c>
      <c r="C214" t="str">
        <v>Loc1</v>
      </c>
      <c r="D214" t="str">
        <v>ModernxK1x600x700</v>
      </c>
      <c r="E214" t="str">
        <v>ModernxK1x600x700</v>
      </c>
      <c r="F214">
        <v>0</v>
      </c>
      <c r="G214">
        <v>0</v>
      </c>
      <c r="H214" t="str">
        <v>Original</v>
      </c>
      <c r="I214">
        <v>146.16554312977601</v>
      </c>
    </row>
    <row r="215" spans="1:9" x14ac:dyDescent="0.45">
      <c r="B215" t="str">
        <v>Study</v>
      </c>
      <c r="C215" t="str">
        <v>Loc1</v>
      </c>
      <c r="D215" t="str">
        <v>ModernxK2x1000x600</v>
      </c>
      <c r="E215" t="str">
        <v>ModernxK2x1000x600</v>
      </c>
      <c r="F215">
        <v>0</v>
      </c>
      <c r="G215">
        <v>95</v>
      </c>
      <c r="H215" t="str">
        <v>Moved:Study:Loc1</v>
      </c>
      <c r="I215">
        <v>442.42162374243526</v>
      </c>
    </row>
    <row r="216" spans="1:9" x14ac:dyDescent="0.45">
      <c r="B216" t="str">
        <v>Landing 1</v>
      </c>
      <c r="C216" t="str">
        <v>Loc2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Bath</v>
      </c>
      <c r="C217" t="str">
        <v>Loc1</v>
      </c>
      <c r="D217" t="str">
        <v>ModernxK1x900x700</v>
      </c>
      <c r="E217" t="str">
        <v>ModernxK2x900x600</v>
      </c>
      <c r="F217">
        <v>0</v>
      </c>
      <c r="G217">
        <v>95</v>
      </c>
      <c r="H217" t="str">
        <v>Moved:Living Room:Loc1</v>
      </c>
      <c r="I217">
        <v>398.2305493155061</v>
      </c>
    </row>
    <row r="218" spans="1:9" x14ac:dyDescent="0.45">
      <c r="B218" t="str">
        <v>Main bed</v>
      </c>
      <c r="C218" t="str">
        <v>Loc1</v>
      </c>
      <c r="D218" t="str">
        <v>ModernxK2x1000x600</v>
      </c>
      <c r="E218" t="str">
        <v>ModernxK2x1800x700</v>
      </c>
      <c r="F218">
        <v>328.68</v>
      </c>
      <c r="G218">
        <v>95</v>
      </c>
      <c r="H218" t="str">
        <v>Replaced</v>
      </c>
      <c r="I218">
        <v>770.09607051956618</v>
      </c>
    </row>
    <row r="219" spans="1:9" x14ac:dyDescent="0.45">
      <c r="B219" t="str">
        <v>Landing 2</v>
      </c>
      <c r="C219" t="str">
        <v>Loc1</v>
      </c>
      <c r="D219" t="str">
        <v>ModernxK2x700x600</v>
      </c>
      <c r="E219" t="str">
        <v>ModernxK2x700x600</v>
      </c>
      <c r="F219">
        <v>0</v>
      </c>
      <c r="G219">
        <v>0</v>
      </c>
      <c r="H219" t="str">
        <v>Original</v>
      </c>
      <c r="I219">
        <v>264.40692279595305</v>
      </c>
    </row>
    <row r="220" spans="1:9" x14ac:dyDescent="0.45">
      <c r="B220" t="str">
        <v>Shower</v>
      </c>
      <c r="C220" t="str">
        <v>Loc1</v>
      </c>
      <c r="D220" t="str">
        <v>ModernxK1x800x600</v>
      </c>
      <c r="E220" t="str">
        <v>ModernxK1x800x600</v>
      </c>
      <c r="F220">
        <v>0</v>
      </c>
      <c r="G220">
        <v>0</v>
      </c>
      <c r="H220" t="str">
        <v>Original</v>
      </c>
      <c r="I220">
        <v>116.02785125038618</v>
      </c>
    </row>
    <row r="221" spans="1:9" x14ac:dyDescent="0.45">
      <c r="B221" t="str">
        <v>Store</v>
      </c>
      <c r="C221" t="str">
        <v>Loc1</v>
      </c>
      <c r="D221" t="str">
        <v>ModernxK1x900x600</v>
      </c>
      <c r="E221" vm="1">
        <v>0</v>
      </c>
      <c r="F221">
        <v>0</v>
      </c>
      <c r="G221">
        <v>0</v>
      </c>
      <c r="H221" t="str">
        <v>Removed</v>
      </c>
      <c r="I22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103</v>
      </c>
      <c r="B1">
        <f>SUM(Rooms[Heat Loss])</f>
        <v>3925</v>
      </c>
      <c r="C1" t="s">
        <v>106</v>
      </c>
    </row>
    <row r="2" spans="1:3" x14ac:dyDescent="0.45">
      <c r="A2" t="s">
        <v>105</v>
      </c>
      <c r="B2" s="26">
        <f>SUMPRODUCT(Rooms[Heat Loss],Rooms[Room Temperature])/B1</f>
        <v>19.382929936305732</v>
      </c>
      <c r="C2" t="s">
        <v>107</v>
      </c>
    </row>
    <row r="3" spans="1:3" x14ac:dyDescent="0.45">
      <c r="A3" t="s">
        <v>104</v>
      </c>
      <c r="B3" s="27">
        <f>(B1/B2)*1800*24/1000</f>
        <v>8747.9034674938885</v>
      </c>
      <c r="C3" t="s">
        <v>108</v>
      </c>
    </row>
    <row r="4" spans="1:3" x14ac:dyDescent="0.45">
      <c r="A4" t="s">
        <v>109</v>
      </c>
      <c r="B4">
        <v>0.24</v>
      </c>
      <c r="C4" t="s">
        <v>110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0" t="s">
        <v>16</v>
      </c>
      <c r="E1" s="90"/>
      <c r="F1" s="90"/>
      <c r="G1" s="90"/>
      <c r="H1" s="90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146</v>
      </c>
      <c r="Y1" t="s">
        <v>147</v>
      </c>
      <c r="Z1" t="s">
        <v>148</v>
      </c>
      <c r="AA1" t="s">
        <v>149</v>
      </c>
      <c r="AB1" t="s">
        <v>150</v>
      </c>
      <c r="AC1" t="s">
        <v>151</v>
      </c>
      <c r="AD1" t="s">
        <v>152</v>
      </c>
      <c r="AE1" t="s">
        <v>153</v>
      </c>
      <c r="AF1" t="s">
        <v>154</v>
      </c>
      <c r="AG1" t="s">
        <v>155</v>
      </c>
      <c r="AH1" t="s">
        <v>156</v>
      </c>
      <c r="AI1" t="s">
        <v>157</v>
      </c>
      <c r="AJ1" t="s">
        <v>158</v>
      </c>
      <c r="AK1" t="s">
        <v>159</v>
      </c>
      <c r="AL1" t="s">
        <v>160</v>
      </c>
      <c r="AM1" t="s">
        <v>161</v>
      </c>
      <c r="AN1" t="s">
        <v>162</v>
      </c>
      <c r="AO1" t="s">
        <v>163</v>
      </c>
      <c r="AP1" t="s">
        <v>164</v>
      </c>
      <c r="AQ1" t="s">
        <v>165</v>
      </c>
      <c r="AR1" t="s">
        <v>166</v>
      </c>
      <c r="AS1" t="s">
        <v>167</v>
      </c>
      <c r="AT1" t="s">
        <v>168</v>
      </c>
      <c r="AU1" t="s">
        <v>169</v>
      </c>
      <c r="AV1" t="s">
        <v>170</v>
      </c>
      <c r="AW1" t="s">
        <v>171</v>
      </c>
      <c r="AX1" t="s">
        <v>172</v>
      </c>
      <c r="AY1" t="s">
        <v>173</v>
      </c>
      <c r="AZ1" t="s">
        <v>174</v>
      </c>
      <c r="BA1" t="s">
        <v>175</v>
      </c>
      <c r="BB1" t="s">
        <v>176</v>
      </c>
      <c r="BC1" t="s">
        <v>177</v>
      </c>
      <c r="BD1" t="s">
        <v>178</v>
      </c>
      <c r="BE1" t="s">
        <v>179</v>
      </c>
      <c r="BF1" t="s">
        <v>180</v>
      </c>
      <c r="BG1" t="s">
        <v>181</v>
      </c>
      <c r="BH1" t="s">
        <v>182</v>
      </c>
      <c r="BI1" t="s">
        <v>183</v>
      </c>
      <c r="BJ1" t="s">
        <v>184</v>
      </c>
      <c r="BK1" t="s">
        <v>185</v>
      </c>
      <c r="BL1" t="s">
        <v>186</v>
      </c>
      <c r="BM1" t="s">
        <v>187</v>
      </c>
      <c r="BN1" t="s">
        <v>188</v>
      </c>
      <c r="BO1" t="s">
        <v>189</v>
      </c>
      <c r="BP1" t="s">
        <v>190</v>
      </c>
      <c r="BQ1" t="s">
        <v>191</v>
      </c>
      <c r="BR1" t="s">
        <v>192</v>
      </c>
      <c r="BS1" t="s">
        <v>193</v>
      </c>
      <c r="BT1" t="s">
        <v>194</v>
      </c>
      <c r="BU1" t="s">
        <v>195</v>
      </c>
      <c r="BV1" t="s">
        <v>196</v>
      </c>
      <c r="BW1" t="s">
        <v>197</v>
      </c>
      <c r="BX1" t="s">
        <v>198</v>
      </c>
      <c r="BY1" t="s">
        <v>199</v>
      </c>
      <c r="BZ1" t="s">
        <v>200</v>
      </c>
      <c r="CA1" t="s">
        <v>201</v>
      </c>
      <c r="CB1" t="s">
        <v>202</v>
      </c>
      <c r="CC1" t="s">
        <v>203</v>
      </c>
      <c r="CD1" t="s">
        <v>204</v>
      </c>
      <c r="CE1" t="s">
        <v>205</v>
      </c>
      <c r="CF1" t="s">
        <v>206</v>
      </c>
      <c r="CG1" t="s">
        <v>207</v>
      </c>
      <c r="CH1" t="s">
        <v>208</v>
      </c>
      <c r="CI1" t="s">
        <v>209</v>
      </c>
      <c r="CJ1" t="s">
        <v>210</v>
      </c>
      <c r="CK1" t="s">
        <v>211</v>
      </c>
      <c r="CL1" t="s">
        <v>212</v>
      </c>
      <c r="CM1" t="s">
        <v>213</v>
      </c>
      <c r="CN1" t="s">
        <v>214</v>
      </c>
    </row>
    <row r="2" spans="1:92" x14ac:dyDescent="0.45">
      <c r="A2">
        <v>4.68069457632016E+32</v>
      </c>
      <c r="B2" t="s">
        <v>272</v>
      </c>
      <c r="C2" t="s">
        <v>216</v>
      </c>
      <c r="D2" t="s">
        <v>217</v>
      </c>
      <c r="E2" t="s">
        <v>218</v>
      </c>
      <c r="F2">
        <v>5251774768</v>
      </c>
      <c r="G2" t="s">
        <v>273</v>
      </c>
      <c r="H2" t="s">
        <v>274</v>
      </c>
      <c r="I2">
        <v>47</v>
      </c>
      <c r="J2">
        <v>98</v>
      </c>
      <c r="K2" t="s">
        <v>220</v>
      </c>
      <c r="L2" t="s">
        <v>254</v>
      </c>
      <c r="M2" s="32">
        <v>42430</v>
      </c>
      <c r="N2" t="s">
        <v>222</v>
      </c>
      <c r="O2" t="s">
        <v>223</v>
      </c>
      <c r="P2" t="s">
        <v>224</v>
      </c>
      <c r="Q2" s="32">
        <v>42431</v>
      </c>
      <c r="R2" t="s">
        <v>275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226</v>
      </c>
      <c r="AH2" t="s">
        <v>227</v>
      </c>
      <c r="AI2" t="s">
        <v>228</v>
      </c>
      <c r="AJ2" t="s">
        <v>224</v>
      </c>
      <c r="AK2" t="s">
        <v>224</v>
      </c>
      <c r="AL2">
        <v>2107</v>
      </c>
      <c r="AM2">
        <v>45</v>
      </c>
      <c r="AN2" t="s">
        <v>276</v>
      </c>
      <c r="AO2" t="s">
        <v>230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231</v>
      </c>
      <c r="AV2" t="s">
        <v>81</v>
      </c>
      <c r="AW2" t="s">
        <v>81</v>
      </c>
      <c r="AX2" t="s">
        <v>277</v>
      </c>
      <c r="AY2" t="s">
        <v>233</v>
      </c>
      <c r="AZ2" t="s">
        <v>234</v>
      </c>
      <c r="BA2" t="s">
        <v>278</v>
      </c>
      <c r="BB2" t="s">
        <v>259</v>
      </c>
      <c r="BC2" t="s">
        <v>259</v>
      </c>
      <c r="BD2" t="s">
        <v>261</v>
      </c>
      <c r="BE2" t="s">
        <v>262</v>
      </c>
      <c r="BF2" t="s">
        <v>262</v>
      </c>
      <c r="BG2" t="s">
        <v>263</v>
      </c>
      <c r="BH2" t="s">
        <v>234</v>
      </c>
      <c r="BI2" t="s">
        <v>234</v>
      </c>
      <c r="BJ2" t="s">
        <v>279</v>
      </c>
      <c r="BK2" t="s">
        <v>236</v>
      </c>
      <c r="BL2" t="s">
        <v>236</v>
      </c>
      <c r="BM2" t="s">
        <v>240</v>
      </c>
      <c r="BN2" t="s">
        <v>81</v>
      </c>
      <c r="BO2" t="s">
        <v>81</v>
      </c>
      <c r="BP2" t="s">
        <v>280</v>
      </c>
      <c r="BQ2" t="s">
        <v>236</v>
      </c>
      <c r="BR2" t="s">
        <v>236</v>
      </c>
      <c r="BS2" t="s">
        <v>281</v>
      </c>
      <c r="BT2" t="s">
        <v>243</v>
      </c>
      <c r="BU2" t="s">
        <v>243</v>
      </c>
      <c r="BV2" t="s">
        <v>244</v>
      </c>
      <c r="BW2">
        <v>0</v>
      </c>
      <c r="BX2" t="s">
        <v>233</v>
      </c>
      <c r="BY2" t="s">
        <v>224</v>
      </c>
      <c r="CB2" t="s">
        <v>79</v>
      </c>
      <c r="CC2" t="s">
        <v>245</v>
      </c>
      <c r="CD2" t="s">
        <v>282</v>
      </c>
      <c r="CE2" t="s">
        <v>247</v>
      </c>
      <c r="CF2" t="s">
        <v>248</v>
      </c>
      <c r="CG2" t="s">
        <v>249</v>
      </c>
      <c r="CH2" t="s">
        <v>270</v>
      </c>
      <c r="CI2" s="33">
        <v>42431.439189814817</v>
      </c>
      <c r="CJ2" t="s">
        <v>271</v>
      </c>
      <c r="CM2">
        <v>100121178106</v>
      </c>
      <c r="CN2" t="s">
        <v>251</v>
      </c>
    </row>
    <row r="3" spans="1:92" x14ac:dyDescent="0.45">
      <c r="A3">
        <v>4.6806949745201005E+32</v>
      </c>
      <c r="B3" t="s">
        <v>272</v>
      </c>
      <c r="C3" t="s">
        <v>216</v>
      </c>
      <c r="D3" t="s">
        <v>217</v>
      </c>
      <c r="E3" t="s">
        <v>218</v>
      </c>
      <c r="F3">
        <v>5251774768</v>
      </c>
      <c r="G3" t="s">
        <v>273</v>
      </c>
      <c r="H3" t="s">
        <v>284</v>
      </c>
      <c r="I3">
        <v>48</v>
      </c>
      <c r="J3">
        <v>57</v>
      </c>
      <c r="K3" t="s">
        <v>220</v>
      </c>
      <c r="L3" t="s">
        <v>254</v>
      </c>
      <c r="M3" s="32">
        <v>40281</v>
      </c>
      <c r="N3" t="s">
        <v>222</v>
      </c>
      <c r="O3" t="s">
        <v>223</v>
      </c>
      <c r="P3" t="s">
        <v>224</v>
      </c>
      <c r="Q3" s="32">
        <v>40282</v>
      </c>
      <c r="R3" t="s">
        <v>255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226</v>
      </c>
      <c r="AH3" t="s">
        <v>227</v>
      </c>
      <c r="AI3" t="s">
        <v>233</v>
      </c>
      <c r="AJ3" t="s">
        <v>224</v>
      </c>
      <c r="AK3" t="s">
        <v>224</v>
      </c>
      <c r="AL3">
        <v>2107</v>
      </c>
      <c r="AM3">
        <v>85</v>
      </c>
      <c r="AN3" t="s">
        <v>276</v>
      </c>
      <c r="AO3" t="s">
        <v>230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231</v>
      </c>
      <c r="AV3" t="s">
        <v>81</v>
      </c>
      <c r="AW3" t="s">
        <v>81</v>
      </c>
      <c r="AX3" t="s">
        <v>232</v>
      </c>
      <c r="AY3" t="s">
        <v>234</v>
      </c>
      <c r="AZ3" t="s">
        <v>234</v>
      </c>
      <c r="BA3" t="s">
        <v>260</v>
      </c>
      <c r="BB3" t="s">
        <v>259</v>
      </c>
      <c r="BC3" t="s">
        <v>259</v>
      </c>
      <c r="BD3" t="s">
        <v>317</v>
      </c>
      <c r="BE3" t="s">
        <v>81</v>
      </c>
      <c r="BF3" t="s">
        <v>81</v>
      </c>
      <c r="BG3" t="s">
        <v>318</v>
      </c>
      <c r="BH3" t="s">
        <v>234</v>
      </c>
      <c r="BI3" t="s">
        <v>234</v>
      </c>
      <c r="BJ3" t="s">
        <v>319</v>
      </c>
      <c r="BK3" t="s">
        <v>81</v>
      </c>
      <c r="BL3" t="s">
        <v>81</v>
      </c>
      <c r="BM3" t="s">
        <v>240</v>
      </c>
      <c r="BN3" t="s">
        <v>81</v>
      </c>
      <c r="BO3" t="s">
        <v>81</v>
      </c>
      <c r="BP3" t="s">
        <v>280</v>
      </c>
      <c r="BQ3" t="s">
        <v>236</v>
      </c>
      <c r="BR3" t="s">
        <v>236</v>
      </c>
      <c r="BS3" t="s">
        <v>320</v>
      </c>
      <c r="BT3" t="s">
        <v>259</v>
      </c>
      <c r="BU3" t="s">
        <v>259</v>
      </c>
      <c r="BV3" t="s">
        <v>321</v>
      </c>
      <c r="BW3">
        <v>0</v>
      </c>
      <c r="BX3" t="s">
        <v>233</v>
      </c>
      <c r="BY3" t="s">
        <v>224</v>
      </c>
      <c r="BZ3">
        <v>2.6</v>
      </c>
      <c r="CA3">
        <v>0</v>
      </c>
      <c r="CB3" t="s">
        <v>79</v>
      </c>
      <c r="CC3" t="s">
        <v>245</v>
      </c>
      <c r="CD3" t="s">
        <v>282</v>
      </c>
      <c r="CE3" t="s">
        <v>247</v>
      </c>
      <c r="CF3" t="s">
        <v>248</v>
      </c>
      <c r="CG3" t="s">
        <v>249</v>
      </c>
      <c r="CH3" t="s">
        <v>270</v>
      </c>
      <c r="CI3" s="33">
        <v>40282.497349537036</v>
      </c>
      <c r="CJ3" t="s">
        <v>271</v>
      </c>
      <c r="CM3">
        <v>100121178106</v>
      </c>
      <c r="CN3" t="s">
        <v>251</v>
      </c>
    </row>
    <row r="4" spans="1:92" x14ac:dyDescent="0.45">
      <c r="A4">
        <v>1.419684799942016E+33</v>
      </c>
      <c r="B4" t="s">
        <v>252</v>
      </c>
      <c r="C4" t="s">
        <v>216</v>
      </c>
      <c r="D4" t="s">
        <v>217</v>
      </c>
      <c r="E4" t="s">
        <v>218</v>
      </c>
      <c r="F4">
        <v>9936892478</v>
      </c>
      <c r="G4" t="s">
        <v>253</v>
      </c>
      <c r="H4" t="s">
        <v>219</v>
      </c>
      <c r="I4">
        <v>37</v>
      </c>
      <c r="J4">
        <v>82</v>
      </c>
      <c r="K4" t="s">
        <v>220</v>
      </c>
      <c r="L4" t="s">
        <v>254</v>
      </c>
      <c r="M4" s="32">
        <v>42431</v>
      </c>
      <c r="N4" t="s">
        <v>222</v>
      </c>
      <c r="O4" t="s">
        <v>223</v>
      </c>
      <c r="P4" t="s">
        <v>224</v>
      </c>
      <c r="Q4" s="32">
        <v>42431</v>
      </c>
      <c r="R4" t="s">
        <v>255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256</v>
      </c>
      <c r="AH4" t="s">
        <v>227</v>
      </c>
      <c r="AI4" t="s">
        <v>228</v>
      </c>
      <c r="AJ4" t="s">
        <v>224</v>
      </c>
      <c r="AK4" t="s">
        <v>224</v>
      </c>
      <c r="AL4">
        <v>2401</v>
      </c>
      <c r="AM4">
        <v>91</v>
      </c>
      <c r="AN4" t="s">
        <v>257</v>
      </c>
      <c r="AO4" t="s">
        <v>230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258</v>
      </c>
      <c r="AV4" t="s">
        <v>236</v>
      </c>
      <c r="AW4" t="s">
        <v>259</v>
      </c>
      <c r="AX4" t="s">
        <v>232</v>
      </c>
      <c r="AY4" t="s">
        <v>233</v>
      </c>
      <c r="AZ4" t="s">
        <v>234</v>
      </c>
      <c r="BA4" t="s">
        <v>260</v>
      </c>
      <c r="BB4" t="s">
        <v>81</v>
      </c>
      <c r="BC4" t="s">
        <v>81</v>
      </c>
      <c r="BD4" t="s">
        <v>261</v>
      </c>
      <c r="BE4" t="s">
        <v>262</v>
      </c>
      <c r="BF4" t="s">
        <v>262</v>
      </c>
      <c r="BG4" t="s">
        <v>263</v>
      </c>
      <c r="BH4" t="s">
        <v>234</v>
      </c>
      <c r="BI4" t="s">
        <v>234</v>
      </c>
      <c r="BJ4" t="s">
        <v>264</v>
      </c>
      <c r="BK4" t="s">
        <v>81</v>
      </c>
      <c r="BL4" t="s">
        <v>81</v>
      </c>
      <c r="BM4" t="s">
        <v>265</v>
      </c>
      <c r="BN4" t="s">
        <v>236</v>
      </c>
      <c r="BO4" t="s">
        <v>262</v>
      </c>
      <c r="BP4" t="s">
        <v>266</v>
      </c>
      <c r="BQ4" t="s">
        <v>259</v>
      </c>
      <c r="BR4" t="s">
        <v>259</v>
      </c>
      <c r="BS4" t="s">
        <v>267</v>
      </c>
      <c r="BT4" t="s">
        <v>262</v>
      </c>
      <c r="BU4" t="s">
        <v>262</v>
      </c>
      <c r="BV4" t="s">
        <v>268</v>
      </c>
      <c r="BW4">
        <v>0</v>
      </c>
      <c r="BX4" t="s">
        <v>233</v>
      </c>
      <c r="BY4" t="s">
        <v>224</v>
      </c>
      <c r="CB4" t="s">
        <v>79</v>
      </c>
      <c r="CC4" t="s">
        <v>245</v>
      </c>
      <c r="CD4" t="s">
        <v>269</v>
      </c>
      <c r="CE4" t="s">
        <v>247</v>
      </c>
      <c r="CF4" t="s">
        <v>248</v>
      </c>
      <c r="CG4" t="s">
        <v>249</v>
      </c>
      <c r="CH4" t="s">
        <v>270</v>
      </c>
      <c r="CI4" s="33">
        <v>42431.808518518519</v>
      </c>
      <c r="CJ4" t="s">
        <v>271</v>
      </c>
      <c r="CN4" t="s">
        <v>224</v>
      </c>
    </row>
    <row r="5" spans="1:92" x14ac:dyDescent="0.45">
      <c r="A5">
        <v>6.2436461441201102E+32</v>
      </c>
      <c r="B5" t="s">
        <v>310</v>
      </c>
      <c r="C5" t="s">
        <v>216</v>
      </c>
      <c r="D5" t="s">
        <v>217</v>
      </c>
      <c r="E5" t="s">
        <v>218</v>
      </c>
      <c r="F5">
        <v>2194436868</v>
      </c>
      <c r="G5" t="s">
        <v>284</v>
      </c>
      <c r="H5" t="s">
        <v>284</v>
      </c>
      <c r="I5">
        <v>58</v>
      </c>
      <c r="J5">
        <v>60</v>
      </c>
      <c r="K5" t="s">
        <v>220</v>
      </c>
      <c r="L5" t="s">
        <v>254</v>
      </c>
      <c r="M5" s="32">
        <v>40667</v>
      </c>
      <c r="N5" t="s">
        <v>222</v>
      </c>
      <c r="O5" t="s">
        <v>223</v>
      </c>
      <c r="P5" t="s">
        <v>224</v>
      </c>
      <c r="Q5" s="32">
        <v>40668</v>
      </c>
      <c r="R5" t="s">
        <v>225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226</v>
      </c>
      <c r="AH5" t="s">
        <v>227</v>
      </c>
      <c r="AI5" t="s">
        <v>228</v>
      </c>
      <c r="AJ5" t="s">
        <v>224</v>
      </c>
      <c r="AK5" t="s">
        <v>224</v>
      </c>
      <c r="AL5">
        <v>2106</v>
      </c>
      <c r="AM5">
        <v>10</v>
      </c>
      <c r="AN5" t="s">
        <v>276</v>
      </c>
      <c r="AO5" t="s">
        <v>230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231</v>
      </c>
      <c r="AV5" t="s">
        <v>81</v>
      </c>
      <c r="AW5" t="s">
        <v>81</v>
      </c>
      <c r="AX5" t="s">
        <v>232</v>
      </c>
      <c r="AY5" t="s">
        <v>234</v>
      </c>
      <c r="AZ5" t="s">
        <v>234</v>
      </c>
      <c r="BA5" t="s">
        <v>311</v>
      </c>
      <c r="BB5" t="s">
        <v>262</v>
      </c>
      <c r="BC5" t="s">
        <v>262</v>
      </c>
      <c r="BD5" t="s">
        <v>312</v>
      </c>
      <c r="BE5" t="s">
        <v>262</v>
      </c>
      <c r="BF5" t="s">
        <v>262</v>
      </c>
      <c r="BG5" t="s">
        <v>313</v>
      </c>
      <c r="BH5" t="s">
        <v>234</v>
      </c>
      <c r="BI5" t="s">
        <v>234</v>
      </c>
      <c r="BJ5" t="s">
        <v>308</v>
      </c>
      <c r="BK5" t="s">
        <v>262</v>
      </c>
      <c r="BL5" t="s">
        <v>262</v>
      </c>
      <c r="BM5" t="s">
        <v>240</v>
      </c>
      <c r="BN5" t="s">
        <v>81</v>
      </c>
      <c r="BO5" t="s">
        <v>81</v>
      </c>
      <c r="BP5" t="s">
        <v>241</v>
      </c>
      <c r="BQ5" t="s">
        <v>81</v>
      </c>
      <c r="BR5" t="s">
        <v>81</v>
      </c>
      <c r="BS5" t="s">
        <v>314</v>
      </c>
      <c r="BT5" t="s">
        <v>259</v>
      </c>
      <c r="BU5" t="s">
        <v>259</v>
      </c>
      <c r="BV5" t="s">
        <v>244</v>
      </c>
      <c r="BW5">
        <v>0</v>
      </c>
      <c r="BX5" t="s">
        <v>233</v>
      </c>
      <c r="BY5" t="s">
        <v>224</v>
      </c>
      <c r="BZ5">
        <v>2.4300000000000002</v>
      </c>
      <c r="CA5">
        <v>0</v>
      </c>
      <c r="CB5" t="s">
        <v>224</v>
      </c>
      <c r="CC5" t="s">
        <v>245</v>
      </c>
      <c r="CD5" t="s">
        <v>315</v>
      </c>
      <c r="CE5" t="s">
        <v>247</v>
      </c>
      <c r="CF5" t="s">
        <v>248</v>
      </c>
      <c r="CG5" t="s">
        <v>249</v>
      </c>
      <c r="CH5" t="s">
        <v>316</v>
      </c>
      <c r="CI5" s="33">
        <v>40668.309745370374</v>
      </c>
      <c r="CJ5" t="s">
        <v>225</v>
      </c>
      <c r="CK5">
        <v>9</v>
      </c>
      <c r="CL5">
        <v>1</v>
      </c>
      <c r="CN5" t="s">
        <v>224</v>
      </c>
    </row>
    <row r="6" spans="1:92" x14ac:dyDescent="0.45">
      <c r="A6">
        <v>6.66978311512019E+32</v>
      </c>
      <c r="B6" t="s">
        <v>215</v>
      </c>
      <c r="C6" t="s">
        <v>216</v>
      </c>
      <c r="D6" t="s">
        <v>217</v>
      </c>
      <c r="E6" t="s">
        <v>218</v>
      </c>
      <c r="F6">
        <v>9038139868</v>
      </c>
      <c r="G6" t="s">
        <v>107</v>
      </c>
      <c r="H6" t="s">
        <v>219</v>
      </c>
      <c r="I6">
        <v>74</v>
      </c>
      <c r="J6">
        <v>83</v>
      </c>
      <c r="K6" t="s">
        <v>220</v>
      </c>
      <c r="L6" t="s">
        <v>221</v>
      </c>
      <c r="M6" s="32">
        <v>43615</v>
      </c>
      <c r="N6" t="s">
        <v>222</v>
      </c>
      <c r="O6" t="s">
        <v>223</v>
      </c>
      <c r="P6" t="s">
        <v>224</v>
      </c>
      <c r="Q6" s="32">
        <v>43615</v>
      </c>
      <c r="R6" t="s">
        <v>225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226</v>
      </c>
      <c r="AH6" t="s">
        <v>227</v>
      </c>
      <c r="AI6" t="s">
        <v>228</v>
      </c>
      <c r="AJ6" t="s">
        <v>224</v>
      </c>
      <c r="AK6" t="s">
        <v>224</v>
      </c>
      <c r="AL6">
        <v>2106</v>
      </c>
      <c r="AM6">
        <v>100</v>
      </c>
      <c r="AN6" t="s">
        <v>229</v>
      </c>
      <c r="AO6" t="s">
        <v>230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231</v>
      </c>
      <c r="AV6" t="s">
        <v>81</v>
      </c>
      <c r="AW6" t="s">
        <v>81</v>
      </c>
      <c r="AX6" t="s">
        <v>232</v>
      </c>
      <c r="AY6" t="s">
        <v>233</v>
      </c>
      <c r="AZ6" t="s">
        <v>234</v>
      </c>
      <c r="BA6" t="s">
        <v>235</v>
      </c>
      <c r="BB6" t="s">
        <v>236</v>
      </c>
      <c r="BC6" t="s">
        <v>236</v>
      </c>
      <c r="BD6" t="s">
        <v>237</v>
      </c>
      <c r="BE6" t="s">
        <v>236</v>
      </c>
      <c r="BF6" t="s">
        <v>236</v>
      </c>
      <c r="BG6" t="s">
        <v>238</v>
      </c>
      <c r="BH6" t="s">
        <v>234</v>
      </c>
      <c r="BI6" t="s">
        <v>234</v>
      </c>
      <c r="BJ6" t="s">
        <v>239</v>
      </c>
      <c r="BK6" t="s">
        <v>81</v>
      </c>
      <c r="BL6" t="s">
        <v>81</v>
      </c>
      <c r="BM6" t="s">
        <v>240</v>
      </c>
      <c r="BN6" t="s">
        <v>81</v>
      </c>
      <c r="BO6" t="s">
        <v>81</v>
      </c>
      <c r="BP6" t="s">
        <v>241</v>
      </c>
      <c r="BQ6" t="s">
        <v>81</v>
      </c>
      <c r="BR6" t="s">
        <v>81</v>
      </c>
      <c r="BS6" t="s">
        <v>242</v>
      </c>
      <c r="BT6" t="s">
        <v>243</v>
      </c>
      <c r="BU6" t="s">
        <v>243</v>
      </c>
      <c r="BV6" t="s">
        <v>244</v>
      </c>
      <c r="BW6">
        <v>0</v>
      </c>
      <c r="BX6" t="s">
        <v>233</v>
      </c>
      <c r="BY6" t="s">
        <v>224</v>
      </c>
      <c r="CB6" t="s">
        <v>79</v>
      </c>
      <c r="CC6" t="s">
        <v>245</v>
      </c>
      <c r="CD6" t="s">
        <v>246</v>
      </c>
      <c r="CE6" t="s">
        <v>247</v>
      </c>
      <c r="CF6" t="s">
        <v>248</v>
      </c>
      <c r="CG6" t="s">
        <v>249</v>
      </c>
      <c r="CH6" t="s">
        <v>250</v>
      </c>
      <c r="CI6" s="33">
        <v>43615.61886574074</v>
      </c>
      <c r="CJ6" t="s">
        <v>225</v>
      </c>
      <c r="CM6">
        <v>100120042488</v>
      </c>
      <c r="CN6" t="s">
        <v>251</v>
      </c>
    </row>
    <row r="7" spans="1:92" x14ac:dyDescent="0.45">
      <c r="A7">
        <v>6.66978351412015E+32</v>
      </c>
      <c r="B7" t="s">
        <v>215</v>
      </c>
      <c r="C7" t="s">
        <v>216</v>
      </c>
      <c r="D7" t="s">
        <v>217</v>
      </c>
      <c r="E7" t="s">
        <v>218</v>
      </c>
      <c r="F7">
        <v>9038139868</v>
      </c>
      <c r="G7" t="s">
        <v>284</v>
      </c>
      <c r="H7" t="s">
        <v>107</v>
      </c>
      <c r="I7">
        <v>58</v>
      </c>
      <c r="J7">
        <v>71</v>
      </c>
      <c r="K7" t="s">
        <v>220</v>
      </c>
      <c r="L7" t="s">
        <v>221</v>
      </c>
      <c r="M7" s="32">
        <v>42179</v>
      </c>
      <c r="N7" t="s">
        <v>222</v>
      </c>
      <c r="O7" t="s">
        <v>223</v>
      </c>
      <c r="P7" t="s">
        <v>224</v>
      </c>
      <c r="Q7" s="32">
        <v>42180</v>
      </c>
      <c r="R7" t="s">
        <v>275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226</v>
      </c>
      <c r="AH7" t="s">
        <v>227</v>
      </c>
      <c r="AI7" t="s">
        <v>228</v>
      </c>
      <c r="AJ7" t="s">
        <v>224</v>
      </c>
      <c r="AK7" t="s">
        <v>224</v>
      </c>
      <c r="AL7">
        <v>2106</v>
      </c>
      <c r="AM7">
        <v>100</v>
      </c>
      <c r="AN7" t="s">
        <v>276</v>
      </c>
      <c r="AO7" t="s">
        <v>291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231</v>
      </c>
      <c r="AV7" t="s">
        <v>81</v>
      </c>
      <c r="AW7" t="s">
        <v>81</v>
      </c>
      <c r="AX7" t="s">
        <v>232</v>
      </c>
      <c r="AY7" t="s">
        <v>233</v>
      </c>
      <c r="AZ7" t="s">
        <v>234</v>
      </c>
      <c r="BA7" t="s">
        <v>235</v>
      </c>
      <c r="BB7" t="s">
        <v>236</v>
      </c>
      <c r="BC7" t="s">
        <v>236</v>
      </c>
      <c r="BD7" t="s">
        <v>237</v>
      </c>
      <c r="BE7" t="s">
        <v>81</v>
      </c>
      <c r="BF7" t="s">
        <v>81</v>
      </c>
      <c r="BG7" t="s">
        <v>238</v>
      </c>
      <c r="BH7" t="s">
        <v>234</v>
      </c>
      <c r="BI7" t="s">
        <v>234</v>
      </c>
      <c r="BJ7" t="s">
        <v>292</v>
      </c>
      <c r="BK7" t="s">
        <v>81</v>
      </c>
      <c r="BL7" t="s">
        <v>81</v>
      </c>
      <c r="BM7" t="s">
        <v>240</v>
      </c>
      <c r="BN7" t="s">
        <v>81</v>
      </c>
      <c r="BO7" t="s">
        <v>81</v>
      </c>
      <c r="BP7" t="s">
        <v>241</v>
      </c>
      <c r="BQ7" t="s">
        <v>81</v>
      </c>
      <c r="BR7" t="s">
        <v>81</v>
      </c>
      <c r="BS7" t="s">
        <v>293</v>
      </c>
      <c r="BT7" t="s">
        <v>243</v>
      </c>
      <c r="BU7" t="s">
        <v>243</v>
      </c>
      <c r="BV7" t="s">
        <v>244</v>
      </c>
      <c r="BW7">
        <v>0</v>
      </c>
      <c r="BX7" t="s">
        <v>233</v>
      </c>
      <c r="BY7" t="s">
        <v>224</v>
      </c>
      <c r="CB7" t="s">
        <v>79</v>
      </c>
      <c r="CC7" t="s">
        <v>245</v>
      </c>
      <c r="CD7" t="s">
        <v>246</v>
      </c>
      <c r="CE7" t="s">
        <v>247</v>
      </c>
      <c r="CF7" t="s">
        <v>248</v>
      </c>
      <c r="CG7" t="s">
        <v>249</v>
      </c>
      <c r="CH7" t="s">
        <v>250</v>
      </c>
      <c r="CI7" s="33">
        <v>42180.686863425923</v>
      </c>
      <c r="CJ7" t="s">
        <v>271</v>
      </c>
      <c r="CM7">
        <v>100120042488</v>
      </c>
      <c r="CN7" t="s">
        <v>251</v>
      </c>
    </row>
    <row r="8" spans="1:92" x14ac:dyDescent="0.45">
      <c r="A8">
        <v>6.6697831992201414E+32</v>
      </c>
      <c r="B8" t="s">
        <v>215</v>
      </c>
      <c r="C8" t="s">
        <v>216</v>
      </c>
      <c r="D8" t="s">
        <v>217</v>
      </c>
      <c r="E8" t="s">
        <v>218</v>
      </c>
      <c r="F8">
        <v>9038139868</v>
      </c>
      <c r="G8" t="s">
        <v>284</v>
      </c>
      <c r="H8" t="s">
        <v>107</v>
      </c>
      <c r="I8">
        <v>67</v>
      </c>
      <c r="J8">
        <v>80</v>
      </c>
      <c r="K8" t="s">
        <v>220</v>
      </c>
      <c r="L8" t="s">
        <v>221</v>
      </c>
      <c r="M8" s="32">
        <v>41962</v>
      </c>
      <c r="N8" t="s">
        <v>222</v>
      </c>
      <c r="O8" t="s">
        <v>223</v>
      </c>
      <c r="P8" t="s">
        <v>224</v>
      </c>
      <c r="Q8" s="32">
        <v>41963</v>
      </c>
      <c r="R8" t="s">
        <v>275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226</v>
      </c>
      <c r="AH8" t="s">
        <v>227</v>
      </c>
      <c r="AI8" t="s">
        <v>228</v>
      </c>
      <c r="AJ8" t="s">
        <v>224</v>
      </c>
      <c r="AK8" t="s">
        <v>224</v>
      </c>
      <c r="AL8">
        <v>2106</v>
      </c>
      <c r="AM8">
        <v>100</v>
      </c>
      <c r="AN8" t="s">
        <v>276</v>
      </c>
      <c r="AO8" t="s">
        <v>230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231</v>
      </c>
      <c r="AV8" t="s">
        <v>81</v>
      </c>
      <c r="AW8" t="s">
        <v>81</v>
      </c>
      <c r="AX8" t="s">
        <v>277</v>
      </c>
      <c r="AY8" t="s">
        <v>234</v>
      </c>
      <c r="AZ8" t="s">
        <v>234</v>
      </c>
      <c r="BA8" t="s">
        <v>235</v>
      </c>
      <c r="BB8" t="s">
        <v>236</v>
      </c>
      <c r="BC8" t="s">
        <v>236</v>
      </c>
      <c r="BD8" t="s">
        <v>237</v>
      </c>
      <c r="BE8" t="s">
        <v>81</v>
      </c>
      <c r="BF8" t="s">
        <v>81</v>
      </c>
      <c r="BG8" t="s">
        <v>238</v>
      </c>
      <c r="BH8" t="s">
        <v>234</v>
      </c>
      <c r="BI8" t="s">
        <v>234</v>
      </c>
      <c r="BJ8" t="s">
        <v>294</v>
      </c>
      <c r="BK8" t="s">
        <v>236</v>
      </c>
      <c r="BL8" t="s">
        <v>236</v>
      </c>
      <c r="BM8" t="s">
        <v>240</v>
      </c>
      <c r="BN8" t="s">
        <v>81</v>
      </c>
      <c r="BO8" t="s">
        <v>81</v>
      </c>
      <c r="BP8" t="s">
        <v>241</v>
      </c>
      <c r="BQ8" t="s">
        <v>81</v>
      </c>
      <c r="BR8" t="s">
        <v>81</v>
      </c>
      <c r="BS8" t="s">
        <v>295</v>
      </c>
      <c r="BT8" t="s">
        <v>243</v>
      </c>
      <c r="BU8" t="s">
        <v>243</v>
      </c>
      <c r="BV8" t="s">
        <v>244</v>
      </c>
      <c r="BW8">
        <v>0</v>
      </c>
      <c r="BX8" t="s">
        <v>233</v>
      </c>
      <c r="BY8" t="s">
        <v>224</v>
      </c>
      <c r="CA8">
        <v>0</v>
      </c>
      <c r="CB8" t="s">
        <v>224</v>
      </c>
      <c r="CC8" t="s">
        <v>245</v>
      </c>
      <c r="CD8" t="s">
        <v>246</v>
      </c>
      <c r="CE8" t="s">
        <v>247</v>
      </c>
      <c r="CF8" t="s">
        <v>248</v>
      </c>
      <c r="CG8" t="s">
        <v>249</v>
      </c>
      <c r="CH8" t="s">
        <v>250</v>
      </c>
      <c r="CI8" s="33">
        <v>41963.654641203706</v>
      </c>
      <c r="CJ8" t="s">
        <v>271</v>
      </c>
      <c r="CK8">
        <v>20</v>
      </c>
      <c r="CL8">
        <v>14</v>
      </c>
      <c r="CM8">
        <v>100120042488</v>
      </c>
      <c r="CN8" t="s">
        <v>251</v>
      </c>
    </row>
    <row r="9" spans="1:92" x14ac:dyDescent="0.45">
      <c r="A9">
        <v>6.6697831992201299E+32</v>
      </c>
      <c r="B9" t="s">
        <v>215</v>
      </c>
      <c r="C9" t="s">
        <v>216</v>
      </c>
      <c r="D9" t="s">
        <v>217</v>
      </c>
      <c r="E9" t="s">
        <v>218</v>
      </c>
      <c r="F9">
        <v>9038139868</v>
      </c>
      <c r="G9" t="s">
        <v>284</v>
      </c>
      <c r="H9" t="s">
        <v>107</v>
      </c>
      <c r="I9">
        <v>68</v>
      </c>
      <c r="J9">
        <v>80</v>
      </c>
      <c r="K9" t="s">
        <v>220</v>
      </c>
      <c r="L9" t="s">
        <v>221</v>
      </c>
      <c r="M9" s="32">
        <v>41345</v>
      </c>
      <c r="N9" t="s">
        <v>222</v>
      </c>
      <c r="O9" t="s">
        <v>223</v>
      </c>
      <c r="P9" t="s">
        <v>224</v>
      </c>
      <c r="Q9" s="32">
        <v>41345</v>
      </c>
      <c r="R9" t="s">
        <v>275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226</v>
      </c>
      <c r="AH9" t="s">
        <v>227</v>
      </c>
      <c r="AI9" t="s">
        <v>228</v>
      </c>
      <c r="AJ9" t="s">
        <v>224</v>
      </c>
      <c r="AK9" t="s">
        <v>224</v>
      </c>
      <c r="AL9">
        <v>2106</v>
      </c>
      <c r="AM9">
        <v>100</v>
      </c>
      <c r="AN9" t="s">
        <v>276</v>
      </c>
      <c r="AO9" t="s">
        <v>230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231</v>
      </c>
      <c r="AV9" t="s">
        <v>81</v>
      </c>
      <c r="AW9" t="s">
        <v>81</v>
      </c>
      <c r="AX9" t="s">
        <v>232</v>
      </c>
      <c r="AY9" t="s">
        <v>234</v>
      </c>
      <c r="AZ9" t="s">
        <v>234</v>
      </c>
      <c r="BA9" t="s">
        <v>235</v>
      </c>
      <c r="BB9" t="s">
        <v>236</v>
      </c>
      <c r="BC9" t="s">
        <v>236</v>
      </c>
      <c r="BD9" t="s">
        <v>237</v>
      </c>
      <c r="BE9" t="s">
        <v>81</v>
      </c>
      <c r="BF9" t="s">
        <v>81</v>
      </c>
      <c r="BG9" t="s">
        <v>238</v>
      </c>
      <c r="BH9" t="s">
        <v>234</v>
      </c>
      <c r="BI9" t="s">
        <v>234</v>
      </c>
      <c r="BJ9" t="s">
        <v>304</v>
      </c>
      <c r="BK9" t="s">
        <v>81</v>
      </c>
      <c r="BL9" t="s">
        <v>81</v>
      </c>
      <c r="BM9" t="s">
        <v>240</v>
      </c>
      <c r="BN9" t="s">
        <v>81</v>
      </c>
      <c r="BO9" t="s">
        <v>81</v>
      </c>
      <c r="BP9" t="s">
        <v>241</v>
      </c>
      <c r="BQ9" t="s">
        <v>81</v>
      </c>
      <c r="BR9" t="s">
        <v>81</v>
      </c>
      <c r="BS9" t="s">
        <v>305</v>
      </c>
      <c r="BT9" t="s">
        <v>236</v>
      </c>
      <c r="BU9" t="s">
        <v>236</v>
      </c>
      <c r="BV9" t="s">
        <v>244</v>
      </c>
      <c r="BW9">
        <v>0</v>
      </c>
      <c r="BX9" t="s">
        <v>233</v>
      </c>
      <c r="BY9" t="s">
        <v>224</v>
      </c>
      <c r="CA9">
        <v>0</v>
      </c>
      <c r="CB9" t="s">
        <v>224</v>
      </c>
      <c r="CC9" t="s">
        <v>245</v>
      </c>
      <c r="CD9" t="s">
        <v>246</v>
      </c>
      <c r="CE9" t="s">
        <v>247</v>
      </c>
      <c r="CF9" t="s">
        <v>248</v>
      </c>
      <c r="CG9" t="s">
        <v>249</v>
      </c>
      <c r="CH9" t="s">
        <v>250</v>
      </c>
      <c r="CI9" s="33">
        <v>41345.878391203703</v>
      </c>
      <c r="CJ9" t="s">
        <v>271</v>
      </c>
      <c r="CK9">
        <v>17</v>
      </c>
      <c r="CL9">
        <v>7</v>
      </c>
      <c r="CM9">
        <v>100120042488</v>
      </c>
      <c r="CN9" t="s">
        <v>251</v>
      </c>
    </row>
    <row r="10" spans="1:92" x14ac:dyDescent="0.45">
      <c r="A10">
        <v>6.6697839893201106E+32</v>
      </c>
      <c r="B10" t="s">
        <v>215</v>
      </c>
      <c r="C10" t="s">
        <v>216</v>
      </c>
      <c r="D10" t="s">
        <v>217</v>
      </c>
      <c r="E10" t="s">
        <v>218</v>
      </c>
      <c r="F10">
        <v>9038139868</v>
      </c>
      <c r="G10" t="s">
        <v>273</v>
      </c>
      <c r="H10" t="s">
        <v>284</v>
      </c>
      <c r="I10">
        <v>50</v>
      </c>
      <c r="J10">
        <v>65</v>
      </c>
      <c r="K10" t="s">
        <v>220</v>
      </c>
      <c r="L10" t="s">
        <v>221</v>
      </c>
      <c r="M10" s="32">
        <v>40770</v>
      </c>
      <c r="N10" t="s">
        <v>222</v>
      </c>
      <c r="O10" t="s">
        <v>223</v>
      </c>
      <c r="P10" t="s">
        <v>224</v>
      </c>
      <c r="Q10" s="32">
        <v>40771</v>
      </c>
      <c r="R10" t="s">
        <v>255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226</v>
      </c>
      <c r="AH10" t="s">
        <v>227</v>
      </c>
      <c r="AI10" t="s">
        <v>228</v>
      </c>
      <c r="AJ10" t="s">
        <v>224</v>
      </c>
      <c r="AK10" t="s">
        <v>224</v>
      </c>
      <c r="AL10">
        <v>2106</v>
      </c>
      <c r="AM10">
        <v>100</v>
      </c>
      <c r="AN10" t="s">
        <v>276</v>
      </c>
      <c r="AO10" t="s">
        <v>230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306</v>
      </c>
      <c r="AV10" t="s">
        <v>236</v>
      </c>
      <c r="AW10" t="s">
        <v>236</v>
      </c>
      <c r="AX10" t="s">
        <v>232</v>
      </c>
      <c r="AY10" t="s">
        <v>234</v>
      </c>
      <c r="AZ10" t="s">
        <v>234</v>
      </c>
      <c r="BA10" t="s">
        <v>235</v>
      </c>
      <c r="BB10" t="s">
        <v>236</v>
      </c>
      <c r="BC10" t="s">
        <v>236</v>
      </c>
      <c r="BD10" t="s">
        <v>285</v>
      </c>
      <c r="BE10" t="s">
        <v>259</v>
      </c>
      <c r="BF10" t="s">
        <v>259</v>
      </c>
      <c r="BG10" t="s">
        <v>307</v>
      </c>
      <c r="BH10" t="s">
        <v>234</v>
      </c>
      <c r="BI10" t="s">
        <v>234</v>
      </c>
      <c r="BJ10" t="s">
        <v>308</v>
      </c>
      <c r="BK10" t="s">
        <v>262</v>
      </c>
      <c r="BL10" t="s">
        <v>262</v>
      </c>
      <c r="BM10" t="s">
        <v>240</v>
      </c>
      <c r="BN10" t="s">
        <v>81</v>
      </c>
      <c r="BO10" t="s">
        <v>81</v>
      </c>
      <c r="BP10" t="s">
        <v>241</v>
      </c>
      <c r="BQ10" t="s">
        <v>81</v>
      </c>
      <c r="BR10" t="s">
        <v>81</v>
      </c>
      <c r="BS10" t="s">
        <v>309</v>
      </c>
      <c r="BT10" t="s">
        <v>236</v>
      </c>
      <c r="BU10" t="s">
        <v>236</v>
      </c>
      <c r="BV10" t="s">
        <v>244</v>
      </c>
      <c r="BW10">
        <v>0</v>
      </c>
      <c r="BX10" t="s">
        <v>233</v>
      </c>
      <c r="BY10" t="s">
        <v>224</v>
      </c>
      <c r="BZ10">
        <v>2.36</v>
      </c>
      <c r="CA10">
        <v>0</v>
      </c>
      <c r="CB10" t="s">
        <v>224</v>
      </c>
      <c r="CC10" t="s">
        <v>245</v>
      </c>
      <c r="CD10" t="s">
        <v>246</v>
      </c>
      <c r="CE10" t="s">
        <v>247</v>
      </c>
      <c r="CF10" t="s">
        <v>248</v>
      </c>
      <c r="CG10" t="s">
        <v>249</v>
      </c>
      <c r="CH10" t="s">
        <v>303</v>
      </c>
      <c r="CI10" s="33">
        <v>40771.47934027778</v>
      </c>
      <c r="CJ10" t="s">
        <v>271</v>
      </c>
      <c r="CK10">
        <v>12</v>
      </c>
      <c r="CL10">
        <v>4</v>
      </c>
      <c r="CM10">
        <v>100120042488</v>
      </c>
      <c r="CN10" t="s">
        <v>251</v>
      </c>
    </row>
    <row r="11" spans="1:92" x14ac:dyDescent="0.45">
      <c r="A11">
        <v>1.1739165299620141E+33</v>
      </c>
      <c r="B11" t="s">
        <v>296</v>
      </c>
      <c r="C11" t="s">
        <v>216</v>
      </c>
      <c r="D11" t="s">
        <v>217</v>
      </c>
      <c r="E11" t="s">
        <v>218</v>
      </c>
      <c r="F11">
        <v>7553265278</v>
      </c>
      <c r="G11" t="s">
        <v>219</v>
      </c>
      <c r="H11" t="s">
        <v>219</v>
      </c>
      <c r="I11">
        <v>83</v>
      </c>
      <c r="J11">
        <v>85</v>
      </c>
      <c r="K11" t="s">
        <v>220</v>
      </c>
      <c r="L11" t="s">
        <v>221</v>
      </c>
      <c r="M11" s="32">
        <v>41838</v>
      </c>
      <c r="N11" t="s">
        <v>222</v>
      </c>
      <c r="O11" t="s">
        <v>223</v>
      </c>
      <c r="P11" t="s">
        <v>224</v>
      </c>
      <c r="Q11" s="32">
        <v>41842</v>
      </c>
      <c r="R11" t="s">
        <v>297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226</v>
      </c>
      <c r="AH11" t="s">
        <v>227</v>
      </c>
      <c r="AI11" t="s">
        <v>228</v>
      </c>
      <c r="AJ11" t="s">
        <v>224</v>
      </c>
      <c r="AK11" t="s">
        <v>224</v>
      </c>
      <c r="AL11">
        <v>2106</v>
      </c>
      <c r="AM11">
        <v>100</v>
      </c>
      <c r="AN11" t="s">
        <v>257</v>
      </c>
      <c r="AO11" t="s">
        <v>230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298</v>
      </c>
      <c r="AV11" t="s">
        <v>243</v>
      </c>
      <c r="AW11" t="s">
        <v>243</v>
      </c>
      <c r="AX11" t="s">
        <v>299</v>
      </c>
      <c r="AY11" t="s">
        <v>234</v>
      </c>
      <c r="AZ11" t="s">
        <v>234</v>
      </c>
      <c r="BA11" t="s">
        <v>235</v>
      </c>
      <c r="BB11" t="s">
        <v>81</v>
      </c>
      <c r="BC11" t="s">
        <v>81</v>
      </c>
      <c r="BD11" t="s">
        <v>237</v>
      </c>
      <c r="BE11" t="s">
        <v>81</v>
      </c>
      <c r="BF11" t="s">
        <v>81</v>
      </c>
      <c r="BG11" t="s">
        <v>238</v>
      </c>
      <c r="BH11" t="s">
        <v>234</v>
      </c>
      <c r="BI11" t="s">
        <v>234</v>
      </c>
      <c r="BJ11" t="s">
        <v>300</v>
      </c>
      <c r="BK11" t="s">
        <v>243</v>
      </c>
      <c r="BL11" t="s">
        <v>243</v>
      </c>
      <c r="BM11" t="s">
        <v>240</v>
      </c>
      <c r="BN11" t="s">
        <v>81</v>
      </c>
      <c r="BO11" t="s">
        <v>81</v>
      </c>
      <c r="BP11" t="s">
        <v>241</v>
      </c>
      <c r="BQ11" t="s">
        <v>81</v>
      </c>
      <c r="BR11" t="s">
        <v>81</v>
      </c>
      <c r="BS11" t="s">
        <v>301</v>
      </c>
      <c r="BT11" t="s">
        <v>243</v>
      </c>
      <c r="BU11" t="s">
        <v>243</v>
      </c>
      <c r="BV11" t="s">
        <v>244</v>
      </c>
      <c r="BW11">
        <v>0</v>
      </c>
      <c r="BX11" t="s">
        <v>233</v>
      </c>
      <c r="BY11" t="s">
        <v>224</v>
      </c>
      <c r="CB11" t="s">
        <v>224</v>
      </c>
      <c r="CC11" t="s">
        <v>245</v>
      </c>
      <c r="CD11" t="s">
        <v>302</v>
      </c>
      <c r="CE11" t="s">
        <v>247</v>
      </c>
      <c r="CF11" t="s">
        <v>248</v>
      </c>
      <c r="CG11" t="s">
        <v>249</v>
      </c>
      <c r="CH11" t="s">
        <v>303</v>
      </c>
      <c r="CI11" s="33">
        <v>41842.308634259258</v>
      </c>
      <c r="CJ11" t="s">
        <v>271</v>
      </c>
      <c r="CK11">
        <v>30</v>
      </c>
      <c r="CL11">
        <v>25</v>
      </c>
      <c r="CM11">
        <v>100121178075</v>
      </c>
      <c r="CN11" t="s">
        <v>251</v>
      </c>
    </row>
    <row r="12" spans="1:92" x14ac:dyDescent="0.45">
      <c r="A12">
        <v>1.4034488738520159E+33</v>
      </c>
      <c r="B12" t="s">
        <v>283</v>
      </c>
      <c r="C12" t="s">
        <v>216</v>
      </c>
      <c r="D12" t="s">
        <v>217</v>
      </c>
      <c r="E12" t="s">
        <v>218</v>
      </c>
      <c r="F12">
        <v>6537381478</v>
      </c>
      <c r="G12" t="s">
        <v>284</v>
      </c>
      <c r="H12" t="s">
        <v>107</v>
      </c>
      <c r="I12">
        <v>56</v>
      </c>
      <c r="J12">
        <v>73</v>
      </c>
      <c r="K12" t="s">
        <v>220</v>
      </c>
      <c r="L12" t="s">
        <v>221</v>
      </c>
      <c r="M12" s="32">
        <v>42361</v>
      </c>
      <c r="N12" t="s">
        <v>222</v>
      </c>
      <c r="O12" t="s">
        <v>223</v>
      </c>
      <c r="P12" t="s">
        <v>224</v>
      </c>
      <c r="Q12" s="32">
        <v>42408</v>
      </c>
      <c r="R12" t="s">
        <v>255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226</v>
      </c>
      <c r="AH12" t="s">
        <v>227</v>
      </c>
      <c r="AI12" t="s">
        <v>228</v>
      </c>
      <c r="AJ12" t="s">
        <v>224</v>
      </c>
      <c r="AK12" t="s">
        <v>224</v>
      </c>
      <c r="AL12">
        <v>2106</v>
      </c>
      <c r="AM12">
        <v>50</v>
      </c>
      <c r="AN12" t="s">
        <v>276</v>
      </c>
      <c r="AO12" t="s">
        <v>230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231</v>
      </c>
      <c r="AV12" t="s">
        <v>81</v>
      </c>
      <c r="AW12" t="s">
        <v>81</v>
      </c>
      <c r="AX12" t="s">
        <v>232</v>
      </c>
      <c r="AY12" t="s">
        <v>233</v>
      </c>
      <c r="AZ12" t="s">
        <v>234</v>
      </c>
      <c r="BA12" t="s">
        <v>278</v>
      </c>
      <c r="BB12" t="s">
        <v>259</v>
      </c>
      <c r="BC12" t="s">
        <v>259</v>
      </c>
      <c r="BD12" t="s">
        <v>285</v>
      </c>
      <c r="BE12" t="s">
        <v>259</v>
      </c>
      <c r="BF12" t="s">
        <v>259</v>
      </c>
      <c r="BG12" t="s">
        <v>286</v>
      </c>
      <c r="BH12" t="s">
        <v>234</v>
      </c>
      <c r="BI12" t="s">
        <v>234</v>
      </c>
      <c r="BJ12" t="s">
        <v>287</v>
      </c>
      <c r="BK12" t="s">
        <v>81</v>
      </c>
      <c r="BL12" t="s">
        <v>81</v>
      </c>
      <c r="BM12" t="s">
        <v>240</v>
      </c>
      <c r="BN12" t="s">
        <v>81</v>
      </c>
      <c r="BO12" t="s">
        <v>81</v>
      </c>
      <c r="BP12" t="s">
        <v>241</v>
      </c>
      <c r="BQ12" t="s">
        <v>81</v>
      </c>
      <c r="BR12" t="s">
        <v>81</v>
      </c>
      <c r="BS12" t="s">
        <v>288</v>
      </c>
      <c r="BT12" t="s">
        <v>236</v>
      </c>
      <c r="BU12" t="s">
        <v>236</v>
      </c>
      <c r="BV12" t="s">
        <v>244</v>
      </c>
      <c r="BW12">
        <v>0</v>
      </c>
      <c r="BX12" t="s">
        <v>233</v>
      </c>
      <c r="BY12" t="s">
        <v>224</v>
      </c>
      <c r="CB12" t="s">
        <v>79</v>
      </c>
      <c r="CC12" t="s">
        <v>245</v>
      </c>
      <c r="CD12" t="s">
        <v>289</v>
      </c>
      <c r="CE12" t="s">
        <v>247</v>
      </c>
      <c r="CF12" t="s">
        <v>248</v>
      </c>
      <c r="CG12" t="s">
        <v>249</v>
      </c>
      <c r="CH12" t="s">
        <v>290</v>
      </c>
      <c r="CI12" s="33">
        <v>42408.431956018518</v>
      </c>
      <c r="CJ12" t="s">
        <v>271</v>
      </c>
      <c r="CM12">
        <v>100120042489</v>
      </c>
      <c r="CN12" t="s">
        <v>251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322</v>
      </c>
      <c r="B1" s="29" t="s">
        <v>218</v>
      </c>
      <c r="C1" t="s">
        <v>345</v>
      </c>
      <c r="R1" t="s">
        <v>326</v>
      </c>
    </row>
    <row r="2" spans="1:18" x14ac:dyDescent="0.45">
      <c r="A2" t="s">
        <v>325</v>
      </c>
      <c r="B2" s="29" t="s">
        <v>215</v>
      </c>
      <c r="C2" t="s">
        <v>327</v>
      </c>
      <c r="R2" t="str" cm="1">
        <f t="array" ref="R2:R7">_xlfn.UNIQUE(EPCdata[address1])</f>
        <v>2 Jubilee Cottages</v>
      </c>
    </row>
    <row r="3" spans="1:18" x14ac:dyDescent="0.45">
      <c r="A3" t="s">
        <v>324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323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328</v>
      </c>
      <c r="B1" t="s">
        <v>329</v>
      </c>
      <c r="C1" t="s">
        <v>330</v>
      </c>
      <c r="D1" t="s">
        <v>331</v>
      </c>
      <c r="E1" t="s">
        <v>332</v>
      </c>
    </row>
    <row r="2" spans="1:5" x14ac:dyDescent="0.45">
      <c r="A2" t="s">
        <v>333</v>
      </c>
      <c r="B2" t="s">
        <v>253</v>
      </c>
      <c r="C2" t="s">
        <v>334</v>
      </c>
      <c r="D2" s="32">
        <v>46082</v>
      </c>
    </row>
    <row r="3" spans="1:5" x14ac:dyDescent="0.45">
      <c r="A3" t="s">
        <v>335</v>
      </c>
      <c r="B3" t="s">
        <v>284</v>
      </c>
      <c r="C3" t="s">
        <v>336</v>
      </c>
      <c r="D3" s="32">
        <v>44320</v>
      </c>
      <c r="E3" t="s">
        <v>337</v>
      </c>
    </row>
    <row r="4" spans="1:5" x14ac:dyDescent="0.45">
      <c r="A4" t="s">
        <v>338</v>
      </c>
      <c r="B4" t="s">
        <v>107</v>
      </c>
      <c r="C4" t="s">
        <v>339</v>
      </c>
      <c r="D4" s="32">
        <v>47267</v>
      </c>
    </row>
    <row r="5" spans="1:5" x14ac:dyDescent="0.45">
      <c r="A5" t="s">
        <v>340</v>
      </c>
      <c r="B5" t="s">
        <v>219</v>
      </c>
      <c r="C5" t="s">
        <v>341</v>
      </c>
      <c r="D5" s="32">
        <v>45494</v>
      </c>
      <c r="E5" t="s">
        <v>337</v>
      </c>
    </row>
    <row r="6" spans="1:5" x14ac:dyDescent="0.45">
      <c r="A6" t="s">
        <v>342</v>
      </c>
      <c r="B6" t="s">
        <v>284</v>
      </c>
      <c r="C6" t="s">
        <v>343</v>
      </c>
      <c r="D6" s="32">
        <v>46060</v>
      </c>
    </row>
    <row r="7" spans="1:5" x14ac:dyDescent="0.45">
      <c r="A7" t="s">
        <v>344</v>
      </c>
      <c r="B7" t="s">
        <v>273</v>
      </c>
      <c r="C7" t="s">
        <v>334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401</v>
      </c>
      <c r="C1" s="24" t="s">
        <v>402</v>
      </c>
      <c r="D1" s="24" t="s">
        <v>3</v>
      </c>
      <c r="E1" s="24" t="s">
        <v>403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404</v>
      </c>
      <c r="B2" t="s">
        <v>405</v>
      </c>
      <c r="C2" t="s">
        <v>406</v>
      </c>
      <c r="D2" t="s">
        <v>407</v>
      </c>
      <c r="E2" t="s">
        <v>408</v>
      </c>
      <c r="F2" t="s">
        <v>409</v>
      </c>
      <c r="G2" t="s">
        <v>410</v>
      </c>
    </row>
    <row r="3" spans="1:7" x14ac:dyDescent="0.45">
      <c r="A3">
        <v>0</v>
      </c>
      <c r="B3">
        <v>0</v>
      </c>
      <c r="C3" t="s">
        <v>411</v>
      </c>
      <c r="D3" t="s">
        <v>412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412</v>
      </c>
      <c r="D4" t="s">
        <v>413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413</v>
      </c>
      <c r="D5" t="s">
        <v>414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414</v>
      </c>
      <c r="D6" t="s">
        <v>415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415</v>
      </c>
      <c r="D7" t="s">
        <v>416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416</v>
      </c>
      <c r="D8" t="s">
        <v>417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417</v>
      </c>
      <c r="D9" t="s">
        <v>418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418</v>
      </c>
      <c r="D10" t="s">
        <v>419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419</v>
      </c>
      <c r="D11" t="s">
        <v>420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420</v>
      </c>
      <c r="D12" t="s">
        <v>421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421</v>
      </c>
      <c r="D13" t="s">
        <v>422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422</v>
      </c>
      <c r="D14" t="s">
        <v>423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423</v>
      </c>
      <c r="D15" t="s">
        <v>424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424</v>
      </c>
      <c r="D16" t="s">
        <v>425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425</v>
      </c>
      <c r="D17" t="s">
        <v>426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426</v>
      </c>
      <c r="D18" t="s">
        <v>427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427</v>
      </c>
      <c r="D19" t="s">
        <v>428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428</v>
      </c>
      <c r="D20" t="s">
        <v>429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429</v>
      </c>
      <c r="D21" t="s">
        <v>430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430</v>
      </c>
      <c r="D22" t="s">
        <v>431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431</v>
      </c>
      <c r="D23" t="s">
        <v>432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432</v>
      </c>
      <c r="D24" t="s">
        <v>433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433</v>
      </c>
      <c r="D25" t="s">
        <v>434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434</v>
      </c>
      <c r="D26" t="s">
        <v>435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435</v>
      </c>
      <c r="D27" t="s">
        <v>436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436</v>
      </c>
      <c r="D28" t="s">
        <v>437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437</v>
      </c>
      <c r="D29" t="s">
        <v>438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438</v>
      </c>
      <c r="D30" t="s">
        <v>439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439</v>
      </c>
      <c r="D31" t="s">
        <v>440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440</v>
      </c>
      <c r="D32" t="s">
        <v>441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441</v>
      </c>
      <c r="D33" t="s">
        <v>442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442</v>
      </c>
      <c r="D34" t="s">
        <v>443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443</v>
      </c>
      <c r="D35" t="s">
        <v>444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444</v>
      </c>
      <c r="D36" t="s">
        <v>445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445</v>
      </c>
      <c r="D37" t="s">
        <v>446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446</v>
      </c>
      <c r="D38" t="s">
        <v>447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447</v>
      </c>
      <c r="D39" t="s">
        <v>448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448</v>
      </c>
      <c r="D40" t="s">
        <v>449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449</v>
      </c>
      <c r="D41" t="s">
        <v>450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450</v>
      </c>
      <c r="D42" t="s">
        <v>451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451</v>
      </c>
      <c r="D43" t="s">
        <v>452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452</v>
      </c>
      <c r="D44" t="s">
        <v>453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453</v>
      </c>
      <c r="D45" t="s">
        <v>454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454</v>
      </c>
      <c r="D46" t="s">
        <v>455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455</v>
      </c>
      <c r="D47" t="s">
        <v>456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456</v>
      </c>
      <c r="D48" t="s">
        <v>457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457</v>
      </c>
      <c r="D49" t="s">
        <v>458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458</v>
      </c>
      <c r="D50" t="s">
        <v>459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459</v>
      </c>
      <c r="D51" t="s">
        <v>460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460</v>
      </c>
      <c r="D52" t="s">
        <v>461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461</v>
      </c>
      <c r="D53" t="s">
        <v>462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462</v>
      </c>
      <c r="D54" t="s">
        <v>463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463</v>
      </c>
      <c r="D55" t="s">
        <v>464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464</v>
      </c>
      <c r="D56" t="s">
        <v>465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465</v>
      </c>
      <c r="D57" t="s">
        <v>466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466</v>
      </c>
      <c r="D58" t="s">
        <v>467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467</v>
      </c>
      <c r="D59" t="s">
        <v>468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468</v>
      </c>
      <c r="D60" t="s">
        <v>469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469</v>
      </c>
      <c r="D61" t="s">
        <v>470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470</v>
      </c>
      <c r="D62" t="s">
        <v>471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471</v>
      </c>
      <c r="D63" t="s">
        <v>472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472</v>
      </c>
      <c r="D64" t="s">
        <v>473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473</v>
      </c>
      <c r="D65" t="s">
        <v>474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474</v>
      </c>
      <c r="D66" t="s">
        <v>475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475</v>
      </c>
      <c r="D67" t="s">
        <v>476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476</v>
      </c>
      <c r="D68" t="s">
        <v>477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477</v>
      </c>
      <c r="D69" t="s">
        <v>478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478</v>
      </c>
      <c r="D70" t="s">
        <v>479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479</v>
      </c>
      <c r="D71" t="s">
        <v>480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480</v>
      </c>
      <c r="D72" t="s">
        <v>481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481</v>
      </c>
      <c r="D73" t="s">
        <v>482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482</v>
      </c>
      <c r="D74" t="s">
        <v>483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483</v>
      </c>
      <c r="D75" t="s">
        <v>484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484</v>
      </c>
      <c r="D76" t="s">
        <v>485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485</v>
      </c>
      <c r="D77" t="s">
        <v>486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486</v>
      </c>
      <c r="D78" t="s">
        <v>487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487</v>
      </c>
      <c r="D79" t="s">
        <v>488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488</v>
      </c>
      <c r="D80" t="s">
        <v>489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489</v>
      </c>
      <c r="D81" t="s">
        <v>490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490</v>
      </c>
      <c r="D82" t="s">
        <v>491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491</v>
      </c>
      <c r="D83" t="s">
        <v>492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492</v>
      </c>
      <c r="D84" t="s">
        <v>493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493</v>
      </c>
      <c r="D85" t="s">
        <v>494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494</v>
      </c>
      <c r="D86" t="s">
        <v>495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495</v>
      </c>
      <c r="D87" t="s">
        <v>496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496</v>
      </c>
      <c r="D88" t="s">
        <v>497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497</v>
      </c>
      <c r="D89" t="s">
        <v>498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498</v>
      </c>
      <c r="D90" t="s">
        <v>499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499</v>
      </c>
      <c r="D91" t="s">
        <v>500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500</v>
      </c>
      <c r="D92" t="s">
        <v>501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501</v>
      </c>
      <c r="D93" t="s">
        <v>502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502</v>
      </c>
      <c r="D94" t="s">
        <v>503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503</v>
      </c>
      <c r="D95" t="s">
        <v>504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504</v>
      </c>
      <c r="D96" t="s">
        <v>505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505</v>
      </c>
      <c r="D97" t="s">
        <v>506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506</v>
      </c>
      <c r="D98" t="s">
        <v>507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508</v>
      </c>
      <c r="D99" t="s">
        <v>509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509</v>
      </c>
      <c r="D100" t="s">
        <v>510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510</v>
      </c>
      <c r="D101" t="s">
        <v>511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511</v>
      </c>
      <c r="D102" t="s">
        <v>512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512</v>
      </c>
      <c r="D103" t="s">
        <v>513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513</v>
      </c>
      <c r="D104" t="s">
        <v>10378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10378</v>
      </c>
      <c r="D105" t="s">
        <v>10379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10379</v>
      </c>
      <c r="D106" t="s">
        <v>10380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10380</v>
      </c>
      <c r="D107" t="s">
        <v>10381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10382</v>
      </c>
      <c r="D108" t="s">
        <v>10383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10383</v>
      </c>
      <c r="D109" t="s">
        <v>10384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10384</v>
      </c>
      <c r="D110" t="s">
        <v>10385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10385</v>
      </c>
      <c r="D111" t="s">
        <v>10386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10386</v>
      </c>
      <c r="D112" t="s">
        <v>10387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10387</v>
      </c>
      <c r="D113" t="s">
        <v>10388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10388</v>
      </c>
      <c r="D114" t="s">
        <v>10389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10389</v>
      </c>
      <c r="D115" t="s">
        <v>10390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10390</v>
      </c>
      <c r="D116" t="s">
        <v>10391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10391</v>
      </c>
      <c r="D117" t="s">
        <v>10392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10392</v>
      </c>
      <c r="D118" t="s">
        <v>10393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10393</v>
      </c>
      <c r="D119" t="s">
        <v>10394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10394</v>
      </c>
      <c r="D120" t="s">
        <v>10395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10395</v>
      </c>
      <c r="D121" t="s">
        <v>10396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10396</v>
      </c>
      <c r="D122" t="s">
        <v>10397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10397</v>
      </c>
      <c r="D123" t="s">
        <v>10398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10398</v>
      </c>
      <c r="D124" t="s">
        <v>10399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10399</v>
      </c>
      <c r="D125" t="s">
        <v>10400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10400</v>
      </c>
      <c r="D126" t="s">
        <v>10401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10401</v>
      </c>
      <c r="D127" t="s">
        <v>10402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10402</v>
      </c>
      <c r="D128" t="s">
        <v>10403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10403</v>
      </c>
      <c r="D129" t="s">
        <v>10404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10404</v>
      </c>
      <c r="D130" t="s">
        <v>10405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10405</v>
      </c>
      <c r="D131" t="s">
        <v>10406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10406</v>
      </c>
      <c r="D132" t="s">
        <v>10407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10407</v>
      </c>
      <c r="D133" t="s">
        <v>10408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10408</v>
      </c>
      <c r="D134" t="s">
        <v>10409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10409</v>
      </c>
      <c r="D135" t="s">
        <v>10410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10410</v>
      </c>
      <c r="D136" t="s">
        <v>10411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10411</v>
      </c>
      <c r="D137" t="s">
        <v>10412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10412</v>
      </c>
      <c r="D138" t="s">
        <v>10413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10413</v>
      </c>
      <c r="D139" t="s">
        <v>10414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10414</v>
      </c>
      <c r="D140" t="s">
        <v>10415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10415</v>
      </c>
      <c r="D141" t="s">
        <v>10416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10416</v>
      </c>
      <c r="D142" t="s">
        <v>10417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10417</v>
      </c>
      <c r="D143" t="s">
        <v>10418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10418</v>
      </c>
      <c r="D144" t="s">
        <v>10419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10419</v>
      </c>
      <c r="D145" t="s">
        <v>10420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10420</v>
      </c>
      <c r="D146" t="s">
        <v>10421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10421</v>
      </c>
      <c r="D147" t="s">
        <v>10422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10422</v>
      </c>
      <c r="D148" t="s">
        <v>10423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10423</v>
      </c>
      <c r="D149" t="s">
        <v>10424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10424</v>
      </c>
      <c r="D150" t="s">
        <v>10425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10425</v>
      </c>
      <c r="D151" t="s">
        <v>10426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10426</v>
      </c>
      <c r="D152" t="s">
        <v>10427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10427</v>
      </c>
      <c r="D153" t="s">
        <v>10428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10428</v>
      </c>
      <c r="D154" t="s">
        <v>10429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10429</v>
      </c>
      <c r="D155" t="s">
        <v>10430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10430</v>
      </c>
      <c r="D156" t="s">
        <v>10431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10431</v>
      </c>
      <c r="D157" t="s">
        <v>10432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10432</v>
      </c>
      <c r="D158" t="s">
        <v>10433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10433</v>
      </c>
      <c r="D159" t="s">
        <v>10434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10434</v>
      </c>
      <c r="D160" t="s">
        <v>10435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10435</v>
      </c>
      <c r="D161" t="s">
        <v>10436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10436</v>
      </c>
      <c r="D162" t="s">
        <v>10437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10437</v>
      </c>
      <c r="D163" t="s">
        <v>10438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10438</v>
      </c>
      <c r="D164" t="s">
        <v>10439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10439</v>
      </c>
      <c r="D165" t="s">
        <v>10440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10440</v>
      </c>
      <c r="D166" t="s">
        <v>10441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10441</v>
      </c>
      <c r="D167" t="s">
        <v>10442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10442</v>
      </c>
      <c r="D168" t="s">
        <v>10443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10443</v>
      </c>
      <c r="D169" t="s">
        <v>10444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10444</v>
      </c>
      <c r="D170" t="s">
        <v>10445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10445</v>
      </c>
      <c r="D171" t="s">
        <v>10446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10446</v>
      </c>
      <c r="D172" t="s">
        <v>10447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10447</v>
      </c>
      <c r="D173" t="s">
        <v>10448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10448</v>
      </c>
      <c r="D174" t="s">
        <v>10449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10449</v>
      </c>
      <c r="D175" t="s">
        <v>10450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10450</v>
      </c>
      <c r="D176" t="s">
        <v>10451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10451</v>
      </c>
      <c r="D177" t="s">
        <v>10452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10452</v>
      </c>
      <c r="D178" t="s">
        <v>10453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10453</v>
      </c>
      <c r="D179" t="s">
        <v>10454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10454</v>
      </c>
      <c r="D180" t="s">
        <v>10455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10455</v>
      </c>
      <c r="D181" t="s">
        <v>10456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10456</v>
      </c>
      <c r="D182" t="s">
        <v>10457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10457</v>
      </c>
      <c r="D183" t="s">
        <v>10458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10458</v>
      </c>
      <c r="D184" t="s">
        <v>10459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10459</v>
      </c>
      <c r="D185" t="s">
        <v>10460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10460</v>
      </c>
      <c r="D186" t="s">
        <v>10461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10461</v>
      </c>
      <c r="D187" t="s">
        <v>10462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10462</v>
      </c>
      <c r="D188" t="s">
        <v>10463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10463</v>
      </c>
      <c r="D189" t="s">
        <v>10464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10464</v>
      </c>
      <c r="D190" t="s">
        <v>10465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10465</v>
      </c>
      <c r="D191" t="s">
        <v>10466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10466</v>
      </c>
      <c r="D192" t="s">
        <v>10467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10467</v>
      </c>
      <c r="D193" t="s">
        <v>10468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10468</v>
      </c>
      <c r="D194" t="s">
        <v>10469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10469</v>
      </c>
      <c r="D195" t="s">
        <v>10470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10470</v>
      </c>
      <c r="D196" t="s">
        <v>10471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10471</v>
      </c>
      <c r="D197" t="s">
        <v>10472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10472</v>
      </c>
      <c r="D198" t="s">
        <v>10473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10473</v>
      </c>
      <c r="D199" t="s">
        <v>10474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10474</v>
      </c>
      <c r="D200" t="s">
        <v>10475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10475</v>
      </c>
      <c r="D201" t="s">
        <v>10476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10476</v>
      </c>
      <c r="D202" t="s">
        <v>10477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10477</v>
      </c>
      <c r="D203" t="s">
        <v>10478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10478</v>
      </c>
      <c r="D204" t="s">
        <v>10479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10479</v>
      </c>
      <c r="D205" t="s">
        <v>10480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10480</v>
      </c>
      <c r="D206" t="s">
        <v>10481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10481</v>
      </c>
      <c r="D207" t="s">
        <v>10482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10482</v>
      </c>
      <c r="D208" t="s">
        <v>10483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10483</v>
      </c>
      <c r="D209" t="s">
        <v>10484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10484</v>
      </c>
      <c r="D210" t="s">
        <v>10485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10485</v>
      </c>
      <c r="D211" t="s">
        <v>514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514</v>
      </c>
      <c r="D212" t="s">
        <v>515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515</v>
      </c>
      <c r="D213" t="s">
        <v>516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516</v>
      </c>
      <c r="D214" t="s">
        <v>517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517</v>
      </c>
      <c r="D215" t="s">
        <v>518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518</v>
      </c>
      <c r="D216" t="s">
        <v>519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519</v>
      </c>
      <c r="D217" t="s">
        <v>520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520</v>
      </c>
      <c r="D218" t="s">
        <v>521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521</v>
      </c>
      <c r="D219" t="s">
        <v>522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522</v>
      </c>
      <c r="D220" t="s">
        <v>523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523</v>
      </c>
      <c r="D221" t="s">
        <v>524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524</v>
      </c>
      <c r="D222" t="s">
        <v>525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525</v>
      </c>
      <c r="D223" t="s">
        <v>526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526</v>
      </c>
      <c r="D224" t="s">
        <v>527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527</v>
      </c>
      <c r="D225" t="s">
        <v>528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528</v>
      </c>
      <c r="D226" t="s">
        <v>529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529</v>
      </c>
      <c r="D227" t="s">
        <v>530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530</v>
      </c>
      <c r="D228" t="s">
        <v>531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531</v>
      </c>
      <c r="D229" t="s">
        <v>532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532</v>
      </c>
      <c r="D230" t="s">
        <v>533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533</v>
      </c>
      <c r="D231" t="s">
        <v>534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534</v>
      </c>
      <c r="D232" t="s">
        <v>535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535</v>
      </c>
      <c r="D233" t="s">
        <v>536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536</v>
      </c>
      <c r="D234" t="s">
        <v>537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537</v>
      </c>
      <c r="D235" t="s">
        <v>538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538</v>
      </c>
      <c r="D236" t="s">
        <v>539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539</v>
      </c>
      <c r="D237" t="s">
        <v>540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540</v>
      </c>
      <c r="D238" t="s">
        <v>541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541</v>
      </c>
      <c r="D239" t="s">
        <v>542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542</v>
      </c>
      <c r="D240" t="s">
        <v>543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543</v>
      </c>
      <c r="D241" t="s">
        <v>544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544</v>
      </c>
      <c r="D242" t="s">
        <v>545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545</v>
      </c>
      <c r="D243" t="s">
        <v>546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546</v>
      </c>
      <c r="D244" t="s">
        <v>547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547</v>
      </c>
      <c r="D245" t="s">
        <v>548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548</v>
      </c>
      <c r="D246" t="s">
        <v>549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549</v>
      </c>
      <c r="D247" t="s">
        <v>550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550</v>
      </c>
      <c r="D248" t="s">
        <v>551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551</v>
      </c>
      <c r="D249" t="s">
        <v>552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552</v>
      </c>
      <c r="D250" t="s">
        <v>553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553</v>
      </c>
      <c r="D251" t="s">
        <v>554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554</v>
      </c>
      <c r="D252" t="s">
        <v>555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555</v>
      </c>
      <c r="D253" t="s">
        <v>556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556</v>
      </c>
      <c r="D254" t="s">
        <v>557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557</v>
      </c>
      <c r="D255" t="s">
        <v>558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558</v>
      </c>
      <c r="D256" t="s">
        <v>559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559</v>
      </c>
      <c r="D257" t="s">
        <v>560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560</v>
      </c>
      <c r="D258" t="s">
        <v>561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561</v>
      </c>
      <c r="D259" t="s">
        <v>562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562</v>
      </c>
      <c r="D260" t="s">
        <v>563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563</v>
      </c>
      <c r="D261" t="s">
        <v>564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564</v>
      </c>
      <c r="D262" t="s">
        <v>565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565</v>
      </c>
      <c r="D263" t="s">
        <v>566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566</v>
      </c>
      <c r="D264" t="s">
        <v>567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567</v>
      </c>
      <c r="D265" t="s">
        <v>568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568</v>
      </c>
      <c r="D266" t="s">
        <v>569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569</v>
      </c>
      <c r="D267" t="s">
        <v>570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570</v>
      </c>
      <c r="D268" t="s">
        <v>571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571</v>
      </c>
      <c r="D269" t="s">
        <v>572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572</v>
      </c>
      <c r="D270" t="s">
        <v>573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573</v>
      </c>
      <c r="D271" t="s">
        <v>574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574</v>
      </c>
      <c r="D272" t="s">
        <v>575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575</v>
      </c>
      <c r="D273" t="s">
        <v>576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576</v>
      </c>
      <c r="D274" t="s">
        <v>577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577</v>
      </c>
      <c r="D275" t="s">
        <v>578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578</v>
      </c>
      <c r="D276" t="s">
        <v>579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579</v>
      </c>
      <c r="D277" t="s">
        <v>580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580</v>
      </c>
      <c r="D278" t="s">
        <v>581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581</v>
      </c>
      <c r="D279" t="s">
        <v>582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582</v>
      </c>
      <c r="D280" t="s">
        <v>583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583</v>
      </c>
      <c r="D281" t="s">
        <v>584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584</v>
      </c>
      <c r="D282" t="s">
        <v>585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585</v>
      </c>
      <c r="D283" t="s">
        <v>586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586</v>
      </c>
      <c r="D284" t="s">
        <v>587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587</v>
      </c>
      <c r="D285" t="s">
        <v>588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588</v>
      </c>
      <c r="D286" t="s">
        <v>589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589</v>
      </c>
      <c r="D287" t="s">
        <v>590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590</v>
      </c>
      <c r="D288" t="s">
        <v>591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591</v>
      </c>
      <c r="D289" t="s">
        <v>592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592</v>
      </c>
      <c r="D290" t="s">
        <v>593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593</v>
      </c>
      <c r="D291" t="s">
        <v>594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594</v>
      </c>
      <c r="D292" t="s">
        <v>595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595</v>
      </c>
      <c r="D293" t="s">
        <v>596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596</v>
      </c>
      <c r="D294" t="s">
        <v>597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597</v>
      </c>
      <c r="D295" t="s">
        <v>598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598</v>
      </c>
      <c r="D296" t="s">
        <v>599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599</v>
      </c>
      <c r="D297" t="s">
        <v>600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600</v>
      </c>
      <c r="D298" t="s">
        <v>601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601</v>
      </c>
      <c r="D299" t="s">
        <v>602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602</v>
      </c>
      <c r="D300" t="s">
        <v>603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603</v>
      </c>
      <c r="D301" t="s">
        <v>604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604</v>
      </c>
      <c r="D302" t="s">
        <v>605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605</v>
      </c>
      <c r="D303" t="s">
        <v>606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606</v>
      </c>
      <c r="D304" t="s">
        <v>607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607</v>
      </c>
      <c r="D305" t="s">
        <v>608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608</v>
      </c>
      <c r="D306" t="s">
        <v>609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609</v>
      </c>
      <c r="D307" t="s">
        <v>610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610</v>
      </c>
      <c r="D308" t="s">
        <v>611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611</v>
      </c>
      <c r="D309" t="s">
        <v>612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612</v>
      </c>
      <c r="D310" t="s">
        <v>613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613</v>
      </c>
      <c r="D311" t="s">
        <v>614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614</v>
      </c>
      <c r="D312" t="s">
        <v>615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615</v>
      </c>
      <c r="D313" t="s">
        <v>616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616</v>
      </c>
      <c r="D314" t="s">
        <v>617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617</v>
      </c>
      <c r="D315" t="s">
        <v>618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618</v>
      </c>
      <c r="D316" t="s">
        <v>619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619</v>
      </c>
      <c r="D317" t="s">
        <v>620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620</v>
      </c>
      <c r="D318" t="s">
        <v>621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621</v>
      </c>
      <c r="D319" t="s">
        <v>622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622</v>
      </c>
      <c r="D320" t="s">
        <v>623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623</v>
      </c>
      <c r="D321" t="s">
        <v>624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624</v>
      </c>
      <c r="D322" t="s">
        <v>625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625</v>
      </c>
      <c r="D323" t="s">
        <v>626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626</v>
      </c>
      <c r="D324" t="s">
        <v>627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627</v>
      </c>
      <c r="D325" t="s">
        <v>628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628</v>
      </c>
      <c r="D326" t="s">
        <v>629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629</v>
      </c>
      <c r="D327" t="s">
        <v>630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630</v>
      </c>
      <c r="D328" t="s">
        <v>631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631</v>
      </c>
      <c r="D329" t="s">
        <v>632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632</v>
      </c>
      <c r="D330" t="s">
        <v>633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633</v>
      </c>
      <c r="D331" t="s">
        <v>634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634</v>
      </c>
      <c r="D332" t="s">
        <v>635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635</v>
      </c>
      <c r="D333" t="s">
        <v>636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636</v>
      </c>
      <c r="D334" t="s">
        <v>637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637</v>
      </c>
      <c r="D335" t="s">
        <v>638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638</v>
      </c>
      <c r="D336" t="s">
        <v>639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639</v>
      </c>
      <c r="D337" t="s">
        <v>640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640</v>
      </c>
      <c r="D338" t="s">
        <v>641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641</v>
      </c>
      <c r="D339" t="s">
        <v>642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642</v>
      </c>
      <c r="D340" t="s">
        <v>643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643</v>
      </c>
      <c r="D341" t="s">
        <v>644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644</v>
      </c>
      <c r="D342" t="s">
        <v>645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645</v>
      </c>
      <c r="D343" t="s">
        <v>646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646</v>
      </c>
      <c r="D344" t="s">
        <v>647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647</v>
      </c>
      <c r="D345" t="s">
        <v>648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648</v>
      </c>
      <c r="D346" t="s">
        <v>649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649</v>
      </c>
      <c r="D347" t="s">
        <v>650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650</v>
      </c>
      <c r="D348" t="s">
        <v>651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651</v>
      </c>
      <c r="D349" t="s">
        <v>652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652</v>
      </c>
      <c r="D350" t="s">
        <v>653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653</v>
      </c>
      <c r="D351" t="s">
        <v>654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654</v>
      </c>
      <c r="D352" t="s">
        <v>655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655</v>
      </c>
      <c r="D353" t="s">
        <v>656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656</v>
      </c>
      <c r="D354" t="s">
        <v>657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657</v>
      </c>
      <c r="D355" t="s">
        <v>658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658</v>
      </c>
      <c r="D356" t="s">
        <v>659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659</v>
      </c>
      <c r="D357" t="s">
        <v>660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660</v>
      </c>
      <c r="D358" t="s">
        <v>661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661</v>
      </c>
      <c r="D359" t="s">
        <v>662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662</v>
      </c>
      <c r="D360" t="s">
        <v>663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663</v>
      </c>
      <c r="D361" t="s">
        <v>664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664</v>
      </c>
      <c r="D362" t="s">
        <v>665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665</v>
      </c>
      <c r="D363" t="s">
        <v>666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666</v>
      </c>
      <c r="D364" t="s">
        <v>667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667</v>
      </c>
      <c r="D365" t="s">
        <v>668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668</v>
      </c>
      <c r="D366" t="s">
        <v>669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669</v>
      </c>
      <c r="D367" t="s">
        <v>670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670</v>
      </c>
      <c r="D368" t="s">
        <v>671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671</v>
      </c>
      <c r="D369" t="s">
        <v>672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672</v>
      </c>
      <c r="D370" t="s">
        <v>673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673</v>
      </c>
      <c r="D371" t="s">
        <v>674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674</v>
      </c>
      <c r="D372" t="s">
        <v>675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675</v>
      </c>
      <c r="D373" t="s">
        <v>676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676</v>
      </c>
      <c r="D374" t="s">
        <v>677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677</v>
      </c>
      <c r="D375" t="s">
        <v>678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678</v>
      </c>
      <c r="D376" t="s">
        <v>679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679</v>
      </c>
      <c r="D377" t="s">
        <v>680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680</v>
      </c>
      <c r="D378" t="s">
        <v>681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681</v>
      </c>
      <c r="D379" t="s">
        <v>682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682</v>
      </c>
      <c r="D380" t="s">
        <v>683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683</v>
      </c>
      <c r="D381" t="s">
        <v>684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684</v>
      </c>
      <c r="D382" t="s">
        <v>685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685</v>
      </c>
      <c r="D383" t="s">
        <v>686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686</v>
      </c>
      <c r="D384" t="s">
        <v>687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687</v>
      </c>
      <c r="D385" t="s">
        <v>688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688</v>
      </c>
      <c r="D386" t="s">
        <v>689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689</v>
      </c>
      <c r="D387" t="s">
        <v>690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690</v>
      </c>
      <c r="D388" t="s">
        <v>691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691</v>
      </c>
      <c r="D389" t="s">
        <v>692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692</v>
      </c>
      <c r="D390" t="s">
        <v>693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693</v>
      </c>
      <c r="D391" t="s">
        <v>694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694</v>
      </c>
      <c r="D392" t="s">
        <v>695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695</v>
      </c>
      <c r="D393" t="s">
        <v>696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696</v>
      </c>
      <c r="D394" t="s">
        <v>697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697</v>
      </c>
      <c r="D395" t="s">
        <v>698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698</v>
      </c>
      <c r="D396" t="s">
        <v>699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699</v>
      </c>
      <c r="D397" t="s">
        <v>700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700</v>
      </c>
      <c r="D398" t="s">
        <v>701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701</v>
      </c>
      <c r="D399" t="s">
        <v>702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702</v>
      </c>
      <c r="D400" t="s">
        <v>703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703</v>
      </c>
      <c r="D401" t="s">
        <v>704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704</v>
      </c>
      <c r="D402" t="s">
        <v>705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705</v>
      </c>
      <c r="D403" t="s">
        <v>706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706</v>
      </c>
      <c r="D404" t="s">
        <v>707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707</v>
      </c>
      <c r="D405" t="s">
        <v>708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708</v>
      </c>
      <c r="D406" t="s">
        <v>709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709</v>
      </c>
      <c r="D407" t="s">
        <v>710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710</v>
      </c>
      <c r="D408" t="s">
        <v>711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711</v>
      </c>
      <c r="D409" t="s">
        <v>712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712</v>
      </c>
      <c r="D410" t="s">
        <v>713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713</v>
      </c>
      <c r="D411" t="s">
        <v>714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714</v>
      </c>
      <c r="D412" t="s">
        <v>715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715</v>
      </c>
      <c r="D413" t="s">
        <v>716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716</v>
      </c>
      <c r="D414" t="s">
        <v>717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717</v>
      </c>
      <c r="D415" t="s">
        <v>718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718</v>
      </c>
      <c r="D416" t="s">
        <v>719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719</v>
      </c>
      <c r="D417" t="s">
        <v>720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720</v>
      </c>
      <c r="D418" t="s">
        <v>721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721</v>
      </c>
      <c r="D419" t="s">
        <v>722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722</v>
      </c>
      <c r="D420" t="s">
        <v>723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723</v>
      </c>
      <c r="D421" t="s">
        <v>724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724</v>
      </c>
      <c r="D422" t="s">
        <v>725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725</v>
      </c>
      <c r="D423" t="s">
        <v>726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726</v>
      </c>
      <c r="D424" t="s">
        <v>727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727</v>
      </c>
      <c r="D425" t="s">
        <v>728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728</v>
      </c>
      <c r="D426" t="s">
        <v>729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729</v>
      </c>
      <c r="D427" t="s">
        <v>730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730</v>
      </c>
      <c r="D428" t="s">
        <v>731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731</v>
      </c>
      <c r="D429" t="s">
        <v>732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732</v>
      </c>
      <c r="D430" t="s">
        <v>733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733</v>
      </c>
      <c r="D431" t="s">
        <v>734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734</v>
      </c>
      <c r="D432" t="s">
        <v>735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735</v>
      </c>
      <c r="D433" t="s">
        <v>736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736</v>
      </c>
      <c r="D434" t="s">
        <v>737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737</v>
      </c>
      <c r="D435" t="s">
        <v>738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738</v>
      </c>
      <c r="D436" t="s">
        <v>739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739</v>
      </c>
      <c r="D437" t="s">
        <v>740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740</v>
      </c>
      <c r="D438" t="s">
        <v>741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741</v>
      </c>
      <c r="D439" t="s">
        <v>742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742</v>
      </c>
      <c r="D440" t="s">
        <v>743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743</v>
      </c>
      <c r="D441" t="s">
        <v>744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744</v>
      </c>
      <c r="D442" t="s">
        <v>745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745</v>
      </c>
      <c r="D443" t="s">
        <v>746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746</v>
      </c>
      <c r="D444" t="s">
        <v>747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747</v>
      </c>
      <c r="D445" t="s">
        <v>748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748</v>
      </c>
      <c r="D446" t="s">
        <v>749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749</v>
      </c>
      <c r="D447" t="s">
        <v>750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750</v>
      </c>
      <c r="D448" t="s">
        <v>751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751</v>
      </c>
      <c r="D449" t="s">
        <v>752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752</v>
      </c>
      <c r="D450" t="s">
        <v>753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753</v>
      </c>
      <c r="D451" t="s">
        <v>754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754</v>
      </c>
      <c r="D452" t="s">
        <v>755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755</v>
      </c>
      <c r="D453" t="s">
        <v>756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756</v>
      </c>
      <c r="D454" t="s">
        <v>757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757</v>
      </c>
      <c r="D455" t="s">
        <v>758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758</v>
      </c>
      <c r="D456" t="s">
        <v>759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759</v>
      </c>
      <c r="D457" t="s">
        <v>760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760</v>
      </c>
      <c r="D458" t="s">
        <v>761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761</v>
      </c>
      <c r="D459" t="s">
        <v>762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762</v>
      </c>
      <c r="D460" t="s">
        <v>763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763</v>
      </c>
      <c r="D461" t="s">
        <v>764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764</v>
      </c>
      <c r="D462" t="s">
        <v>765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765</v>
      </c>
      <c r="D463" t="s">
        <v>766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766</v>
      </c>
      <c r="D464" t="s">
        <v>767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767</v>
      </c>
      <c r="D465" t="s">
        <v>768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768</v>
      </c>
      <c r="D466" t="s">
        <v>769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769</v>
      </c>
      <c r="D467" t="s">
        <v>770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770</v>
      </c>
      <c r="D468" t="s">
        <v>771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771</v>
      </c>
      <c r="D469" t="s">
        <v>772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772</v>
      </c>
      <c r="D470" t="s">
        <v>773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773</v>
      </c>
      <c r="D471" t="s">
        <v>774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774</v>
      </c>
      <c r="D472" t="s">
        <v>775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775</v>
      </c>
      <c r="D473" t="s">
        <v>776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776</v>
      </c>
      <c r="D474" t="s">
        <v>777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777</v>
      </c>
      <c r="D475" t="s">
        <v>778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778</v>
      </c>
      <c r="D476" t="s">
        <v>779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779</v>
      </c>
      <c r="D477" t="s">
        <v>780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780</v>
      </c>
      <c r="D478" t="s">
        <v>781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781</v>
      </c>
      <c r="D479" t="s">
        <v>782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782</v>
      </c>
      <c r="D480" t="s">
        <v>783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783</v>
      </c>
      <c r="D481" t="s">
        <v>784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784</v>
      </c>
      <c r="D482" t="s">
        <v>785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785</v>
      </c>
      <c r="D483" t="s">
        <v>786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786</v>
      </c>
      <c r="D484" t="s">
        <v>787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787</v>
      </c>
      <c r="D485" t="s">
        <v>788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788</v>
      </c>
      <c r="D486" t="s">
        <v>789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789</v>
      </c>
      <c r="D487" t="s">
        <v>790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790</v>
      </c>
      <c r="D488" t="s">
        <v>791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791</v>
      </c>
      <c r="D489" t="s">
        <v>792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792</v>
      </c>
      <c r="D490" t="s">
        <v>793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793</v>
      </c>
      <c r="D491" t="s">
        <v>794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794</v>
      </c>
      <c r="D492" t="s">
        <v>795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795</v>
      </c>
      <c r="D493" t="s">
        <v>796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796</v>
      </c>
      <c r="D494" t="s">
        <v>797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797</v>
      </c>
      <c r="D495" t="s">
        <v>798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798</v>
      </c>
      <c r="D496" t="s">
        <v>799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799</v>
      </c>
      <c r="D497" t="s">
        <v>800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800</v>
      </c>
      <c r="D498" t="s">
        <v>801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801</v>
      </c>
      <c r="D499" t="s">
        <v>802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802</v>
      </c>
      <c r="D500" t="s">
        <v>803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803</v>
      </c>
      <c r="D501" t="s">
        <v>804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804</v>
      </c>
      <c r="D502" t="s">
        <v>805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805</v>
      </c>
      <c r="D503" t="s">
        <v>806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806</v>
      </c>
      <c r="D504" t="s">
        <v>807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807</v>
      </c>
      <c r="D505" t="s">
        <v>808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808</v>
      </c>
      <c r="D506" t="s">
        <v>809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809</v>
      </c>
      <c r="D507" t="s">
        <v>810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810</v>
      </c>
      <c r="D508" t="s">
        <v>811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811</v>
      </c>
      <c r="D509" t="s">
        <v>812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812</v>
      </c>
      <c r="D510" t="s">
        <v>813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813</v>
      </c>
      <c r="D511" t="s">
        <v>814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814</v>
      </c>
      <c r="D512" t="s">
        <v>815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815</v>
      </c>
      <c r="D513" t="s">
        <v>816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816</v>
      </c>
      <c r="D514" t="s">
        <v>817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817</v>
      </c>
      <c r="D515" t="s">
        <v>818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818</v>
      </c>
      <c r="D516" t="s">
        <v>819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819</v>
      </c>
      <c r="D517" t="s">
        <v>820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820</v>
      </c>
      <c r="D518" t="s">
        <v>821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821</v>
      </c>
      <c r="D519" t="s">
        <v>822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822</v>
      </c>
      <c r="D520" t="s">
        <v>823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823</v>
      </c>
      <c r="D521" t="s">
        <v>824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824</v>
      </c>
      <c r="D522" t="s">
        <v>825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825</v>
      </c>
      <c r="D523" t="s">
        <v>826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826</v>
      </c>
      <c r="D524" t="s">
        <v>827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827</v>
      </c>
      <c r="D525" t="s">
        <v>828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828</v>
      </c>
      <c r="D526" t="s">
        <v>829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829</v>
      </c>
      <c r="D527" t="s">
        <v>830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830</v>
      </c>
      <c r="D528" t="s">
        <v>831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831</v>
      </c>
      <c r="D529" t="s">
        <v>832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832</v>
      </c>
      <c r="D530" t="s">
        <v>833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833</v>
      </c>
      <c r="D531" t="s">
        <v>834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834</v>
      </c>
      <c r="D532" t="s">
        <v>835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835</v>
      </c>
      <c r="D533" t="s">
        <v>836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836</v>
      </c>
      <c r="D534" t="s">
        <v>837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837</v>
      </c>
      <c r="D535" t="s">
        <v>838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838</v>
      </c>
      <c r="D536" t="s">
        <v>839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839</v>
      </c>
      <c r="D537" t="s">
        <v>840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840</v>
      </c>
      <c r="D538" t="s">
        <v>841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841</v>
      </c>
      <c r="D539" t="s">
        <v>842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842</v>
      </c>
      <c r="D540" t="s">
        <v>843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843</v>
      </c>
      <c r="D541" t="s">
        <v>844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844</v>
      </c>
      <c r="D542" t="s">
        <v>845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845</v>
      </c>
      <c r="D543" t="s">
        <v>846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846</v>
      </c>
      <c r="D544" t="s">
        <v>847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847</v>
      </c>
      <c r="D545" t="s">
        <v>848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848</v>
      </c>
      <c r="D546" t="s">
        <v>849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849</v>
      </c>
      <c r="D547" t="s">
        <v>850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850</v>
      </c>
      <c r="D548" t="s">
        <v>851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851</v>
      </c>
      <c r="D549" t="s">
        <v>852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852</v>
      </c>
      <c r="D550" t="s">
        <v>853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853</v>
      </c>
      <c r="D551" t="s">
        <v>854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854</v>
      </c>
      <c r="D552" t="s">
        <v>855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855</v>
      </c>
      <c r="D553" t="s">
        <v>856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856</v>
      </c>
      <c r="D554" t="s">
        <v>857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857</v>
      </c>
      <c r="D555" t="s">
        <v>858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858</v>
      </c>
      <c r="D556" t="s">
        <v>859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859</v>
      </c>
      <c r="D557" t="s">
        <v>860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860</v>
      </c>
      <c r="D558" t="s">
        <v>861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861</v>
      </c>
      <c r="D559" t="s">
        <v>862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862</v>
      </c>
      <c r="D560" t="s">
        <v>863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863</v>
      </c>
      <c r="D561" t="s">
        <v>864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864</v>
      </c>
      <c r="D562" t="s">
        <v>865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865</v>
      </c>
      <c r="D563" t="s">
        <v>866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866</v>
      </c>
      <c r="D564" t="s">
        <v>867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867</v>
      </c>
      <c r="D565" t="s">
        <v>868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868</v>
      </c>
      <c r="D566" t="s">
        <v>869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869</v>
      </c>
      <c r="D567" t="s">
        <v>870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870</v>
      </c>
      <c r="D568" t="s">
        <v>871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871</v>
      </c>
      <c r="D569" t="s">
        <v>872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872</v>
      </c>
      <c r="D570" t="s">
        <v>873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873</v>
      </c>
      <c r="D571" t="s">
        <v>874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874</v>
      </c>
      <c r="D572" t="s">
        <v>875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875</v>
      </c>
      <c r="D573" t="s">
        <v>876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876</v>
      </c>
      <c r="D574" t="s">
        <v>877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877</v>
      </c>
      <c r="D575" t="s">
        <v>878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878</v>
      </c>
      <c r="D576" t="s">
        <v>879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879</v>
      </c>
      <c r="D577" t="s">
        <v>880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880</v>
      </c>
      <c r="D578" t="s">
        <v>881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881</v>
      </c>
      <c r="D579" t="s">
        <v>882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882</v>
      </c>
      <c r="D580" t="s">
        <v>883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883</v>
      </c>
      <c r="D581" t="s">
        <v>884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884</v>
      </c>
      <c r="D582" t="s">
        <v>885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885</v>
      </c>
      <c r="D583" t="s">
        <v>886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886</v>
      </c>
      <c r="D584" t="s">
        <v>887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887</v>
      </c>
      <c r="D585" t="s">
        <v>888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888</v>
      </c>
      <c r="D586" t="s">
        <v>889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889</v>
      </c>
      <c r="D587" t="s">
        <v>890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890</v>
      </c>
      <c r="D588" t="s">
        <v>891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891</v>
      </c>
      <c r="D589" t="s">
        <v>892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892</v>
      </c>
      <c r="D590" t="s">
        <v>893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893</v>
      </c>
      <c r="D591" t="s">
        <v>894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894</v>
      </c>
      <c r="D592" t="s">
        <v>895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895</v>
      </c>
      <c r="D593" t="s">
        <v>896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896</v>
      </c>
      <c r="D594" t="s">
        <v>897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897</v>
      </c>
      <c r="D595" t="s">
        <v>898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898</v>
      </c>
      <c r="D596" t="s">
        <v>899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899</v>
      </c>
      <c r="D597" t="s">
        <v>900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900</v>
      </c>
      <c r="D598" t="s">
        <v>901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901</v>
      </c>
      <c r="D599" t="s">
        <v>902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902</v>
      </c>
      <c r="D600" t="s">
        <v>903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903</v>
      </c>
      <c r="D601" t="s">
        <v>904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904</v>
      </c>
      <c r="D602" t="s">
        <v>905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905</v>
      </c>
      <c r="D603" t="s">
        <v>906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906</v>
      </c>
      <c r="D604" t="s">
        <v>907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907</v>
      </c>
      <c r="D605" t="s">
        <v>908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908</v>
      </c>
      <c r="D606" t="s">
        <v>909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909</v>
      </c>
      <c r="D607" t="s">
        <v>910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910</v>
      </c>
      <c r="D608" t="s">
        <v>911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911</v>
      </c>
      <c r="D609" t="s">
        <v>912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912</v>
      </c>
      <c r="D610" t="s">
        <v>913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913</v>
      </c>
      <c r="D611" t="s">
        <v>914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914</v>
      </c>
      <c r="D612" t="s">
        <v>915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915</v>
      </c>
      <c r="D613" t="s">
        <v>916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916</v>
      </c>
      <c r="D614" t="s">
        <v>917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917</v>
      </c>
      <c r="D615" t="s">
        <v>918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918</v>
      </c>
      <c r="D616" t="s">
        <v>919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919</v>
      </c>
      <c r="D617" t="s">
        <v>920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920</v>
      </c>
      <c r="D618" t="s">
        <v>921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921</v>
      </c>
      <c r="D619" t="s">
        <v>922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922</v>
      </c>
      <c r="D620" t="s">
        <v>923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923</v>
      </c>
      <c r="D621" t="s">
        <v>924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924</v>
      </c>
      <c r="D622" t="s">
        <v>925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925</v>
      </c>
      <c r="D623" t="s">
        <v>926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926</v>
      </c>
      <c r="D624" t="s">
        <v>927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927</v>
      </c>
      <c r="D625" t="s">
        <v>928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928</v>
      </c>
      <c r="D626" t="s">
        <v>929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929</v>
      </c>
      <c r="D627" t="s">
        <v>930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930</v>
      </c>
      <c r="D628" t="s">
        <v>931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931</v>
      </c>
      <c r="D629" t="s">
        <v>932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932</v>
      </c>
      <c r="D630" t="s">
        <v>933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933</v>
      </c>
      <c r="D631" t="s">
        <v>934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934</v>
      </c>
      <c r="D632" t="s">
        <v>935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935</v>
      </c>
      <c r="D633" t="s">
        <v>936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936</v>
      </c>
      <c r="D634" t="s">
        <v>937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937</v>
      </c>
      <c r="D635" t="s">
        <v>938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938</v>
      </c>
      <c r="D636" t="s">
        <v>939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939</v>
      </c>
      <c r="D637" t="s">
        <v>940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940</v>
      </c>
      <c r="D638" t="s">
        <v>941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941</v>
      </c>
      <c r="D639" t="s">
        <v>942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942</v>
      </c>
      <c r="D640" t="s">
        <v>943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943</v>
      </c>
      <c r="D641" t="s">
        <v>944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944</v>
      </c>
      <c r="D642" t="s">
        <v>945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945</v>
      </c>
      <c r="D643" t="s">
        <v>946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946</v>
      </c>
      <c r="D644" t="s">
        <v>947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947</v>
      </c>
      <c r="D645" t="s">
        <v>948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948</v>
      </c>
      <c r="D646" t="s">
        <v>949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949</v>
      </c>
      <c r="D647" t="s">
        <v>950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950</v>
      </c>
      <c r="D648" t="s">
        <v>951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951</v>
      </c>
      <c r="D649" t="s">
        <v>952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952</v>
      </c>
      <c r="D650" t="s">
        <v>953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953</v>
      </c>
      <c r="D651" t="s">
        <v>954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954</v>
      </c>
      <c r="D652" t="s">
        <v>955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955</v>
      </c>
      <c r="D653" t="s">
        <v>956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956</v>
      </c>
      <c r="D654" t="s">
        <v>957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957</v>
      </c>
      <c r="D655" t="s">
        <v>958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958</v>
      </c>
      <c r="D656" t="s">
        <v>959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959</v>
      </c>
      <c r="D657" t="s">
        <v>960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960</v>
      </c>
      <c r="D658" t="s">
        <v>961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961</v>
      </c>
      <c r="D659" t="s">
        <v>962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962</v>
      </c>
      <c r="D660" t="s">
        <v>963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963</v>
      </c>
      <c r="D661" t="s">
        <v>964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964</v>
      </c>
      <c r="D662" t="s">
        <v>965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965</v>
      </c>
      <c r="D663" t="s">
        <v>966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966</v>
      </c>
      <c r="D664" t="s">
        <v>967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967</v>
      </c>
      <c r="D665" t="s">
        <v>968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968</v>
      </c>
      <c r="D666" t="s">
        <v>969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969</v>
      </c>
      <c r="D667" t="s">
        <v>970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970</v>
      </c>
      <c r="D668" t="s">
        <v>971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971</v>
      </c>
      <c r="D669" t="s">
        <v>972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972</v>
      </c>
      <c r="D670" t="s">
        <v>973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973</v>
      </c>
      <c r="D671" t="s">
        <v>974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974</v>
      </c>
      <c r="D672" t="s">
        <v>975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975</v>
      </c>
      <c r="D673" t="s">
        <v>976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976</v>
      </c>
      <c r="D674" t="s">
        <v>977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977</v>
      </c>
      <c r="D675" t="s">
        <v>978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978</v>
      </c>
      <c r="D676" t="s">
        <v>979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979</v>
      </c>
      <c r="D677" t="s">
        <v>980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980</v>
      </c>
      <c r="D678" t="s">
        <v>981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981</v>
      </c>
      <c r="D679" t="s">
        <v>982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982</v>
      </c>
      <c r="D680" t="s">
        <v>983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983</v>
      </c>
      <c r="D681" t="s">
        <v>984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984</v>
      </c>
      <c r="D682" t="s">
        <v>985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985</v>
      </c>
      <c r="D683" t="s">
        <v>986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986</v>
      </c>
      <c r="D684" t="s">
        <v>987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987</v>
      </c>
      <c r="D685" t="s">
        <v>988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988</v>
      </c>
      <c r="D686" t="s">
        <v>989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989</v>
      </c>
      <c r="D687" t="s">
        <v>990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990</v>
      </c>
      <c r="D688" t="s">
        <v>991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991</v>
      </c>
      <c r="D689" t="s">
        <v>992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992</v>
      </c>
      <c r="D690" t="s">
        <v>993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993</v>
      </c>
      <c r="D691" t="s">
        <v>994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994</v>
      </c>
      <c r="D692" t="s">
        <v>995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995</v>
      </c>
      <c r="D693" t="s">
        <v>996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996</v>
      </c>
      <c r="D694" t="s">
        <v>997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997</v>
      </c>
      <c r="D695" t="s">
        <v>998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998</v>
      </c>
      <c r="D696" t="s">
        <v>999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999</v>
      </c>
      <c r="D697" t="s">
        <v>1000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1000</v>
      </c>
      <c r="D698" t="s">
        <v>1001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1001</v>
      </c>
      <c r="D699" t="s">
        <v>1002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1002</v>
      </c>
      <c r="D700" t="s">
        <v>1003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1003</v>
      </c>
      <c r="D701" t="s">
        <v>1004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1004</v>
      </c>
      <c r="D702" t="s">
        <v>1005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1005</v>
      </c>
      <c r="D703" t="s">
        <v>1006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1006</v>
      </c>
      <c r="D704" t="s">
        <v>1007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1007</v>
      </c>
      <c r="D705" t="s">
        <v>1008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1008</v>
      </c>
      <c r="D706" t="s">
        <v>1009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1009</v>
      </c>
      <c r="D707" t="s">
        <v>1010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1010</v>
      </c>
      <c r="D708" t="s">
        <v>1011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1011</v>
      </c>
      <c r="D709" t="s">
        <v>1012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1012</v>
      </c>
      <c r="D710" t="s">
        <v>1013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1013</v>
      </c>
      <c r="D711" t="s">
        <v>1014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1014</v>
      </c>
      <c r="D712" t="s">
        <v>1015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1015</v>
      </c>
      <c r="D713" t="s">
        <v>1016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1016</v>
      </c>
      <c r="D714" t="s">
        <v>1017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1017</v>
      </c>
      <c r="D715" t="s">
        <v>1018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1018</v>
      </c>
      <c r="D716" t="s">
        <v>1019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1019</v>
      </c>
      <c r="D717" t="s">
        <v>1020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1020</v>
      </c>
      <c r="D718" t="s">
        <v>1021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1021</v>
      </c>
      <c r="D719" t="s">
        <v>1022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1022</v>
      </c>
      <c r="D720" t="s">
        <v>1023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1023</v>
      </c>
      <c r="D721" t="s">
        <v>1024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1024</v>
      </c>
      <c r="D722" t="s">
        <v>1025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1025</v>
      </c>
      <c r="D723" t="s">
        <v>1026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1026</v>
      </c>
      <c r="D724" t="s">
        <v>1027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1027</v>
      </c>
      <c r="D725" t="s">
        <v>1028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1028</v>
      </c>
      <c r="D726" t="s">
        <v>1029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1029</v>
      </c>
      <c r="D727" t="s">
        <v>1030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1030</v>
      </c>
      <c r="D728" t="s">
        <v>1031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1031</v>
      </c>
      <c r="D729" t="s">
        <v>1032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1032</v>
      </c>
      <c r="D730" t="s">
        <v>1033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1033</v>
      </c>
      <c r="D731" t="s">
        <v>1034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1034</v>
      </c>
      <c r="D732" t="s">
        <v>1035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1035</v>
      </c>
      <c r="D733" t="s">
        <v>1036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1036</v>
      </c>
      <c r="D734" t="s">
        <v>1037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1037</v>
      </c>
      <c r="D735" t="s">
        <v>1038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1038</v>
      </c>
      <c r="D736" t="s">
        <v>1039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1039</v>
      </c>
      <c r="D737" t="s">
        <v>1040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1040</v>
      </c>
      <c r="D738" t="s">
        <v>1041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1041</v>
      </c>
      <c r="D739" t="s">
        <v>1042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1042</v>
      </c>
      <c r="D740" t="s">
        <v>1043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1043</v>
      </c>
      <c r="D741" t="s">
        <v>1044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1044</v>
      </c>
      <c r="D742" t="s">
        <v>1045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1045</v>
      </c>
      <c r="D743" t="s">
        <v>1046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1046</v>
      </c>
      <c r="D744" t="s">
        <v>1047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1047</v>
      </c>
      <c r="D745" t="s">
        <v>1048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1048</v>
      </c>
      <c r="D746" t="s">
        <v>1049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1049</v>
      </c>
      <c r="D747" t="s">
        <v>1050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1050</v>
      </c>
      <c r="D748" t="s">
        <v>1051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1051</v>
      </c>
      <c r="D749" t="s">
        <v>1052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1052</v>
      </c>
      <c r="D750" t="s">
        <v>1053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1053</v>
      </c>
      <c r="D751" t="s">
        <v>1054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1054</v>
      </c>
      <c r="D752" t="s">
        <v>1055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1055</v>
      </c>
      <c r="D753" t="s">
        <v>1056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1056</v>
      </c>
      <c r="D754" t="s">
        <v>1057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1057</v>
      </c>
      <c r="D755" t="s">
        <v>1058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1058</v>
      </c>
      <c r="D756" t="s">
        <v>1059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1059</v>
      </c>
      <c r="D757" t="s">
        <v>1060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1060</v>
      </c>
      <c r="D758" t="s">
        <v>1061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1061</v>
      </c>
      <c r="D759" t="s">
        <v>1062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1062</v>
      </c>
      <c r="D760" t="s">
        <v>1063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1063</v>
      </c>
      <c r="D761" t="s">
        <v>1064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1064</v>
      </c>
      <c r="D762" t="s">
        <v>1065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1065</v>
      </c>
      <c r="D763" t="s">
        <v>1066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1066</v>
      </c>
      <c r="D764" t="s">
        <v>1067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1067</v>
      </c>
      <c r="D765" t="s">
        <v>1068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1068</v>
      </c>
      <c r="D766" t="s">
        <v>1069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1069</v>
      </c>
      <c r="D767" t="s">
        <v>1070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1070</v>
      </c>
      <c r="D768" t="s">
        <v>1071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1071</v>
      </c>
      <c r="D769" t="s">
        <v>1072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1072</v>
      </c>
      <c r="D770" t="s">
        <v>1073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1073</v>
      </c>
      <c r="D771" t="s">
        <v>1074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1074</v>
      </c>
      <c r="D772" t="s">
        <v>1075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1075</v>
      </c>
      <c r="D773" t="s">
        <v>1076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1076</v>
      </c>
      <c r="D774" t="s">
        <v>1077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1077</v>
      </c>
      <c r="D775" t="s">
        <v>1078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1078</v>
      </c>
      <c r="D776" t="s">
        <v>1079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1079</v>
      </c>
      <c r="D777" t="s">
        <v>1080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1080</v>
      </c>
      <c r="D778" t="s">
        <v>1081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1081</v>
      </c>
      <c r="D779" t="s">
        <v>1082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1082</v>
      </c>
      <c r="D780" t="s">
        <v>1083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1083</v>
      </c>
      <c r="D781" t="s">
        <v>1084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1084</v>
      </c>
      <c r="D782" t="s">
        <v>1085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1085</v>
      </c>
      <c r="D783" t="s">
        <v>1086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1086</v>
      </c>
      <c r="D784" t="s">
        <v>1087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1087</v>
      </c>
      <c r="D785" t="s">
        <v>1088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1088</v>
      </c>
      <c r="D786" t="s">
        <v>1089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1089</v>
      </c>
      <c r="D787" t="s">
        <v>1090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1090</v>
      </c>
      <c r="D788" t="s">
        <v>1091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1091</v>
      </c>
      <c r="D789" t="s">
        <v>1092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1092</v>
      </c>
      <c r="D790" t="s">
        <v>1093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1093</v>
      </c>
      <c r="D791" t="s">
        <v>1094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1094</v>
      </c>
      <c r="D792" t="s">
        <v>1095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1095</v>
      </c>
      <c r="D793" t="s">
        <v>1096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1096</v>
      </c>
      <c r="D794" t="s">
        <v>1097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1097</v>
      </c>
      <c r="D795" t="s">
        <v>1098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1098</v>
      </c>
      <c r="D796" t="s">
        <v>1099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1099</v>
      </c>
      <c r="D797" t="s">
        <v>1100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1100</v>
      </c>
      <c r="D798" t="s">
        <v>1101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1101</v>
      </c>
      <c r="D799" t="s">
        <v>1102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1102</v>
      </c>
      <c r="D800" t="s">
        <v>1103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1103</v>
      </c>
      <c r="D801" t="s">
        <v>1104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1104</v>
      </c>
      <c r="D802" t="s">
        <v>1105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1105</v>
      </c>
      <c r="D803" t="s">
        <v>1106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1106</v>
      </c>
      <c r="D804" t="s">
        <v>1107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1107</v>
      </c>
      <c r="D805" t="s">
        <v>1108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1108</v>
      </c>
      <c r="D806" t="s">
        <v>1109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1109</v>
      </c>
      <c r="D807" t="s">
        <v>1110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1110</v>
      </c>
      <c r="D808" t="s">
        <v>1111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1111</v>
      </c>
      <c r="D809" t="s">
        <v>1112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1112</v>
      </c>
      <c r="D810" t="s">
        <v>1113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1113</v>
      </c>
      <c r="D811" t="s">
        <v>1114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1114</v>
      </c>
      <c r="D812" t="s">
        <v>1115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1115</v>
      </c>
      <c r="D813" t="s">
        <v>1116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1116</v>
      </c>
      <c r="D814" t="s">
        <v>1117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1117</v>
      </c>
      <c r="D815" t="s">
        <v>1118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1118</v>
      </c>
      <c r="D816" t="s">
        <v>1119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1119</v>
      </c>
      <c r="D817" t="s">
        <v>1120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1120</v>
      </c>
      <c r="D818" t="s">
        <v>1121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1121</v>
      </c>
      <c r="D819" t="s">
        <v>1122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1122</v>
      </c>
      <c r="D820" t="s">
        <v>1123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1123</v>
      </c>
      <c r="D821" t="s">
        <v>1124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1124</v>
      </c>
      <c r="D822" t="s">
        <v>1125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1125</v>
      </c>
      <c r="D823" t="s">
        <v>1126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1126</v>
      </c>
      <c r="D824" t="s">
        <v>1127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1127</v>
      </c>
      <c r="D825" t="s">
        <v>1128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1128</v>
      </c>
      <c r="D826" t="s">
        <v>1129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1129</v>
      </c>
      <c r="D827" t="s">
        <v>1130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1130</v>
      </c>
      <c r="D828" t="s">
        <v>1131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1131</v>
      </c>
      <c r="D829" t="s">
        <v>1132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1132</v>
      </c>
      <c r="D830" t="s">
        <v>1133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1133</v>
      </c>
      <c r="D831" t="s">
        <v>1134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1134</v>
      </c>
      <c r="D832" t="s">
        <v>1135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1135</v>
      </c>
      <c r="D833" t="s">
        <v>1136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1136</v>
      </c>
      <c r="D834" t="s">
        <v>1137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1137</v>
      </c>
      <c r="D835" t="s">
        <v>1138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1138</v>
      </c>
      <c r="D836" t="s">
        <v>1139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1139</v>
      </c>
      <c r="D837" t="s">
        <v>1140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1140</v>
      </c>
      <c r="D838" t="s">
        <v>1141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1141</v>
      </c>
      <c r="D839" t="s">
        <v>1142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1142</v>
      </c>
      <c r="D840" t="s">
        <v>1143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1143</v>
      </c>
      <c r="D841" t="s">
        <v>1144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1144</v>
      </c>
      <c r="D842" t="s">
        <v>1145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1145</v>
      </c>
      <c r="D843" t="s">
        <v>1146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1146</v>
      </c>
      <c r="D844" t="s">
        <v>1147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1147</v>
      </c>
      <c r="D845" t="s">
        <v>1148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1148</v>
      </c>
      <c r="D846" t="s">
        <v>1149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1149</v>
      </c>
      <c r="D847" t="s">
        <v>1150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1150</v>
      </c>
      <c r="D848" t="s">
        <v>1151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1151</v>
      </c>
      <c r="D849" t="s">
        <v>1152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1152</v>
      </c>
      <c r="D850" t="s">
        <v>1153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1153</v>
      </c>
      <c r="D851" t="s">
        <v>1154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1154</v>
      </c>
      <c r="D852" t="s">
        <v>1155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1155</v>
      </c>
      <c r="D853" t="s">
        <v>1156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1156</v>
      </c>
      <c r="D854" t="s">
        <v>1157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1157</v>
      </c>
      <c r="D855" t="s">
        <v>1158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1158</v>
      </c>
      <c r="D856" t="s">
        <v>1159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1159</v>
      </c>
      <c r="D857" t="s">
        <v>1160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1160</v>
      </c>
      <c r="D858" t="s">
        <v>1161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1161</v>
      </c>
      <c r="D859" t="s">
        <v>1162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1162</v>
      </c>
      <c r="D860" t="s">
        <v>1163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1163</v>
      </c>
      <c r="D861" t="s">
        <v>1164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1164</v>
      </c>
      <c r="D862" t="s">
        <v>1165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1165</v>
      </c>
      <c r="D863" t="s">
        <v>1166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1166</v>
      </c>
      <c r="D864" t="s">
        <v>1167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1167</v>
      </c>
      <c r="D865" t="s">
        <v>1168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1168</v>
      </c>
      <c r="D866" t="s">
        <v>1169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1169</v>
      </c>
      <c r="D867" t="s">
        <v>1170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1170</v>
      </c>
      <c r="D868" t="s">
        <v>1171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1171</v>
      </c>
      <c r="D869" t="s">
        <v>1172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1172</v>
      </c>
      <c r="D870" t="s">
        <v>1173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1173</v>
      </c>
      <c r="D871" t="s">
        <v>1174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1174</v>
      </c>
      <c r="D872" t="s">
        <v>1175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1175</v>
      </c>
      <c r="D873" t="s">
        <v>1176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1176</v>
      </c>
      <c r="D874" t="s">
        <v>1177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1177</v>
      </c>
      <c r="D875" t="s">
        <v>1178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1178</v>
      </c>
      <c r="D876" t="s">
        <v>1179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1179</v>
      </c>
      <c r="D877" t="s">
        <v>1180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1180</v>
      </c>
      <c r="D878" t="s">
        <v>1181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1181</v>
      </c>
      <c r="D879" t="s">
        <v>1182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1182</v>
      </c>
      <c r="D880" t="s">
        <v>1183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1183</v>
      </c>
      <c r="D881" t="s">
        <v>1184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1184</v>
      </c>
      <c r="D882" t="s">
        <v>1185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1185</v>
      </c>
      <c r="D883" t="s">
        <v>1186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1186</v>
      </c>
      <c r="D884" t="s">
        <v>1187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1187</v>
      </c>
      <c r="D885" t="s">
        <v>1188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1188</v>
      </c>
      <c r="D886" t="s">
        <v>1189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1189</v>
      </c>
      <c r="D887" t="s">
        <v>1190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1190</v>
      </c>
      <c r="D888" t="s">
        <v>1191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1191</v>
      </c>
      <c r="D889" t="s">
        <v>1192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1192</v>
      </c>
      <c r="D890" t="s">
        <v>1193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1193</v>
      </c>
      <c r="D891" t="s">
        <v>1194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1194</v>
      </c>
      <c r="D892" t="s">
        <v>1195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1195</v>
      </c>
      <c r="D893" t="s">
        <v>1196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1196</v>
      </c>
      <c r="D894" t="s">
        <v>1197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1197</v>
      </c>
      <c r="D895" t="s">
        <v>1198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1198</v>
      </c>
      <c r="D896" t="s">
        <v>1199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1199</v>
      </c>
      <c r="D897" t="s">
        <v>1200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1200</v>
      </c>
      <c r="D898" t="s">
        <v>1201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1201</v>
      </c>
      <c r="D899" t="s">
        <v>1202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1202</v>
      </c>
      <c r="D900" t="s">
        <v>1203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1203</v>
      </c>
      <c r="D901" t="s">
        <v>1204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1204</v>
      </c>
      <c r="D902" t="s">
        <v>1205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1205</v>
      </c>
      <c r="D903" t="s">
        <v>1206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1206</v>
      </c>
      <c r="D904" t="s">
        <v>1207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1207</v>
      </c>
      <c r="D905" t="s">
        <v>1208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1208</v>
      </c>
      <c r="D906" t="s">
        <v>1209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1209</v>
      </c>
      <c r="D907" t="s">
        <v>1210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1210</v>
      </c>
      <c r="D908" t="s">
        <v>1211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1211</v>
      </c>
      <c r="D909" t="s">
        <v>1212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1212</v>
      </c>
      <c r="D910" t="s">
        <v>1213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1213</v>
      </c>
      <c r="D911" t="s">
        <v>1214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1214</v>
      </c>
      <c r="D912" t="s">
        <v>1215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1215</v>
      </c>
      <c r="D913" t="s">
        <v>1216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1216</v>
      </c>
      <c r="D914" t="s">
        <v>1217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1217</v>
      </c>
      <c r="D915" t="s">
        <v>1218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1218</v>
      </c>
      <c r="D916" t="s">
        <v>1219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1219</v>
      </c>
      <c r="D917" t="s">
        <v>1220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1220</v>
      </c>
      <c r="D918" t="s">
        <v>1221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1221</v>
      </c>
      <c r="D919" t="s">
        <v>1222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1222</v>
      </c>
      <c r="D920" t="s">
        <v>1223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1223</v>
      </c>
      <c r="D921" t="s">
        <v>1224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1224</v>
      </c>
      <c r="D922" t="s">
        <v>1225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1225</v>
      </c>
      <c r="D923" t="s">
        <v>1226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1226</v>
      </c>
      <c r="D924" t="s">
        <v>1227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1227</v>
      </c>
      <c r="D925" t="s">
        <v>1228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1228</v>
      </c>
      <c r="D926" t="s">
        <v>1229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1229</v>
      </c>
      <c r="D927" t="s">
        <v>1230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1230</v>
      </c>
      <c r="D928" t="s">
        <v>1231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1231</v>
      </c>
      <c r="D929" t="s">
        <v>1232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1232</v>
      </c>
      <c r="D930" t="s">
        <v>1233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1233</v>
      </c>
      <c r="D931" t="s">
        <v>1234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1234</v>
      </c>
      <c r="D932" t="s">
        <v>1235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1235</v>
      </c>
      <c r="D933" t="s">
        <v>1236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1236</v>
      </c>
      <c r="D934" t="s">
        <v>1237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1237</v>
      </c>
      <c r="D935" t="s">
        <v>1238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1238</v>
      </c>
      <c r="D936" t="s">
        <v>1239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1239</v>
      </c>
      <c r="D937" t="s">
        <v>1240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1240</v>
      </c>
      <c r="D938" t="s">
        <v>1241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1241</v>
      </c>
      <c r="D939" t="s">
        <v>1242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1242</v>
      </c>
      <c r="D940" t="s">
        <v>1243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1243</v>
      </c>
      <c r="D941" t="s">
        <v>1244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1244</v>
      </c>
      <c r="D942" t="s">
        <v>1245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1245</v>
      </c>
      <c r="D943" t="s">
        <v>1246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1246</v>
      </c>
      <c r="D944" t="s">
        <v>1247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1247</v>
      </c>
      <c r="D945" t="s">
        <v>1248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1248</v>
      </c>
      <c r="D946" t="s">
        <v>1249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1249</v>
      </c>
      <c r="D947" t="s">
        <v>1250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1250</v>
      </c>
      <c r="D948" t="s">
        <v>1251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1251</v>
      </c>
      <c r="D949" t="s">
        <v>1252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1252</v>
      </c>
      <c r="D950" t="s">
        <v>1253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1253</v>
      </c>
      <c r="D951" t="s">
        <v>1254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1254</v>
      </c>
      <c r="D952" t="s">
        <v>1255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1255</v>
      </c>
      <c r="D953" t="s">
        <v>1256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1256</v>
      </c>
      <c r="D954" t="s">
        <v>1257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1257</v>
      </c>
      <c r="D955" t="s">
        <v>1258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1258</v>
      </c>
      <c r="D956" t="s">
        <v>1259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1259</v>
      </c>
      <c r="D957" t="s">
        <v>1260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1260</v>
      </c>
      <c r="D958" t="s">
        <v>1261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1261</v>
      </c>
      <c r="D959" t="s">
        <v>1262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1262</v>
      </c>
      <c r="D960" t="s">
        <v>1263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1263</v>
      </c>
      <c r="D961" t="s">
        <v>1264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1264</v>
      </c>
      <c r="D962" t="s">
        <v>1265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1265</v>
      </c>
      <c r="D963" t="s">
        <v>1266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1266</v>
      </c>
      <c r="D964" t="s">
        <v>1267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1267</v>
      </c>
      <c r="D965" t="s">
        <v>1268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1268</v>
      </c>
      <c r="D966" t="s">
        <v>1269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1269</v>
      </c>
      <c r="D967" t="s">
        <v>1270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1270</v>
      </c>
      <c r="D968" t="s">
        <v>1271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1271</v>
      </c>
      <c r="D969" t="s">
        <v>1272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1272</v>
      </c>
      <c r="D970" t="s">
        <v>1273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1273</v>
      </c>
      <c r="D971" t="s">
        <v>1274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1274</v>
      </c>
      <c r="D972" t="s">
        <v>1275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1275</v>
      </c>
      <c r="D973" t="s">
        <v>1276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1276</v>
      </c>
      <c r="D974" t="s">
        <v>1277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1277</v>
      </c>
      <c r="D975" t="s">
        <v>1278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1278</v>
      </c>
      <c r="D976" t="s">
        <v>1279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1279</v>
      </c>
      <c r="D977" t="s">
        <v>1280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1280</v>
      </c>
      <c r="D978" t="s">
        <v>1281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1281</v>
      </c>
      <c r="D979" t="s">
        <v>1282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1282</v>
      </c>
      <c r="D980" t="s">
        <v>1283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1283</v>
      </c>
      <c r="D981" t="s">
        <v>1284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1284</v>
      </c>
      <c r="D982" t="s">
        <v>1285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1285</v>
      </c>
      <c r="D983" t="s">
        <v>1286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1286</v>
      </c>
      <c r="D984" t="s">
        <v>1287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1287</v>
      </c>
      <c r="D985" t="s">
        <v>1288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1288</v>
      </c>
      <c r="D986" t="s">
        <v>1289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1289</v>
      </c>
      <c r="D987" t="s">
        <v>1290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1290</v>
      </c>
      <c r="D988" t="s">
        <v>1291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1291</v>
      </c>
      <c r="D989" t="s">
        <v>1292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1292</v>
      </c>
      <c r="D990" t="s">
        <v>1293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1293</v>
      </c>
      <c r="D991" t="s">
        <v>1294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1294</v>
      </c>
      <c r="D992" t="s">
        <v>1295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1295</v>
      </c>
      <c r="D993" t="s">
        <v>1296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1296</v>
      </c>
      <c r="D994" t="s">
        <v>1297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1297</v>
      </c>
      <c r="D995" t="s">
        <v>1298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1298</v>
      </c>
      <c r="D996" t="s">
        <v>1299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1299</v>
      </c>
      <c r="D997" t="s">
        <v>1300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1300</v>
      </c>
      <c r="D998" t="s">
        <v>1301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1301</v>
      </c>
      <c r="D999" t="s">
        <v>1302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1302</v>
      </c>
      <c r="D1000" t="s">
        <v>1303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1303</v>
      </c>
      <c r="D1001" t="s">
        <v>1304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1304</v>
      </c>
      <c r="D1002" t="s">
        <v>1305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1305</v>
      </c>
      <c r="D1003" t="s">
        <v>1306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1306</v>
      </c>
      <c r="D1004" t="s">
        <v>1307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1307</v>
      </c>
      <c r="D1005" t="s">
        <v>1308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1308</v>
      </c>
      <c r="D1006" t="s">
        <v>1309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1309</v>
      </c>
      <c r="D1007" t="s">
        <v>1310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1310</v>
      </c>
      <c r="D1008" t="s">
        <v>1311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1311</v>
      </c>
      <c r="D1009" t="s">
        <v>1312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1312</v>
      </c>
      <c r="D1010" t="s">
        <v>1313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1313</v>
      </c>
      <c r="D1011" t="s">
        <v>1314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1314</v>
      </c>
      <c r="D1012" t="s">
        <v>1315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1315</v>
      </c>
      <c r="D1013" t="s">
        <v>1316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1316</v>
      </c>
      <c r="D1014" t="s">
        <v>1317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1317</v>
      </c>
      <c r="D1015" t="s">
        <v>1318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1318</v>
      </c>
      <c r="D1016" t="s">
        <v>1319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1319</v>
      </c>
      <c r="D1017" t="s">
        <v>1320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1320</v>
      </c>
      <c r="D1018" t="s">
        <v>1321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1321</v>
      </c>
      <c r="D1019" t="s">
        <v>1322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1322</v>
      </c>
      <c r="D1020" t="s">
        <v>1323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1323</v>
      </c>
      <c r="D1021" t="s">
        <v>1324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1324</v>
      </c>
      <c r="D1022" t="s">
        <v>1325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1325</v>
      </c>
      <c r="D1023" t="s">
        <v>1326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1326</v>
      </c>
      <c r="D1024" t="s">
        <v>1327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1327</v>
      </c>
      <c r="D1025" t="s">
        <v>1328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1328</v>
      </c>
      <c r="D1026" t="s">
        <v>1329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1329</v>
      </c>
      <c r="D1027" t="s">
        <v>1330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1330</v>
      </c>
      <c r="D1028" t="s">
        <v>1331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1331</v>
      </c>
      <c r="D1029" t="s">
        <v>1332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1332</v>
      </c>
      <c r="D1030" t="s">
        <v>1333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1333</v>
      </c>
      <c r="D1031" t="s">
        <v>1334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1334</v>
      </c>
      <c r="D1032" t="s">
        <v>1335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1335</v>
      </c>
      <c r="D1033" t="s">
        <v>1336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1336</v>
      </c>
      <c r="D1034" t="s">
        <v>1337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1337</v>
      </c>
      <c r="D1035" t="s">
        <v>1338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1338</v>
      </c>
      <c r="D1036" t="s">
        <v>1339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1339</v>
      </c>
      <c r="D1037" t="s">
        <v>1340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1340</v>
      </c>
      <c r="D1038" t="s">
        <v>1341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1341</v>
      </c>
      <c r="D1039" t="s">
        <v>1342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1342</v>
      </c>
      <c r="D1040" t="s">
        <v>1343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1343</v>
      </c>
      <c r="D1041" t="s">
        <v>1344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1344</v>
      </c>
      <c r="D1042" t="s">
        <v>1345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1345</v>
      </c>
      <c r="D1043" t="s">
        <v>1346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1346</v>
      </c>
      <c r="D1044" t="s">
        <v>1347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1347</v>
      </c>
      <c r="D1045" t="s">
        <v>1348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1348</v>
      </c>
      <c r="D1046" t="s">
        <v>1349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1349</v>
      </c>
      <c r="D1047" t="s">
        <v>1350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1350</v>
      </c>
      <c r="D1048" t="s">
        <v>1351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1351</v>
      </c>
      <c r="D1049" t="s">
        <v>1352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1352</v>
      </c>
      <c r="D1050" t="s">
        <v>1353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1353</v>
      </c>
      <c r="D1051" t="s">
        <v>1354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1354</v>
      </c>
      <c r="D1052" t="s">
        <v>1355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1355</v>
      </c>
      <c r="D1053" t="s">
        <v>1356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1356</v>
      </c>
      <c r="D1054" t="s">
        <v>1357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1357</v>
      </c>
      <c r="D1055" t="s">
        <v>1358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1358</v>
      </c>
      <c r="D1056" t="s">
        <v>1359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1359</v>
      </c>
      <c r="D1057" t="s">
        <v>1360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1360</v>
      </c>
      <c r="D1058" t="s">
        <v>1361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1361</v>
      </c>
      <c r="D1059" t="s">
        <v>1362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1362</v>
      </c>
      <c r="D1060" t="s">
        <v>1363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1363</v>
      </c>
      <c r="D1061" t="s">
        <v>1364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1364</v>
      </c>
      <c r="D1062" t="s">
        <v>1365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1365</v>
      </c>
      <c r="D1063" t="s">
        <v>1366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1366</v>
      </c>
      <c r="D1064" t="s">
        <v>1367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1367</v>
      </c>
      <c r="D1065" t="s">
        <v>1368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1368</v>
      </c>
      <c r="D1066" t="s">
        <v>1369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1369</v>
      </c>
      <c r="D1067" t="s">
        <v>1370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1370</v>
      </c>
      <c r="D1068" t="s">
        <v>1371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1371</v>
      </c>
      <c r="D1069" t="s">
        <v>1372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1372</v>
      </c>
      <c r="D1070" t="s">
        <v>1373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1373</v>
      </c>
      <c r="D1071" t="s">
        <v>1374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1374</v>
      </c>
      <c r="D1072" t="s">
        <v>1375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1375</v>
      </c>
      <c r="D1073" t="s">
        <v>1376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1376</v>
      </c>
      <c r="D1074" t="s">
        <v>1377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1377</v>
      </c>
      <c r="D1075" t="s">
        <v>1378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1378</v>
      </c>
      <c r="D1076" t="s">
        <v>1379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1379</v>
      </c>
      <c r="D1077" t="s">
        <v>1380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1380</v>
      </c>
      <c r="D1078" t="s">
        <v>1381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1381</v>
      </c>
      <c r="D1079" t="s">
        <v>1382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1382</v>
      </c>
      <c r="D1080" t="s">
        <v>1383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1383</v>
      </c>
      <c r="D1081" t="s">
        <v>1384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1384</v>
      </c>
      <c r="D1082" t="s">
        <v>1385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1385</v>
      </c>
      <c r="D1083" t="s">
        <v>1386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1386</v>
      </c>
      <c r="D1084" t="s">
        <v>1387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1387</v>
      </c>
      <c r="D1085" t="s">
        <v>1388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1388</v>
      </c>
      <c r="D1086" t="s">
        <v>1389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1389</v>
      </c>
      <c r="D1087" t="s">
        <v>1390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1390</v>
      </c>
      <c r="D1088" t="s">
        <v>1391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1391</v>
      </c>
      <c r="D1089" t="s">
        <v>1392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1392</v>
      </c>
      <c r="D1090" t="s">
        <v>1393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1393</v>
      </c>
      <c r="D1091" t="s">
        <v>1394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1394</v>
      </c>
      <c r="D1092" t="s">
        <v>1395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1395</v>
      </c>
      <c r="D1093" t="s">
        <v>1396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1396</v>
      </c>
      <c r="D1094" t="s">
        <v>10486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10486</v>
      </c>
      <c r="D1095" t="s">
        <v>10487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10487</v>
      </c>
      <c r="D1096" t="s">
        <v>10488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10488</v>
      </c>
      <c r="D1097" t="s">
        <v>10489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10489</v>
      </c>
      <c r="D1098" t="s">
        <v>10490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10490</v>
      </c>
      <c r="D1099" t="s">
        <v>10491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10491</v>
      </c>
      <c r="D1100" t="s">
        <v>10492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10492</v>
      </c>
      <c r="D1101" t="s">
        <v>10493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10493</v>
      </c>
      <c r="D1102" t="s">
        <v>10494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10494</v>
      </c>
      <c r="D1103" t="s">
        <v>10495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10495</v>
      </c>
      <c r="D1104" t="s">
        <v>10496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10496</v>
      </c>
      <c r="D1105" t="s">
        <v>10497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10497</v>
      </c>
      <c r="D1106" t="s">
        <v>10498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10498</v>
      </c>
      <c r="D1107" t="s">
        <v>10499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10499</v>
      </c>
      <c r="D1108" t="s">
        <v>10500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10500</v>
      </c>
      <c r="D1109" t="s">
        <v>10501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10501</v>
      </c>
      <c r="D1110" t="s">
        <v>10502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10502</v>
      </c>
      <c r="D1111" t="s">
        <v>10503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10503</v>
      </c>
      <c r="D1112" t="s">
        <v>10504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10504</v>
      </c>
      <c r="D1113" t="s">
        <v>10505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10505</v>
      </c>
      <c r="D1114" t="s">
        <v>10506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10506</v>
      </c>
      <c r="D1115" t="s">
        <v>10507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10507</v>
      </c>
      <c r="D1116" t="s">
        <v>10508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10508</v>
      </c>
      <c r="D1117" t="s">
        <v>10509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10509</v>
      </c>
      <c r="D1118" t="s">
        <v>10510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10510</v>
      </c>
      <c r="D1119" t="s">
        <v>10511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10511</v>
      </c>
      <c r="D1120" t="s">
        <v>10512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10512</v>
      </c>
      <c r="D1121" t="s">
        <v>10513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10513</v>
      </c>
      <c r="D1122" t="s">
        <v>10514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10514</v>
      </c>
      <c r="D1123" t="s">
        <v>10515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10515</v>
      </c>
      <c r="D1124" t="s">
        <v>10516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10516</v>
      </c>
      <c r="D1125" t="s">
        <v>10517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10517</v>
      </c>
      <c r="D1126" t="s">
        <v>10518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10518</v>
      </c>
      <c r="D1127" t="s">
        <v>10519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10519</v>
      </c>
      <c r="D1128" t="s">
        <v>10520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10520</v>
      </c>
      <c r="D1129" t="s">
        <v>10521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10521</v>
      </c>
      <c r="D1130" t="s">
        <v>10522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10522</v>
      </c>
      <c r="D1131" t="s">
        <v>10523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10523</v>
      </c>
      <c r="D1132" t="s">
        <v>10524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10524</v>
      </c>
      <c r="D1133" t="s">
        <v>10525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10525</v>
      </c>
      <c r="D1134" t="s">
        <v>10526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10526</v>
      </c>
      <c r="D1135" t="s">
        <v>10527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10527</v>
      </c>
      <c r="D1136" t="s">
        <v>10528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10528</v>
      </c>
      <c r="D1137" t="s">
        <v>10529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10529</v>
      </c>
      <c r="D1138" t="s">
        <v>10530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10530</v>
      </c>
      <c r="D1139" t="s">
        <v>10531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10531</v>
      </c>
      <c r="D1140" t="s">
        <v>10532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10532</v>
      </c>
      <c r="D1141" t="s">
        <v>10533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10533</v>
      </c>
      <c r="D1142" t="s">
        <v>10534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10534</v>
      </c>
      <c r="D1143" t="s">
        <v>10535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10535</v>
      </c>
      <c r="D1144" t="s">
        <v>10536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10536</v>
      </c>
      <c r="D1145" t="s">
        <v>10537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10537</v>
      </c>
      <c r="D1146" t="s">
        <v>10538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10538</v>
      </c>
      <c r="D1147" t="s">
        <v>10539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10539</v>
      </c>
      <c r="D1148" t="s">
        <v>10540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10540</v>
      </c>
      <c r="D1149" t="s">
        <v>10541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10541</v>
      </c>
      <c r="D1150" t="s">
        <v>10542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10542</v>
      </c>
      <c r="D1151" t="s">
        <v>10543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10543</v>
      </c>
      <c r="D1152" t="s">
        <v>10544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10544</v>
      </c>
      <c r="D1153" t="s">
        <v>10545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10545</v>
      </c>
      <c r="D1154" t="s">
        <v>10546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10546</v>
      </c>
      <c r="D1155" t="s">
        <v>10547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10547</v>
      </c>
      <c r="D1156" t="s">
        <v>10548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10548</v>
      </c>
      <c r="D1157" t="s">
        <v>10549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10549</v>
      </c>
      <c r="D1158" t="s">
        <v>10550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10550</v>
      </c>
      <c r="D1159" t="s">
        <v>10551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10551</v>
      </c>
      <c r="D1160" t="s">
        <v>10552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10552</v>
      </c>
      <c r="D1161" t="s">
        <v>10553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10553</v>
      </c>
      <c r="D1162" t="s">
        <v>10554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10554</v>
      </c>
      <c r="D1163" t="s">
        <v>10555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10555</v>
      </c>
      <c r="D1164" t="s">
        <v>10556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10556</v>
      </c>
      <c r="D1165" t="s">
        <v>10557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10557</v>
      </c>
      <c r="D1166" t="s">
        <v>10558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10558</v>
      </c>
      <c r="D1167" t="s">
        <v>10559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10559</v>
      </c>
      <c r="D1168" t="s">
        <v>10560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10560</v>
      </c>
      <c r="D1169" t="s">
        <v>10561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10561</v>
      </c>
      <c r="D1170" t="s">
        <v>10562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10562</v>
      </c>
      <c r="D1171" t="s">
        <v>10563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10563</v>
      </c>
      <c r="D1172" t="s">
        <v>10564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10564</v>
      </c>
      <c r="D1173" t="s">
        <v>10565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10565</v>
      </c>
      <c r="D1174" t="s">
        <v>10566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10566</v>
      </c>
      <c r="D1175" t="s">
        <v>10567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10567</v>
      </c>
      <c r="D1176" t="s">
        <v>10568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10568</v>
      </c>
      <c r="D1177" t="s">
        <v>10569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10569</v>
      </c>
      <c r="D1178" t="s">
        <v>10570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10570</v>
      </c>
      <c r="D1179" t="s">
        <v>10571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10571</v>
      </c>
      <c r="D1180" t="s">
        <v>10572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10572</v>
      </c>
      <c r="D1181" t="s">
        <v>10573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10573</v>
      </c>
      <c r="D1182" t="s">
        <v>10574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10574</v>
      </c>
      <c r="D1183" t="s">
        <v>10575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10575</v>
      </c>
      <c r="D1184" t="s">
        <v>10576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10576</v>
      </c>
      <c r="D1185" t="s">
        <v>10577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10577</v>
      </c>
      <c r="D1186" t="s">
        <v>10578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10578</v>
      </c>
      <c r="D1187" t="s">
        <v>10579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10579</v>
      </c>
      <c r="D1188" t="s">
        <v>10580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10580</v>
      </c>
      <c r="D1189" t="s">
        <v>10581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10581</v>
      </c>
      <c r="D1190" t="s">
        <v>10582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10582</v>
      </c>
      <c r="D1191" t="s">
        <v>10583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10583</v>
      </c>
      <c r="D1192" t="s">
        <v>10584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10584</v>
      </c>
      <c r="D1193" t="s">
        <v>10585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10585</v>
      </c>
      <c r="D1194" t="s">
        <v>10586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10586</v>
      </c>
      <c r="D1195" t="s">
        <v>10587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10587</v>
      </c>
      <c r="D1196" t="s">
        <v>10588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10588</v>
      </c>
      <c r="D1197" t="s">
        <v>10589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10589</v>
      </c>
      <c r="D1198" t="s">
        <v>10590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10590</v>
      </c>
      <c r="D1199" t="s">
        <v>10591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10591</v>
      </c>
      <c r="D1200" t="s">
        <v>10592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10592</v>
      </c>
      <c r="D1201" t="s">
        <v>10593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10593</v>
      </c>
      <c r="D1202" t="s">
        <v>10594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10594</v>
      </c>
      <c r="D1203" t="s">
        <v>10595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10595</v>
      </c>
      <c r="D1204" t="s">
        <v>10596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10596</v>
      </c>
      <c r="D1205" t="s">
        <v>10597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10597</v>
      </c>
      <c r="D1206" t="s">
        <v>10598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10598</v>
      </c>
      <c r="D1207" t="s">
        <v>10599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10599</v>
      </c>
      <c r="D1208" t="s">
        <v>10600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10600</v>
      </c>
      <c r="D1209" t="s">
        <v>10601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10601</v>
      </c>
      <c r="D1210" t="s">
        <v>10602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10602</v>
      </c>
      <c r="D1211" t="s">
        <v>10603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10603</v>
      </c>
      <c r="D1212" t="s">
        <v>10604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10604</v>
      </c>
      <c r="D1213" t="s">
        <v>10605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10605</v>
      </c>
      <c r="D1214" t="s">
        <v>10606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10606</v>
      </c>
      <c r="D1215" t="s">
        <v>10607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10607</v>
      </c>
      <c r="D1216" t="s">
        <v>10608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10608</v>
      </c>
      <c r="D1217" t="s">
        <v>10609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10609</v>
      </c>
      <c r="D1218" t="s">
        <v>10610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10610</v>
      </c>
      <c r="D1219" t="s">
        <v>1397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1397</v>
      </c>
      <c r="D1220" t="s">
        <v>1398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1398</v>
      </c>
      <c r="D1221" t="s">
        <v>1399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1399</v>
      </c>
      <c r="D1222" t="s">
        <v>1400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1400</v>
      </c>
      <c r="D1223" t="s">
        <v>1401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1401</v>
      </c>
      <c r="D1224" t="s">
        <v>1402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1402</v>
      </c>
      <c r="D1225" t="s">
        <v>1403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1403</v>
      </c>
      <c r="D1226" t="s">
        <v>1404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1404</v>
      </c>
      <c r="D1227" t="s">
        <v>1405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1405</v>
      </c>
      <c r="D1228" t="s">
        <v>1406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1406</v>
      </c>
      <c r="D1229" t="s">
        <v>1407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1407</v>
      </c>
      <c r="D1230" t="s">
        <v>1408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1408</v>
      </c>
      <c r="D1231" t="s">
        <v>1409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1409</v>
      </c>
      <c r="D1232" t="s">
        <v>1410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1410</v>
      </c>
      <c r="D1233" t="s">
        <v>1411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1411</v>
      </c>
      <c r="D1234" t="s">
        <v>1412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1412</v>
      </c>
      <c r="D1235" t="s">
        <v>1413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1413</v>
      </c>
      <c r="D1236" t="s">
        <v>1414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1414</v>
      </c>
      <c r="D1237" t="s">
        <v>1415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1415</v>
      </c>
      <c r="D1238" t="s">
        <v>1416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1416</v>
      </c>
      <c r="D1239" t="s">
        <v>1417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1417</v>
      </c>
      <c r="D1240" t="s">
        <v>1418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1418</v>
      </c>
      <c r="D1241" t="s">
        <v>1419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1419</v>
      </c>
      <c r="D1242" t="s">
        <v>1420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1420</v>
      </c>
      <c r="D1243" t="s">
        <v>1421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1421</v>
      </c>
      <c r="D1244" t="s">
        <v>1422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1422</v>
      </c>
      <c r="D1245" t="s">
        <v>1423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1423</v>
      </c>
      <c r="D1246" t="s">
        <v>1424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1424</v>
      </c>
      <c r="D1247" t="s">
        <v>1425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1425</v>
      </c>
      <c r="D1248" t="s">
        <v>1426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1426</v>
      </c>
      <c r="D1249" t="s">
        <v>1427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1427</v>
      </c>
      <c r="D1250" t="s">
        <v>1428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1428</v>
      </c>
      <c r="D1251" t="s">
        <v>1429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1429</v>
      </c>
      <c r="D1252" t="s">
        <v>1430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1430</v>
      </c>
      <c r="D1253" t="s">
        <v>1431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1431</v>
      </c>
      <c r="D1254" t="s">
        <v>1432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1432</v>
      </c>
      <c r="D1255" t="s">
        <v>1433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1433</v>
      </c>
      <c r="D1256" t="s">
        <v>1434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1434</v>
      </c>
      <c r="D1257" t="s">
        <v>1435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1435</v>
      </c>
      <c r="D1258" t="s">
        <v>1436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1436</v>
      </c>
      <c r="D1259" t="s">
        <v>1437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1437</v>
      </c>
      <c r="D1260" t="s">
        <v>1438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1438</v>
      </c>
      <c r="D1261" t="s">
        <v>1439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1439</v>
      </c>
      <c r="D1262" t="s">
        <v>1440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1440</v>
      </c>
      <c r="D1263" t="s">
        <v>1441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1441</v>
      </c>
      <c r="D1264" t="s">
        <v>1442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1442</v>
      </c>
      <c r="D1265" t="s">
        <v>1443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1443</v>
      </c>
      <c r="D1266" t="s">
        <v>1444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1444</v>
      </c>
      <c r="D1267" t="s">
        <v>1445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1445</v>
      </c>
      <c r="D1268" t="s">
        <v>1446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1446</v>
      </c>
      <c r="D1269" t="s">
        <v>1447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1447</v>
      </c>
      <c r="D1270" t="s">
        <v>1448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1448</v>
      </c>
      <c r="D1271" t="s">
        <v>1449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1449</v>
      </c>
      <c r="D1272" t="s">
        <v>1450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1450</v>
      </c>
      <c r="D1273" t="s">
        <v>1451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1451</v>
      </c>
      <c r="D1274" t="s">
        <v>1452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1452</v>
      </c>
      <c r="D1275" t="s">
        <v>1453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1453</v>
      </c>
      <c r="D1276" t="s">
        <v>1454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1454</v>
      </c>
      <c r="D1277" t="s">
        <v>1455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1455</v>
      </c>
      <c r="D1278" t="s">
        <v>1456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1456</v>
      </c>
      <c r="D1279" t="s">
        <v>1457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1457</v>
      </c>
      <c r="D1280" t="s">
        <v>1458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1458</v>
      </c>
      <c r="D1281" t="s">
        <v>1459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1459</v>
      </c>
      <c r="D1282" t="s">
        <v>1460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1460</v>
      </c>
      <c r="D1283" t="s">
        <v>1461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1461</v>
      </c>
      <c r="D1284" t="s">
        <v>1462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1462</v>
      </c>
      <c r="D1285" t="s">
        <v>1463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1463</v>
      </c>
      <c r="D1286" t="s">
        <v>1464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1464</v>
      </c>
      <c r="D1287" t="s">
        <v>1465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1465</v>
      </c>
      <c r="D1288" t="s">
        <v>1466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1466</v>
      </c>
      <c r="D1289" t="s">
        <v>1467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1467</v>
      </c>
      <c r="D1290" t="s">
        <v>1468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1468</v>
      </c>
      <c r="D1291" t="s">
        <v>1469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1469</v>
      </c>
      <c r="D1292" t="s">
        <v>1470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1470</v>
      </c>
      <c r="D1293" t="s">
        <v>1471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1471</v>
      </c>
      <c r="D1294" t="s">
        <v>1472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1472</v>
      </c>
      <c r="D1295" t="s">
        <v>1473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1473</v>
      </c>
      <c r="D1296" t="s">
        <v>1474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1474</v>
      </c>
      <c r="D1297" t="s">
        <v>1475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1475</v>
      </c>
      <c r="D1298" t="s">
        <v>1476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1476</v>
      </c>
      <c r="D1299" t="s">
        <v>1477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1477</v>
      </c>
      <c r="D1300" t="s">
        <v>1478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1478</v>
      </c>
      <c r="D1301" t="s">
        <v>1479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1479</v>
      </c>
      <c r="D1302" t="s">
        <v>1480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1480</v>
      </c>
      <c r="D1303" t="s">
        <v>1481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1481</v>
      </c>
      <c r="D1304" t="s">
        <v>1482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1482</v>
      </c>
      <c r="D1305" t="s">
        <v>1483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1483</v>
      </c>
      <c r="D1306" t="s">
        <v>1484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1484</v>
      </c>
      <c r="D1307" t="s">
        <v>1485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1485</v>
      </c>
      <c r="D1308" t="s">
        <v>1486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1486</v>
      </c>
      <c r="D1309" t="s">
        <v>1487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1487</v>
      </c>
      <c r="D1310" t="s">
        <v>1488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1488</v>
      </c>
      <c r="D1311" t="s">
        <v>1489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1489</v>
      </c>
      <c r="D1312" t="s">
        <v>1490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1490</v>
      </c>
      <c r="D1313" t="s">
        <v>1491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1491</v>
      </c>
      <c r="D1314" t="s">
        <v>1492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1492</v>
      </c>
      <c r="D1315" t="s">
        <v>1493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1493</v>
      </c>
      <c r="D1316" t="s">
        <v>1494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1494</v>
      </c>
      <c r="D1317" t="s">
        <v>1495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1495</v>
      </c>
      <c r="D1318" t="s">
        <v>1496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1496</v>
      </c>
      <c r="D1319" t="s">
        <v>1497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1497</v>
      </c>
      <c r="D1320" t="s">
        <v>1498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1498</v>
      </c>
      <c r="D1321" t="s">
        <v>1499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1499</v>
      </c>
      <c r="D1322" t="s">
        <v>1500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1500</v>
      </c>
      <c r="D1323" t="s">
        <v>1501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1501</v>
      </c>
      <c r="D1324" t="s">
        <v>1502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1502</v>
      </c>
      <c r="D1325" t="s">
        <v>1503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1503</v>
      </c>
      <c r="D1326" t="s">
        <v>1504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1504</v>
      </c>
      <c r="D1327" t="s">
        <v>1505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1505</v>
      </c>
      <c r="D1328" t="s">
        <v>1506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1506</v>
      </c>
      <c r="D1329" t="s">
        <v>1507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1507</v>
      </c>
      <c r="D1330" t="s">
        <v>1508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1508</v>
      </c>
      <c r="D1331" t="s">
        <v>1509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1509</v>
      </c>
      <c r="D1332" t="s">
        <v>1510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1510</v>
      </c>
      <c r="D1333" t="s">
        <v>1511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1511</v>
      </c>
      <c r="D1334" t="s">
        <v>1512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1512</v>
      </c>
      <c r="D1335" t="s">
        <v>1513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1513</v>
      </c>
      <c r="D1336" t="s">
        <v>1514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1514</v>
      </c>
      <c r="D1337" t="s">
        <v>1515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1515</v>
      </c>
      <c r="D1338" t="s">
        <v>1516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1516</v>
      </c>
      <c r="D1339" t="s">
        <v>1517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1517</v>
      </c>
      <c r="D1340" t="s">
        <v>1518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1518</v>
      </c>
      <c r="D1341" t="s">
        <v>1519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1519</v>
      </c>
      <c r="D1342" t="s">
        <v>1520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1520</v>
      </c>
      <c r="D1343" t="s">
        <v>1521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1521</v>
      </c>
      <c r="D1344" t="s">
        <v>1522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1522</v>
      </c>
      <c r="D1345" t="s">
        <v>1523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1523</v>
      </c>
      <c r="D1346" t="s">
        <v>1524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1524</v>
      </c>
      <c r="D1347" t="s">
        <v>1525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1525</v>
      </c>
      <c r="D1348" t="s">
        <v>1526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1526</v>
      </c>
      <c r="D1349" t="s">
        <v>1527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1527</v>
      </c>
      <c r="D1350" t="s">
        <v>1528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1528</v>
      </c>
      <c r="D1351" t="s">
        <v>1529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1529</v>
      </c>
      <c r="D1352" t="s">
        <v>1530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1530</v>
      </c>
      <c r="D1353" t="s">
        <v>1531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1531</v>
      </c>
      <c r="D1354" t="s">
        <v>1532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1532</v>
      </c>
      <c r="D1355" t="s">
        <v>1533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1533</v>
      </c>
      <c r="D1356" t="s">
        <v>1534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1534</v>
      </c>
      <c r="D1357" t="s">
        <v>1535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1535</v>
      </c>
      <c r="D1358" t="s">
        <v>1536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1536</v>
      </c>
      <c r="D1359" t="s">
        <v>1537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1537</v>
      </c>
      <c r="D1360" t="s">
        <v>1538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1538</v>
      </c>
      <c r="D1361" t="s">
        <v>1539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1539</v>
      </c>
      <c r="D1362" t="s">
        <v>1540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1540</v>
      </c>
      <c r="D1363" t="s">
        <v>1541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1541</v>
      </c>
      <c r="D1364" t="s">
        <v>1542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1542</v>
      </c>
      <c r="D1365" t="s">
        <v>1543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1543</v>
      </c>
      <c r="D1366" t="s">
        <v>1544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1544</v>
      </c>
      <c r="D1367" t="s">
        <v>1545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1545</v>
      </c>
      <c r="D1368" t="s">
        <v>1546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1546</v>
      </c>
      <c r="D1369" t="s">
        <v>1547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1547</v>
      </c>
      <c r="D1370" t="s">
        <v>1548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1548</v>
      </c>
      <c r="D1371" t="s">
        <v>1549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1549</v>
      </c>
      <c r="D1372" t="s">
        <v>1550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1550</v>
      </c>
      <c r="D1373" t="s">
        <v>1551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1551</v>
      </c>
      <c r="D1374" t="s">
        <v>1552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1552</v>
      </c>
      <c r="D1375" t="s">
        <v>1553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1553</v>
      </c>
      <c r="D1376" t="s">
        <v>1554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1554</v>
      </c>
      <c r="D1377" t="s">
        <v>1555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1555</v>
      </c>
      <c r="D1378" t="s">
        <v>1556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1556</v>
      </c>
      <c r="D1379" t="s">
        <v>1557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1557</v>
      </c>
      <c r="D1380" t="s">
        <v>1558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1558</v>
      </c>
      <c r="D1381" t="s">
        <v>1559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1559</v>
      </c>
      <c r="D1382" t="s">
        <v>1560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1560</v>
      </c>
      <c r="D1383" t="s">
        <v>1561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1561</v>
      </c>
      <c r="D1384" t="s">
        <v>1562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1562</v>
      </c>
      <c r="D1385" t="s">
        <v>1563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1563</v>
      </c>
      <c r="D1386" t="s">
        <v>1564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1564</v>
      </c>
      <c r="D1387" t="s">
        <v>1565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1565</v>
      </c>
      <c r="D1388" t="s">
        <v>1566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1566</v>
      </c>
      <c r="D1389" t="s">
        <v>1567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1567</v>
      </c>
      <c r="D1390" t="s">
        <v>1568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1568</v>
      </c>
      <c r="D1391" t="s">
        <v>1569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1569</v>
      </c>
      <c r="D1392" t="s">
        <v>1570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1570</v>
      </c>
      <c r="D1393" t="s">
        <v>1571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1571</v>
      </c>
      <c r="D1394" t="s">
        <v>1572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1572</v>
      </c>
      <c r="D1395" t="s">
        <v>1573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1573</v>
      </c>
      <c r="D1396" t="s">
        <v>1574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1574</v>
      </c>
      <c r="D1397" t="s">
        <v>1575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1575</v>
      </c>
      <c r="D1398" t="s">
        <v>1576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1576</v>
      </c>
      <c r="D1399" t="s">
        <v>1577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1577</v>
      </c>
      <c r="D1400" t="s">
        <v>1578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1578</v>
      </c>
      <c r="D1401" t="s">
        <v>1579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1579</v>
      </c>
      <c r="D1402" t="s">
        <v>1580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1580</v>
      </c>
      <c r="D1403" t="s">
        <v>1581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1581</v>
      </c>
      <c r="D1404" t="s">
        <v>1582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1582</v>
      </c>
      <c r="D1405" t="s">
        <v>1583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1583</v>
      </c>
      <c r="D1406" t="s">
        <v>1584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1584</v>
      </c>
      <c r="D1407" t="s">
        <v>1585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1585</v>
      </c>
      <c r="D1408" t="s">
        <v>1586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1586</v>
      </c>
      <c r="D1409" t="s">
        <v>1587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1587</v>
      </c>
      <c r="D1410" t="s">
        <v>1588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1588</v>
      </c>
      <c r="D1411" t="s">
        <v>1589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1589</v>
      </c>
      <c r="D1412" t="s">
        <v>1590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1590</v>
      </c>
      <c r="D1413" t="s">
        <v>1591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1591</v>
      </c>
      <c r="D1414" t="s">
        <v>1592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1592</v>
      </c>
      <c r="D1415" t="s">
        <v>1593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1593</v>
      </c>
      <c r="D1416" t="s">
        <v>1594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1594</v>
      </c>
      <c r="D1417" t="s">
        <v>1595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1595</v>
      </c>
      <c r="D1418" t="s">
        <v>1596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1596</v>
      </c>
      <c r="D1419" t="s">
        <v>1597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1597</v>
      </c>
      <c r="D1420" t="s">
        <v>1598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1598</v>
      </c>
      <c r="D1421" t="s">
        <v>1599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1599</v>
      </c>
      <c r="D1422" t="s">
        <v>1600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1600</v>
      </c>
      <c r="D1423" t="s">
        <v>1601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1601</v>
      </c>
      <c r="D1424" t="s">
        <v>1602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1602</v>
      </c>
      <c r="D1425" t="s">
        <v>1603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1603</v>
      </c>
      <c r="D1426" t="s">
        <v>1604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1604</v>
      </c>
      <c r="D1427" t="s">
        <v>1605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1605</v>
      </c>
      <c r="D1428" t="s">
        <v>1606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1606</v>
      </c>
      <c r="D1429" t="s">
        <v>1607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1607</v>
      </c>
      <c r="D1430" t="s">
        <v>1608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1608</v>
      </c>
      <c r="D1431" t="s">
        <v>1609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1609</v>
      </c>
      <c r="D1432" t="s">
        <v>1610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1610</v>
      </c>
      <c r="D1433" t="s">
        <v>1611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1611</v>
      </c>
      <c r="D1434" t="s">
        <v>1612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1612</v>
      </c>
      <c r="D1435" t="s">
        <v>1613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1613</v>
      </c>
      <c r="D1436" t="s">
        <v>1614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1614</v>
      </c>
      <c r="D1437" t="s">
        <v>1615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1615</v>
      </c>
      <c r="D1438" t="s">
        <v>1616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1616</v>
      </c>
      <c r="D1439" t="s">
        <v>1617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1617</v>
      </c>
      <c r="D1440" t="s">
        <v>1618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1618</v>
      </c>
      <c r="D1441" t="s">
        <v>1619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1619</v>
      </c>
      <c r="D1442" t="s">
        <v>1620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1620</v>
      </c>
      <c r="D1443" t="s">
        <v>1621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1621</v>
      </c>
      <c r="D1444" t="s">
        <v>1622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1622</v>
      </c>
      <c r="D1445" t="s">
        <v>1623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1623</v>
      </c>
      <c r="D1446" t="s">
        <v>1624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1624</v>
      </c>
      <c r="D1447" t="s">
        <v>1625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1625</v>
      </c>
      <c r="D1448" t="s">
        <v>1626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1626</v>
      </c>
      <c r="D1449" t="s">
        <v>1627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1627</v>
      </c>
      <c r="D1450" t="s">
        <v>1628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1628</v>
      </c>
      <c r="D1451" t="s">
        <v>1629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1629</v>
      </c>
      <c r="D1452" t="s">
        <v>1630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1630</v>
      </c>
      <c r="D1453" t="s">
        <v>1631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1631</v>
      </c>
      <c r="D1454" t="s">
        <v>1632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1632</v>
      </c>
      <c r="D1455" t="s">
        <v>1633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1633</v>
      </c>
      <c r="D1456" t="s">
        <v>1634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1634</v>
      </c>
      <c r="D1457" t="s">
        <v>1635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1635</v>
      </c>
      <c r="D1458" t="s">
        <v>1636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1636</v>
      </c>
      <c r="D1459" t="s">
        <v>1637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1637</v>
      </c>
      <c r="D1460" t="s">
        <v>1638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1638</v>
      </c>
      <c r="D1461" t="s">
        <v>1639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1639</v>
      </c>
      <c r="D1462" t="s">
        <v>1640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1640</v>
      </c>
      <c r="D1463" t="s">
        <v>1641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1641</v>
      </c>
      <c r="D1464" t="s">
        <v>1642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1642</v>
      </c>
      <c r="D1465" t="s">
        <v>1643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1643</v>
      </c>
      <c r="D1466" t="s">
        <v>1644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1644</v>
      </c>
      <c r="D1467" t="s">
        <v>1645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1645</v>
      </c>
      <c r="D1468" t="s">
        <v>1646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1646</v>
      </c>
      <c r="D1469" t="s">
        <v>1647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1647</v>
      </c>
      <c r="D1470" t="s">
        <v>1648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1648</v>
      </c>
      <c r="D1471" t="s">
        <v>1649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1649</v>
      </c>
      <c r="D1472" t="s">
        <v>1650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1650</v>
      </c>
      <c r="D1473" t="s">
        <v>1651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1651</v>
      </c>
      <c r="D1474" t="s">
        <v>1652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1652</v>
      </c>
      <c r="D1475" t="s">
        <v>1653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1653</v>
      </c>
      <c r="D1476" t="s">
        <v>1654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1654</v>
      </c>
      <c r="D1477" t="s">
        <v>1655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1655</v>
      </c>
      <c r="D1478" t="s">
        <v>1656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1656</v>
      </c>
      <c r="D1479" t="s">
        <v>1657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1657</v>
      </c>
      <c r="D1480" t="s">
        <v>1658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1658</v>
      </c>
      <c r="D1481" t="s">
        <v>1659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1659</v>
      </c>
      <c r="D1482" t="s">
        <v>1660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1660</v>
      </c>
      <c r="D1483" t="s">
        <v>1661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1661</v>
      </c>
      <c r="D1484" t="s">
        <v>1662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1662</v>
      </c>
      <c r="D1485" t="s">
        <v>1663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1663</v>
      </c>
      <c r="D1486" t="s">
        <v>1664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1664</v>
      </c>
      <c r="D1487" t="s">
        <v>1665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1665</v>
      </c>
      <c r="D1488" t="s">
        <v>1666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1666</v>
      </c>
      <c r="D1489" t="s">
        <v>1667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1667</v>
      </c>
      <c r="D1490" t="s">
        <v>1668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1668</v>
      </c>
      <c r="D1491" t="s">
        <v>1669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1669</v>
      </c>
      <c r="D1492" t="s">
        <v>1670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1670</v>
      </c>
      <c r="D1493" t="s">
        <v>1671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1671</v>
      </c>
      <c r="D1494" t="s">
        <v>1672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1672</v>
      </c>
      <c r="D1495" t="s">
        <v>1673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1673</v>
      </c>
      <c r="D1496" t="s">
        <v>1674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1674</v>
      </c>
      <c r="D1497" t="s">
        <v>1675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1675</v>
      </c>
      <c r="D1498" t="s">
        <v>1676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1676</v>
      </c>
      <c r="D1499" t="s">
        <v>1677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1677</v>
      </c>
      <c r="D1500" t="s">
        <v>1678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1678</v>
      </c>
      <c r="D1501" t="s">
        <v>1679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1679</v>
      </c>
      <c r="D1502" t="s">
        <v>1680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1680</v>
      </c>
      <c r="D1503" t="s">
        <v>1681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1681</v>
      </c>
      <c r="D1504" t="s">
        <v>1682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1682</v>
      </c>
      <c r="D1505" t="s">
        <v>1683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1683</v>
      </c>
      <c r="D1506" t="s">
        <v>1684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1684</v>
      </c>
      <c r="D1507" t="s">
        <v>1685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1685</v>
      </c>
      <c r="D1508" t="s">
        <v>1686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1686</v>
      </c>
      <c r="D1509" t="s">
        <v>1687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1687</v>
      </c>
      <c r="D1510" t="s">
        <v>1688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1688</v>
      </c>
      <c r="D1511" t="s">
        <v>1689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1689</v>
      </c>
      <c r="D1512" t="s">
        <v>1690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1690</v>
      </c>
      <c r="D1513" t="s">
        <v>1691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1691</v>
      </c>
      <c r="D1514" t="s">
        <v>1692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1692</v>
      </c>
      <c r="D1515" t="s">
        <v>1693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1693</v>
      </c>
      <c r="D1516" t="s">
        <v>1694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1694</v>
      </c>
      <c r="D1517" t="s">
        <v>1695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1695</v>
      </c>
      <c r="D1518" t="s">
        <v>1696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1696</v>
      </c>
      <c r="D1519" t="s">
        <v>1697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1697</v>
      </c>
      <c r="D1520" t="s">
        <v>1698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1698</v>
      </c>
      <c r="D1521" t="s">
        <v>1699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1699</v>
      </c>
      <c r="D1522" t="s">
        <v>1700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1700</v>
      </c>
      <c r="D1523" t="s">
        <v>1701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1701</v>
      </c>
      <c r="D1524" t="s">
        <v>1702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1702</v>
      </c>
      <c r="D1525" t="s">
        <v>1703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1703</v>
      </c>
      <c r="D1526" t="s">
        <v>1704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1704</v>
      </c>
      <c r="D1527" t="s">
        <v>1705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1705</v>
      </c>
      <c r="D1528" t="s">
        <v>1706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1706</v>
      </c>
      <c r="D1529" t="s">
        <v>1707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1707</v>
      </c>
      <c r="D1530" t="s">
        <v>1708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1708</v>
      </c>
      <c r="D1531" t="s">
        <v>1709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1709</v>
      </c>
      <c r="D1532" t="s">
        <v>1710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1710</v>
      </c>
      <c r="D1533" t="s">
        <v>1711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1711</v>
      </c>
      <c r="D1534" t="s">
        <v>1712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1712</v>
      </c>
      <c r="D1535" t="s">
        <v>1713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1713</v>
      </c>
      <c r="D1536" t="s">
        <v>1714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1714</v>
      </c>
      <c r="D1537" t="s">
        <v>1715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1715</v>
      </c>
      <c r="D1538" t="s">
        <v>1716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1716</v>
      </c>
      <c r="D1539" t="s">
        <v>1717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1717</v>
      </c>
      <c r="D1540" t="s">
        <v>1718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1718</v>
      </c>
      <c r="D1541" t="s">
        <v>1719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1719</v>
      </c>
      <c r="D1542" t="s">
        <v>1720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1720</v>
      </c>
      <c r="D1543" t="s">
        <v>1721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1721</v>
      </c>
      <c r="D1544" t="s">
        <v>1722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1722</v>
      </c>
      <c r="D1545" t="s">
        <v>1723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1723</v>
      </c>
      <c r="D1546" t="s">
        <v>1724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1724</v>
      </c>
      <c r="D1547" t="s">
        <v>1725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1725</v>
      </c>
      <c r="D1548" t="s">
        <v>1726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1726</v>
      </c>
      <c r="D1549" t="s">
        <v>1727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1727</v>
      </c>
      <c r="D1550" t="s">
        <v>1728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1728</v>
      </c>
      <c r="D1551" t="s">
        <v>1729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1729</v>
      </c>
      <c r="D1552" t="s">
        <v>1730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1730</v>
      </c>
      <c r="D1553" t="s">
        <v>1731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1731</v>
      </c>
      <c r="D1554" t="s">
        <v>1732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1732</v>
      </c>
      <c r="D1555" t="s">
        <v>1733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1733</v>
      </c>
      <c r="D1556" t="s">
        <v>1734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1734</v>
      </c>
      <c r="D1557" t="s">
        <v>1735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1735</v>
      </c>
      <c r="D1558" t="s">
        <v>1736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1736</v>
      </c>
      <c r="D1559" t="s">
        <v>1737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1737</v>
      </c>
      <c r="D1560" t="s">
        <v>1738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1738</v>
      </c>
      <c r="D1561" t="s">
        <v>1739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1739</v>
      </c>
      <c r="D1562" t="s">
        <v>1740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1740</v>
      </c>
      <c r="D1563" t="s">
        <v>1741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1741</v>
      </c>
      <c r="D1564" t="s">
        <v>1742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1742</v>
      </c>
      <c r="D1565" t="s">
        <v>1743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1743</v>
      </c>
      <c r="D1566" t="s">
        <v>1744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1744</v>
      </c>
      <c r="D1567" t="s">
        <v>1745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1745</v>
      </c>
      <c r="D1568" t="s">
        <v>1746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1746</v>
      </c>
      <c r="D1569" t="s">
        <v>1747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1747</v>
      </c>
      <c r="D1570" t="s">
        <v>1748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1748</v>
      </c>
      <c r="D1571" t="s">
        <v>1749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1749</v>
      </c>
      <c r="D1572" t="s">
        <v>1750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1750</v>
      </c>
      <c r="D1573" t="s">
        <v>1751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1751</v>
      </c>
      <c r="D1574" t="s">
        <v>1752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1752</v>
      </c>
      <c r="D1575" t="s">
        <v>1753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1753</v>
      </c>
      <c r="D1576" t="s">
        <v>1754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1754</v>
      </c>
      <c r="D1577" t="s">
        <v>1755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1755</v>
      </c>
      <c r="D1578" t="s">
        <v>1756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1756</v>
      </c>
      <c r="D1579" t="s">
        <v>1757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1757</v>
      </c>
      <c r="D1580" t="s">
        <v>1758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1758</v>
      </c>
      <c r="D1581" t="s">
        <v>1759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1759</v>
      </c>
      <c r="D1582" t="s">
        <v>1760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1760</v>
      </c>
      <c r="D1583" t="s">
        <v>1761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1761</v>
      </c>
      <c r="D1584" t="s">
        <v>1762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1762</v>
      </c>
      <c r="D1585" t="s">
        <v>1763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1763</v>
      </c>
      <c r="D1586" t="s">
        <v>1764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1764</v>
      </c>
      <c r="D1587" t="s">
        <v>1765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1765</v>
      </c>
      <c r="D1588" t="s">
        <v>1766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1766</v>
      </c>
      <c r="D1589" t="s">
        <v>1767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1767</v>
      </c>
      <c r="D1590" t="s">
        <v>1768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1768</v>
      </c>
      <c r="D1591" t="s">
        <v>1769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1769</v>
      </c>
      <c r="D1592" t="s">
        <v>1770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1770</v>
      </c>
      <c r="D1593" t="s">
        <v>1771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1771</v>
      </c>
      <c r="D1594" t="s">
        <v>1772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1772</v>
      </c>
      <c r="D1595" t="s">
        <v>1773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1773</v>
      </c>
      <c r="D1596" t="s">
        <v>1774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1774</v>
      </c>
      <c r="D1597" t="s">
        <v>1775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1775</v>
      </c>
      <c r="D1598" t="s">
        <v>1776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1776</v>
      </c>
      <c r="D1599" t="s">
        <v>1777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1777</v>
      </c>
      <c r="D1600" t="s">
        <v>1778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1778</v>
      </c>
      <c r="D1601" t="s">
        <v>1779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1779</v>
      </c>
      <c r="D1602" t="s">
        <v>1780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1780</v>
      </c>
      <c r="D1603" t="s">
        <v>1781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1781</v>
      </c>
      <c r="D1604" t="s">
        <v>1782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1782</v>
      </c>
      <c r="D1605" t="s">
        <v>1783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1783</v>
      </c>
      <c r="D1606" t="s">
        <v>1784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1784</v>
      </c>
      <c r="D1607" t="s">
        <v>1785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1785</v>
      </c>
      <c r="D1608" t="s">
        <v>1786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1786</v>
      </c>
      <c r="D1609" t="s">
        <v>1787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1787</v>
      </c>
      <c r="D1610" t="s">
        <v>1788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1788</v>
      </c>
      <c r="D1611" t="s">
        <v>1789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1789</v>
      </c>
      <c r="D1612" t="s">
        <v>1790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1790</v>
      </c>
      <c r="D1613" t="s">
        <v>1791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1791</v>
      </c>
      <c r="D1614" t="s">
        <v>1792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1792</v>
      </c>
      <c r="D1615" t="s">
        <v>1793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1793</v>
      </c>
      <c r="D1616" t="s">
        <v>1794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1794</v>
      </c>
      <c r="D1617" t="s">
        <v>1795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1795</v>
      </c>
      <c r="D1618" t="s">
        <v>1796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1796</v>
      </c>
      <c r="D1619" t="s">
        <v>1797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1797</v>
      </c>
      <c r="D1620" t="s">
        <v>1798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1798</v>
      </c>
      <c r="D1621" t="s">
        <v>1799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1799</v>
      </c>
      <c r="D1622" t="s">
        <v>1800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1800</v>
      </c>
      <c r="D1623" t="s">
        <v>1801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1801</v>
      </c>
      <c r="D1624" t="s">
        <v>1802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1802</v>
      </c>
      <c r="D1625" t="s">
        <v>1803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1803</v>
      </c>
      <c r="D1626" t="s">
        <v>1804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1804</v>
      </c>
      <c r="D1627" t="s">
        <v>1805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1805</v>
      </c>
      <c r="D1628" t="s">
        <v>1806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1806</v>
      </c>
      <c r="D1629" t="s">
        <v>1807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1807</v>
      </c>
      <c r="D1630" t="s">
        <v>1808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1808</v>
      </c>
      <c r="D1631" t="s">
        <v>1809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1809</v>
      </c>
      <c r="D1632" t="s">
        <v>1810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1810</v>
      </c>
      <c r="D1633" t="s">
        <v>1811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1811</v>
      </c>
      <c r="D1634" t="s">
        <v>1812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1812</v>
      </c>
      <c r="D1635" t="s">
        <v>1813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1813</v>
      </c>
      <c r="D1636" t="s">
        <v>1814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1814</v>
      </c>
      <c r="D1637" t="s">
        <v>1815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1815</v>
      </c>
      <c r="D1638" t="s">
        <v>1816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1816</v>
      </c>
      <c r="D1639" t="s">
        <v>1817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1817</v>
      </c>
      <c r="D1640" t="s">
        <v>1818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1818</v>
      </c>
      <c r="D1641" t="s">
        <v>1819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1819</v>
      </c>
      <c r="D1642" t="s">
        <v>1820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1820</v>
      </c>
      <c r="D1643" t="s">
        <v>1821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1821</v>
      </c>
      <c r="D1644" t="s">
        <v>1822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1822</v>
      </c>
      <c r="D1645" t="s">
        <v>1823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1823</v>
      </c>
      <c r="D1646" t="s">
        <v>1824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1824</v>
      </c>
      <c r="D1647" t="s">
        <v>1825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1825</v>
      </c>
      <c r="D1648" t="s">
        <v>1826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1826</v>
      </c>
      <c r="D1649" t="s">
        <v>1827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1827</v>
      </c>
      <c r="D1650" t="s">
        <v>1828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1828</v>
      </c>
      <c r="D1651" t="s">
        <v>1829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1829</v>
      </c>
      <c r="D1652" t="s">
        <v>1830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1830</v>
      </c>
      <c r="D1653" t="s">
        <v>1831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1831</v>
      </c>
      <c r="D1654" t="s">
        <v>1832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1832</v>
      </c>
      <c r="D1655" t="s">
        <v>1833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1833</v>
      </c>
      <c r="D1656" t="s">
        <v>1834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1834</v>
      </c>
      <c r="D1657" t="s">
        <v>1835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1835</v>
      </c>
      <c r="D1658" t="s">
        <v>1836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1836</v>
      </c>
      <c r="D1659" t="s">
        <v>1837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1837</v>
      </c>
      <c r="D1660" t="s">
        <v>1838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1838</v>
      </c>
      <c r="D1661" t="s">
        <v>1839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1839</v>
      </c>
      <c r="D1662" t="s">
        <v>1840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1840</v>
      </c>
      <c r="D1663" t="s">
        <v>1841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1841</v>
      </c>
      <c r="D1664" t="s">
        <v>1842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1842</v>
      </c>
      <c r="D1665" t="s">
        <v>1843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1843</v>
      </c>
      <c r="D1666" t="s">
        <v>1844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1844</v>
      </c>
      <c r="D1667" t="s">
        <v>1845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1845</v>
      </c>
      <c r="D1668" t="s">
        <v>1846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1846</v>
      </c>
      <c r="D1669" t="s">
        <v>1847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1847</v>
      </c>
      <c r="D1670" t="s">
        <v>1848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1848</v>
      </c>
      <c r="D1671" t="s">
        <v>1849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1849</v>
      </c>
      <c r="D1672" t="s">
        <v>1850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1850</v>
      </c>
      <c r="D1673" t="s">
        <v>1851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1851</v>
      </c>
      <c r="D1674" t="s">
        <v>1852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1852</v>
      </c>
      <c r="D1675" t="s">
        <v>1853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1853</v>
      </c>
      <c r="D1676" t="s">
        <v>1854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1854</v>
      </c>
      <c r="D1677" t="s">
        <v>1855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1855</v>
      </c>
      <c r="D1678" t="s">
        <v>1856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1856</v>
      </c>
      <c r="D1679" t="s">
        <v>1857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1857</v>
      </c>
      <c r="D1680" t="s">
        <v>1858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1858</v>
      </c>
      <c r="D1681" t="s">
        <v>1859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1859</v>
      </c>
      <c r="D1682" t="s">
        <v>1860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1860</v>
      </c>
      <c r="D1683" t="s">
        <v>1861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1861</v>
      </c>
      <c r="D1684" t="s">
        <v>1862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1862</v>
      </c>
      <c r="D1685" t="s">
        <v>1863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1863</v>
      </c>
      <c r="D1686" t="s">
        <v>1864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1864</v>
      </c>
      <c r="D1687" t="s">
        <v>1865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1865</v>
      </c>
      <c r="D1688" t="s">
        <v>1866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1866</v>
      </c>
      <c r="D1689" t="s">
        <v>1867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1867</v>
      </c>
      <c r="D1690" t="s">
        <v>1868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1868</v>
      </c>
      <c r="D1691" t="s">
        <v>1869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1869</v>
      </c>
      <c r="D1692" t="s">
        <v>1870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1870</v>
      </c>
      <c r="D1693" t="s">
        <v>1871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1871</v>
      </c>
      <c r="D1694" t="s">
        <v>1872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1872</v>
      </c>
      <c r="D1695" t="s">
        <v>1873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1873</v>
      </c>
      <c r="D1696" t="s">
        <v>1874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1874</v>
      </c>
      <c r="D1697" t="s">
        <v>1875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1875</v>
      </c>
      <c r="D1698" t="s">
        <v>1876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1876</v>
      </c>
      <c r="D1699" t="s">
        <v>1877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1877</v>
      </c>
      <c r="D1700" t="s">
        <v>1878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1878</v>
      </c>
      <c r="D1701" t="s">
        <v>1879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1879</v>
      </c>
      <c r="D1702" t="s">
        <v>1880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1880</v>
      </c>
      <c r="D1703" t="s">
        <v>1881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1881</v>
      </c>
      <c r="D1704" t="s">
        <v>1882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1882</v>
      </c>
      <c r="D1705" t="s">
        <v>1883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1883</v>
      </c>
      <c r="D1706" t="s">
        <v>1884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1884</v>
      </c>
      <c r="D1707" t="s">
        <v>1885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1885</v>
      </c>
      <c r="D1708" t="s">
        <v>1886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1886</v>
      </c>
      <c r="D1709" t="s">
        <v>1887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1887</v>
      </c>
      <c r="D1710" t="s">
        <v>1888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1888</v>
      </c>
      <c r="D1711" t="s">
        <v>1889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1889</v>
      </c>
      <c r="D1712" t="s">
        <v>1890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1890</v>
      </c>
      <c r="D1713" t="s">
        <v>1891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1891</v>
      </c>
      <c r="D1714" t="s">
        <v>1892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1892</v>
      </c>
      <c r="D1715" t="s">
        <v>1893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1893</v>
      </c>
      <c r="D1716" t="s">
        <v>1894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1894</v>
      </c>
      <c r="D1717" t="s">
        <v>1895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1895</v>
      </c>
      <c r="D1718" t="s">
        <v>1896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1896</v>
      </c>
      <c r="D1719" t="s">
        <v>1897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1897</v>
      </c>
      <c r="D1720" t="s">
        <v>1898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1898</v>
      </c>
      <c r="D1721" t="s">
        <v>1899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1899</v>
      </c>
      <c r="D1722" t="s">
        <v>1900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1900</v>
      </c>
      <c r="D1723" t="s">
        <v>1901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1901</v>
      </c>
      <c r="D1724" t="s">
        <v>1902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1902</v>
      </c>
      <c r="D1725" t="s">
        <v>1903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1903</v>
      </c>
      <c r="D1726" t="s">
        <v>1904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1904</v>
      </c>
      <c r="D1727" t="s">
        <v>1905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1905</v>
      </c>
      <c r="D1728" t="s">
        <v>1906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1906</v>
      </c>
      <c r="D1729" t="s">
        <v>1907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1907</v>
      </c>
      <c r="D1730" t="s">
        <v>1908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1908</v>
      </c>
      <c r="D1731" t="s">
        <v>1909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1909</v>
      </c>
      <c r="D1732" t="s">
        <v>1910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1910</v>
      </c>
      <c r="D1733" t="s">
        <v>1911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1911</v>
      </c>
      <c r="D1734" t="s">
        <v>1912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1912</v>
      </c>
      <c r="D1735" t="s">
        <v>1913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1913</v>
      </c>
      <c r="D1736" t="s">
        <v>1914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1914</v>
      </c>
      <c r="D1737" t="s">
        <v>1915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1915</v>
      </c>
      <c r="D1738" t="s">
        <v>1916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1916</v>
      </c>
      <c r="D1739" t="s">
        <v>1917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1917</v>
      </c>
      <c r="D1740" t="s">
        <v>1918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1918</v>
      </c>
      <c r="D1741" t="s">
        <v>1919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1919</v>
      </c>
      <c r="D1742" t="s">
        <v>1920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1920</v>
      </c>
      <c r="D1743" t="s">
        <v>1921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1921</v>
      </c>
      <c r="D1744" t="s">
        <v>1922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1922</v>
      </c>
      <c r="D1745" t="s">
        <v>1923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1923</v>
      </c>
      <c r="D1746" t="s">
        <v>1924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1924</v>
      </c>
      <c r="D1747" t="s">
        <v>1925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1925</v>
      </c>
      <c r="D1748" t="s">
        <v>1926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1926</v>
      </c>
      <c r="D1749" t="s">
        <v>1927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1927</v>
      </c>
      <c r="D1750" t="s">
        <v>1928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1928</v>
      </c>
      <c r="D1751" t="s">
        <v>1929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1929</v>
      </c>
      <c r="D1752" t="s">
        <v>1930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1930</v>
      </c>
      <c r="D1753" t="s">
        <v>1931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1931</v>
      </c>
      <c r="D1754" t="s">
        <v>1932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1932</v>
      </c>
      <c r="D1755" t="s">
        <v>1933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1933</v>
      </c>
      <c r="D1756" t="s">
        <v>1934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1934</v>
      </c>
      <c r="D1757" t="s">
        <v>1935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1935</v>
      </c>
      <c r="D1758" t="s">
        <v>1936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1936</v>
      </c>
      <c r="D1759" t="s">
        <v>1937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1937</v>
      </c>
      <c r="D1760" t="s">
        <v>1938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1938</v>
      </c>
      <c r="D1761" t="s">
        <v>1939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1939</v>
      </c>
      <c r="D1762" t="s">
        <v>1940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1940</v>
      </c>
      <c r="D1763" t="s">
        <v>1941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1941</v>
      </c>
      <c r="D1764" t="s">
        <v>1942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1942</v>
      </c>
      <c r="D1765" t="s">
        <v>1943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1943</v>
      </c>
      <c r="D1766" t="s">
        <v>1944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1944</v>
      </c>
      <c r="D1767" t="s">
        <v>1945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1945</v>
      </c>
      <c r="D1768" t="s">
        <v>1946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1946</v>
      </c>
      <c r="D1769" t="s">
        <v>1947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1947</v>
      </c>
      <c r="D1770" t="s">
        <v>1948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1948</v>
      </c>
      <c r="D1771" t="s">
        <v>1949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1949</v>
      </c>
      <c r="D1772" t="s">
        <v>1950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1950</v>
      </c>
      <c r="D1773" t="s">
        <v>1951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1951</v>
      </c>
      <c r="D1774" t="s">
        <v>1952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1952</v>
      </c>
      <c r="D1775" t="s">
        <v>1953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1953</v>
      </c>
      <c r="D1776" t="s">
        <v>1954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1954</v>
      </c>
      <c r="D1777" t="s">
        <v>1955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1955</v>
      </c>
      <c r="D1778" t="s">
        <v>1956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1956</v>
      </c>
      <c r="D1779" t="s">
        <v>1957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1957</v>
      </c>
      <c r="D1780" t="s">
        <v>1958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1958</v>
      </c>
      <c r="D1781" t="s">
        <v>1959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1959</v>
      </c>
      <c r="D1782" t="s">
        <v>1960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1960</v>
      </c>
      <c r="D1783" t="s">
        <v>1961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1961</v>
      </c>
      <c r="D1784" t="s">
        <v>1962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1962</v>
      </c>
      <c r="D1785" t="s">
        <v>1963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1963</v>
      </c>
      <c r="D1786" t="s">
        <v>1964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1964</v>
      </c>
      <c r="D1787" t="s">
        <v>1965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1965</v>
      </c>
      <c r="D1788" t="s">
        <v>1966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1966</v>
      </c>
      <c r="D1789" t="s">
        <v>1967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1967</v>
      </c>
      <c r="D1790" t="s">
        <v>1968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1968</v>
      </c>
      <c r="D1791" t="s">
        <v>1969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1969</v>
      </c>
      <c r="D1792" t="s">
        <v>1970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1970</v>
      </c>
      <c r="D1793" t="s">
        <v>1971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1971</v>
      </c>
      <c r="D1794" t="s">
        <v>1972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1972</v>
      </c>
      <c r="D1795" t="s">
        <v>1973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1973</v>
      </c>
      <c r="D1796" t="s">
        <v>1974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1974</v>
      </c>
      <c r="D1797" t="s">
        <v>1975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1975</v>
      </c>
      <c r="D1798" t="s">
        <v>1976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1976</v>
      </c>
      <c r="D1799" t="s">
        <v>1977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1977</v>
      </c>
      <c r="D1800" t="s">
        <v>1978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1978</v>
      </c>
      <c r="D1801" t="s">
        <v>1979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1979</v>
      </c>
      <c r="D1802" t="s">
        <v>1980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1980</v>
      </c>
      <c r="D1803" t="s">
        <v>1981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1981</v>
      </c>
      <c r="D1804" t="s">
        <v>1982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1982</v>
      </c>
      <c r="D1805" t="s">
        <v>1983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1983</v>
      </c>
      <c r="D1806" t="s">
        <v>1984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1984</v>
      </c>
      <c r="D1807" t="s">
        <v>1985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1985</v>
      </c>
      <c r="D1808" t="s">
        <v>1986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1986</v>
      </c>
      <c r="D1809" t="s">
        <v>1987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1987</v>
      </c>
      <c r="D1810" t="s">
        <v>1988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1988</v>
      </c>
      <c r="D1811" t="s">
        <v>1989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1989</v>
      </c>
      <c r="D1812" t="s">
        <v>1990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1990</v>
      </c>
      <c r="D1813" t="s">
        <v>1991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1991</v>
      </c>
      <c r="D1814" t="s">
        <v>1992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1992</v>
      </c>
      <c r="D1815" t="s">
        <v>1993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1993</v>
      </c>
      <c r="D1816" t="s">
        <v>1994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1994</v>
      </c>
      <c r="D1817" t="s">
        <v>1995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1995</v>
      </c>
      <c r="D1818" t="s">
        <v>1996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1996</v>
      </c>
      <c r="D1819" t="s">
        <v>1997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1997</v>
      </c>
      <c r="D1820" t="s">
        <v>1998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1998</v>
      </c>
      <c r="D1821" t="s">
        <v>1999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1999</v>
      </c>
      <c r="D1822" t="s">
        <v>2000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2000</v>
      </c>
      <c r="D1823" t="s">
        <v>2001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2001</v>
      </c>
      <c r="D1824" t="s">
        <v>2002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2002</v>
      </c>
      <c r="D1825" t="s">
        <v>2003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2003</v>
      </c>
      <c r="D1826" t="s">
        <v>2004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2004</v>
      </c>
      <c r="D1827" t="s">
        <v>2005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2005</v>
      </c>
      <c r="D1828" t="s">
        <v>2006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2006</v>
      </c>
      <c r="D1829" t="s">
        <v>2007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2007</v>
      </c>
      <c r="D1830" t="s">
        <v>2008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2008</v>
      </c>
      <c r="D1831" t="s">
        <v>2009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2009</v>
      </c>
      <c r="D1832" t="s">
        <v>2010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2010</v>
      </c>
      <c r="D1833" t="s">
        <v>2011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2011</v>
      </c>
      <c r="D1834" t="s">
        <v>2012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2012</v>
      </c>
      <c r="D1835" t="s">
        <v>2013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2013</v>
      </c>
      <c r="D1836" t="s">
        <v>2014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2014</v>
      </c>
      <c r="D1837" t="s">
        <v>2015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2015</v>
      </c>
      <c r="D1838" t="s">
        <v>2016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2016</v>
      </c>
      <c r="D1839" t="s">
        <v>2017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2017</v>
      </c>
      <c r="D1840" t="s">
        <v>2018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2018</v>
      </c>
      <c r="D1841" t="s">
        <v>2019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2019</v>
      </c>
      <c r="D1842" t="s">
        <v>2020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2020</v>
      </c>
      <c r="D1843" t="s">
        <v>2021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2021</v>
      </c>
      <c r="D1844" t="s">
        <v>2022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2022</v>
      </c>
      <c r="D1845" t="s">
        <v>2023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2023</v>
      </c>
      <c r="D1846" t="s">
        <v>2024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2024</v>
      </c>
      <c r="D1847" t="s">
        <v>2025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2025</v>
      </c>
      <c r="D1848" t="s">
        <v>2026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2026</v>
      </c>
      <c r="D1849" t="s">
        <v>2027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2027</v>
      </c>
      <c r="D1850" t="s">
        <v>2028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2028</v>
      </c>
      <c r="D1851" t="s">
        <v>2029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2029</v>
      </c>
      <c r="D1852" t="s">
        <v>2030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2030</v>
      </c>
      <c r="D1853" t="s">
        <v>2031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2031</v>
      </c>
      <c r="D1854" t="s">
        <v>2032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2032</v>
      </c>
      <c r="D1855" t="s">
        <v>2033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2033</v>
      </c>
      <c r="D1856" t="s">
        <v>2034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2034</v>
      </c>
      <c r="D1857" t="s">
        <v>2035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2035</v>
      </c>
      <c r="D1858" t="s">
        <v>2036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2036</v>
      </c>
      <c r="D1859" t="s">
        <v>2037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2037</v>
      </c>
      <c r="D1860" t="s">
        <v>2038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2038</v>
      </c>
      <c r="D1861" t="s">
        <v>2039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2039</v>
      </c>
      <c r="D1862" t="s">
        <v>2040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2040</v>
      </c>
      <c r="D1863" t="s">
        <v>2041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2041</v>
      </c>
      <c r="D1864" t="s">
        <v>2042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2042</v>
      </c>
      <c r="D1865" t="s">
        <v>2043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2043</v>
      </c>
      <c r="D1866" t="s">
        <v>2044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2044</v>
      </c>
      <c r="D1867" t="s">
        <v>2045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2045</v>
      </c>
      <c r="D1868" t="s">
        <v>2046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2046</v>
      </c>
      <c r="D1869" t="s">
        <v>2047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2047</v>
      </c>
      <c r="D1870" t="s">
        <v>2048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2048</v>
      </c>
      <c r="D1871" t="s">
        <v>2049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2049</v>
      </c>
      <c r="D1872" t="s">
        <v>2050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2050</v>
      </c>
      <c r="D1873" t="s">
        <v>2051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2051</v>
      </c>
      <c r="D1874" t="s">
        <v>2052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2052</v>
      </c>
      <c r="D1875" t="s">
        <v>2053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2053</v>
      </c>
      <c r="D1876" t="s">
        <v>2054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2054</v>
      </c>
      <c r="D1877" t="s">
        <v>2055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2055</v>
      </c>
      <c r="D1878" t="s">
        <v>2056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2056</v>
      </c>
      <c r="D1879" t="s">
        <v>2057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2057</v>
      </c>
      <c r="D1880" t="s">
        <v>2058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2058</v>
      </c>
      <c r="D1881" t="s">
        <v>2059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2059</v>
      </c>
      <c r="D1882" t="s">
        <v>2060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2060</v>
      </c>
      <c r="D1883" t="s">
        <v>2061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2061</v>
      </c>
      <c r="D1884" t="s">
        <v>2062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2062</v>
      </c>
      <c r="D1885" t="s">
        <v>2063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2063</v>
      </c>
      <c r="D1886" t="s">
        <v>2064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2064</v>
      </c>
      <c r="D1887" t="s">
        <v>2065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2065</v>
      </c>
      <c r="D1888" t="s">
        <v>2066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2066</v>
      </c>
      <c r="D1889" t="s">
        <v>2067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2067</v>
      </c>
      <c r="D1890" t="s">
        <v>2068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2068</v>
      </c>
      <c r="D1891" t="s">
        <v>2069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2069</v>
      </c>
      <c r="D1892" t="s">
        <v>2070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2070</v>
      </c>
      <c r="D1893" t="s">
        <v>2071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2071</v>
      </c>
      <c r="D1894" t="s">
        <v>2072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2072</v>
      </c>
      <c r="D1895" t="s">
        <v>2073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2073</v>
      </c>
      <c r="D1896" t="s">
        <v>2074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2074</v>
      </c>
      <c r="D1897" t="s">
        <v>2075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2075</v>
      </c>
      <c r="D1898" t="s">
        <v>2076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2076</v>
      </c>
      <c r="D1899" t="s">
        <v>2077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2077</v>
      </c>
      <c r="D1900" t="s">
        <v>2078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2078</v>
      </c>
      <c r="D1901" t="s">
        <v>2079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2079</v>
      </c>
      <c r="D1902" t="s">
        <v>2080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2080</v>
      </c>
      <c r="D1903" t="s">
        <v>2081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2081</v>
      </c>
      <c r="D1904" t="s">
        <v>2082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2082</v>
      </c>
      <c r="D1905" t="s">
        <v>2083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2083</v>
      </c>
      <c r="D1906" t="s">
        <v>2084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2084</v>
      </c>
      <c r="D1907" t="s">
        <v>2085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2085</v>
      </c>
      <c r="D1908" t="s">
        <v>2086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2086</v>
      </c>
      <c r="D1909" t="s">
        <v>2087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2087</v>
      </c>
      <c r="D1910" t="s">
        <v>2088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2088</v>
      </c>
      <c r="D1911" t="s">
        <v>2089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2089</v>
      </c>
      <c r="D1912" t="s">
        <v>2090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2090</v>
      </c>
      <c r="D1913" t="s">
        <v>2091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2091</v>
      </c>
      <c r="D1914" t="s">
        <v>2092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2092</v>
      </c>
      <c r="D1915" t="s">
        <v>2093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2093</v>
      </c>
      <c r="D1916" t="s">
        <v>2094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2094</v>
      </c>
      <c r="D1917" t="s">
        <v>2095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2095</v>
      </c>
      <c r="D1918" t="s">
        <v>2096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2096</v>
      </c>
      <c r="D1919" t="s">
        <v>2097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2097</v>
      </c>
      <c r="D1920" t="s">
        <v>2098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2098</v>
      </c>
      <c r="D1921" t="s">
        <v>2099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2099</v>
      </c>
      <c r="D1922" t="s">
        <v>2100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2100</v>
      </c>
      <c r="D1923" t="s">
        <v>2101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2101</v>
      </c>
      <c r="D1924" t="s">
        <v>2102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2102</v>
      </c>
      <c r="D1925" t="s">
        <v>2103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2103</v>
      </c>
      <c r="D1926" t="s">
        <v>2104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2104</v>
      </c>
      <c r="D1927" t="s">
        <v>2105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2105</v>
      </c>
      <c r="D1928" t="s">
        <v>2106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2106</v>
      </c>
      <c r="D1929" t="s">
        <v>2107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2107</v>
      </c>
      <c r="D1930" t="s">
        <v>2108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2108</v>
      </c>
      <c r="D1931" t="s">
        <v>2109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2109</v>
      </c>
      <c r="D1932" t="s">
        <v>2110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2110</v>
      </c>
      <c r="D1933" t="s">
        <v>2111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2111</v>
      </c>
      <c r="D1934" t="s">
        <v>2112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2112</v>
      </c>
      <c r="D1935" t="s">
        <v>2113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2113</v>
      </c>
      <c r="D1936" t="s">
        <v>2114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2114</v>
      </c>
      <c r="D1937" t="s">
        <v>2115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2115</v>
      </c>
      <c r="D1938" t="s">
        <v>2116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2116</v>
      </c>
      <c r="D1939" t="s">
        <v>2117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2117</v>
      </c>
      <c r="D1940" t="s">
        <v>2118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2118</v>
      </c>
      <c r="D1941" t="s">
        <v>2119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2119</v>
      </c>
      <c r="D1942" t="s">
        <v>2120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2120</v>
      </c>
      <c r="D1943" t="s">
        <v>2121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2121</v>
      </c>
      <c r="D1944" t="s">
        <v>2122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2122</v>
      </c>
      <c r="D1945" t="s">
        <v>2123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2123</v>
      </c>
      <c r="D1946" t="s">
        <v>2124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2124</v>
      </c>
      <c r="D1947" t="s">
        <v>2125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2125</v>
      </c>
      <c r="D1948" t="s">
        <v>2126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2126</v>
      </c>
      <c r="D1949" t="s">
        <v>2127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2127</v>
      </c>
      <c r="D1950" t="s">
        <v>2128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2128</v>
      </c>
      <c r="D1951" t="s">
        <v>2129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2129</v>
      </c>
      <c r="D1952" t="s">
        <v>2130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2130</v>
      </c>
      <c r="D1953" t="s">
        <v>2131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2131</v>
      </c>
      <c r="D1954" t="s">
        <v>2132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2132</v>
      </c>
      <c r="D1955" t="s">
        <v>2133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2133</v>
      </c>
      <c r="D1956" t="s">
        <v>2134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2134</v>
      </c>
      <c r="D1957" t="s">
        <v>2135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2135</v>
      </c>
      <c r="D1958" t="s">
        <v>2136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2136</v>
      </c>
      <c r="D1959" t="s">
        <v>2137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2137</v>
      </c>
      <c r="D1960" t="s">
        <v>2138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2138</v>
      </c>
      <c r="D1961" t="s">
        <v>2139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2139</v>
      </c>
      <c r="D1962" t="s">
        <v>2140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2140</v>
      </c>
      <c r="D1963" t="s">
        <v>2141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2141</v>
      </c>
      <c r="D1964" t="s">
        <v>2142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2142</v>
      </c>
      <c r="D1965" t="s">
        <v>2143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2143</v>
      </c>
      <c r="D1966" t="s">
        <v>2144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2144</v>
      </c>
      <c r="D1967" t="s">
        <v>2145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2145</v>
      </c>
      <c r="D1968" t="s">
        <v>2146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2146</v>
      </c>
      <c r="D1969" t="s">
        <v>2147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2147</v>
      </c>
      <c r="D1970" t="s">
        <v>2148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2148</v>
      </c>
      <c r="D1971" t="s">
        <v>2149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2149</v>
      </c>
      <c r="D1972" t="s">
        <v>2150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2150</v>
      </c>
      <c r="D1973" t="s">
        <v>2151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2151</v>
      </c>
      <c r="D1974" t="s">
        <v>2152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2152</v>
      </c>
      <c r="D1975" t="s">
        <v>2153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2153</v>
      </c>
      <c r="D1976" t="s">
        <v>2154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2154</v>
      </c>
      <c r="D1977" t="s">
        <v>2155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2155</v>
      </c>
      <c r="D1978" t="s">
        <v>2156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2156</v>
      </c>
      <c r="D1979" t="s">
        <v>2157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2157</v>
      </c>
      <c r="D1980" t="s">
        <v>2158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2158</v>
      </c>
      <c r="D1981" t="s">
        <v>2159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2159</v>
      </c>
      <c r="D1982" t="s">
        <v>2160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2160</v>
      </c>
      <c r="D1983" t="s">
        <v>2161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2161</v>
      </c>
      <c r="D1984" t="s">
        <v>2162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2162</v>
      </c>
      <c r="D1985" t="s">
        <v>2163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2163</v>
      </c>
      <c r="D1986" t="s">
        <v>2164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2164</v>
      </c>
      <c r="D1987" t="s">
        <v>2165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2165</v>
      </c>
      <c r="D1988" t="s">
        <v>2166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2166</v>
      </c>
      <c r="D1989" t="s">
        <v>2167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2167</v>
      </c>
      <c r="D1990" t="s">
        <v>2168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2168</v>
      </c>
      <c r="D1991" t="s">
        <v>2169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2169</v>
      </c>
      <c r="D1992" t="s">
        <v>2170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2170</v>
      </c>
      <c r="D1993" t="s">
        <v>2171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2171</v>
      </c>
      <c r="D1994" t="s">
        <v>2172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2172</v>
      </c>
      <c r="D1995" t="s">
        <v>2173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2173</v>
      </c>
      <c r="D1996" t="s">
        <v>2174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2174</v>
      </c>
      <c r="D1997" t="s">
        <v>2175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2175</v>
      </c>
      <c r="D1998" t="s">
        <v>2176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2176</v>
      </c>
      <c r="D1999" t="s">
        <v>2177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2177</v>
      </c>
      <c r="D2000" t="s">
        <v>2178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2178</v>
      </c>
      <c r="D2001" t="s">
        <v>2179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2179</v>
      </c>
      <c r="D2002" t="s">
        <v>2180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2180</v>
      </c>
      <c r="D2003" t="s">
        <v>2181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2181</v>
      </c>
      <c r="D2004" t="s">
        <v>2182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2182</v>
      </c>
      <c r="D2005" t="s">
        <v>2183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2183</v>
      </c>
      <c r="D2006" t="s">
        <v>2184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2184</v>
      </c>
      <c r="D2007" t="s">
        <v>2185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2185</v>
      </c>
      <c r="D2008" t="s">
        <v>2186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2186</v>
      </c>
      <c r="D2009" t="s">
        <v>2187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2187</v>
      </c>
      <c r="D2010" t="s">
        <v>2188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2188</v>
      </c>
      <c r="D2011" t="s">
        <v>2189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2189</v>
      </c>
      <c r="D2012" t="s">
        <v>2190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2190</v>
      </c>
      <c r="D2013" t="s">
        <v>2191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2191</v>
      </c>
      <c r="D2014" t="s">
        <v>2192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2192</v>
      </c>
      <c r="D2015" t="s">
        <v>2193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2193</v>
      </c>
      <c r="D2016" t="s">
        <v>2194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2194</v>
      </c>
      <c r="D2017" t="s">
        <v>2195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2195</v>
      </c>
      <c r="D2018" t="s">
        <v>2196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2196</v>
      </c>
      <c r="D2019" t="s">
        <v>2197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2197</v>
      </c>
      <c r="D2020" t="s">
        <v>2198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2198</v>
      </c>
      <c r="D2021" t="s">
        <v>2199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2199</v>
      </c>
      <c r="D2022" t="s">
        <v>2200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2200</v>
      </c>
      <c r="D2023" t="s">
        <v>2201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2201</v>
      </c>
      <c r="D2024" t="s">
        <v>2202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2202</v>
      </c>
      <c r="D2025" t="s">
        <v>2203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2203</v>
      </c>
      <c r="D2026" t="s">
        <v>2204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2204</v>
      </c>
      <c r="D2027" t="s">
        <v>2205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2205</v>
      </c>
      <c r="D2028" t="s">
        <v>2206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2206</v>
      </c>
      <c r="D2029" t="s">
        <v>2207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2207</v>
      </c>
      <c r="D2030" t="s">
        <v>2208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2208</v>
      </c>
      <c r="D2031" t="s">
        <v>2209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2209</v>
      </c>
      <c r="D2032" t="s">
        <v>2210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2210</v>
      </c>
      <c r="D2033" t="s">
        <v>2211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2211</v>
      </c>
      <c r="D2034" t="s">
        <v>2212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2212</v>
      </c>
      <c r="D2035" t="s">
        <v>2213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2213</v>
      </c>
      <c r="D2036" t="s">
        <v>2214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2214</v>
      </c>
      <c r="D2037" t="s">
        <v>2215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2215</v>
      </c>
      <c r="D2038" t="s">
        <v>2216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2216</v>
      </c>
      <c r="D2039" t="s">
        <v>2217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2217</v>
      </c>
      <c r="D2040" t="s">
        <v>2218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2218</v>
      </c>
      <c r="D2041" t="s">
        <v>2219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2219</v>
      </c>
      <c r="D2042" t="s">
        <v>2220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2220</v>
      </c>
      <c r="D2043" t="s">
        <v>2221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2221</v>
      </c>
      <c r="D2044" t="s">
        <v>2222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2222</v>
      </c>
      <c r="D2045" t="s">
        <v>2223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2223</v>
      </c>
      <c r="D2046" t="s">
        <v>2224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2224</v>
      </c>
      <c r="D2047" t="s">
        <v>2225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2225</v>
      </c>
      <c r="D2048" t="s">
        <v>2226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2226</v>
      </c>
      <c r="D2049" t="s">
        <v>2227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2227</v>
      </c>
      <c r="D2050" t="s">
        <v>2228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2228</v>
      </c>
      <c r="D2051" t="s">
        <v>2229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2229</v>
      </c>
      <c r="D2052" t="s">
        <v>2230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2230</v>
      </c>
      <c r="D2053" t="s">
        <v>2231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2231</v>
      </c>
      <c r="D2054" t="s">
        <v>2232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2232</v>
      </c>
      <c r="D2055" t="s">
        <v>2233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2233</v>
      </c>
      <c r="D2056" t="s">
        <v>2234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2234</v>
      </c>
      <c r="D2057" t="s">
        <v>2235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2235</v>
      </c>
      <c r="D2058" t="s">
        <v>2236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2236</v>
      </c>
      <c r="D2059" t="s">
        <v>2237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2237</v>
      </c>
      <c r="D2060" t="s">
        <v>2238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2238</v>
      </c>
      <c r="D2061" t="s">
        <v>2239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2239</v>
      </c>
      <c r="D2062" t="s">
        <v>2240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2240</v>
      </c>
      <c r="D2063" t="s">
        <v>2241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2241</v>
      </c>
      <c r="D2064" t="s">
        <v>2242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2242</v>
      </c>
      <c r="D2065" t="s">
        <v>2243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2243</v>
      </c>
      <c r="D2066" t="s">
        <v>2244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2244</v>
      </c>
      <c r="D2067" t="s">
        <v>2245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2245</v>
      </c>
      <c r="D2068" t="s">
        <v>2246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2246</v>
      </c>
      <c r="D2069" t="s">
        <v>2247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2247</v>
      </c>
      <c r="D2070" t="s">
        <v>2248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2248</v>
      </c>
      <c r="D2071" t="s">
        <v>2249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2249</v>
      </c>
      <c r="D2072" t="s">
        <v>2250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2250</v>
      </c>
      <c r="D2073" t="s">
        <v>2251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2251</v>
      </c>
      <c r="D2074" t="s">
        <v>2252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2252</v>
      </c>
      <c r="D2075" t="s">
        <v>2253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2253</v>
      </c>
      <c r="D2076" t="s">
        <v>2254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2254</v>
      </c>
      <c r="D2077" t="s">
        <v>2255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2255</v>
      </c>
      <c r="D2078" t="s">
        <v>2256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2256</v>
      </c>
      <c r="D2079" t="s">
        <v>2257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2257</v>
      </c>
      <c r="D2080" t="s">
        <v>2258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2258</v>
      </c>
      <c r="D2081" t="s">
        <v>2259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2259</v>
      </c>
      <c r="D2082" t="s">
        <v>2260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2260</v>
      </c>
      <c r="D2083" t="s">
        <v>2261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2261</v>
      </c>
      <c r="D2084" t="s">
        <v>2262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2262</v>
      </c>
      <c r="D2085" t="s">
        <v>2263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2263</v>
      </c>
      <c r="D2086" t="s">
        <v>2264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2264</v>
      </c>
      <c r="D2087" t="s">
        <v>2265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2265</v>
      </c>
      <c r="D2088" t="s">
        <v>10611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10611</v>
      </c>
      <c r="D2089" t="s">
        <v>10612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10612</v>
      </c>
      <c r="D2090" t="s">
        <v>10613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10613</v>
      </c>
      <c r="D2091" t="s">
        <v>10614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10614</v>
      </c>
      <c r="D2092" t="s">
        <v>10615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10615</v>
      </c>
      <c r="D2093" t="s">
        <v>10616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10616</v>
      </c>
      <c r="D2094" t="s">
        <v>10617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10617</v>
      </c>
      <c r="D2095" t="s">
        <v>10618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10618</v>
      </c>
      <c r="D2096" t="s">
        <v>10619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10619</v>
      </c>
      <c r="D2097" t="s">
        <v>10620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10620</v>
      </c>
      <c r="D2098" t="s">
        <v>10621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10621</v>
      </c>
      <c r="D2099" t="s">
        <v>10622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10622</v>
      </c>
      <c r="D2100" t="s">
        <v>10623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10623</v>
      </c>
      <c r="D2101" t="s">
        <v>10624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10624</v>
      </c>
      <c r="D2102" t="s">
        <v>10625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10625</v>
      </c>
      <c r="D2103" t="s">
        <v>10626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10626</v>
      </c>
      <c r="D2104" t="s">
        <v>10627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10627</v>
      </c>
      <c r="D2105" t="s">
        <v>10628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10628</v>
      </c>
      <c r="D2106" t="s">
        <v>10629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10629</v>
      </c>
      <c r="D2107" t="s">
        <v>10630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10630</v>
      </c>
      <c r="D2108" t="s">
        <v>10631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10631</v>
      </c>
      <c r="D2109" t="s">
        <v>10632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10632</v>
      </c>
      <c r="D2110" t="s">
        <v>10633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10633</v>
      </c>
      <c r="D2111" t="s">
        <v>10634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10634</v>
      </c>
      <c r="D2112" t="s">
        <v>10635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10635</v>
      </c>
      <c r="D2113" t="s">
        <v>10636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10636</v>
      </c>
      <c r="D2114" t="s">
        <v>10637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10637</v>
      </c>
      <c r="D2115" t="s">
        <v>10638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10638</v>
      </c>
      <c r="D2116" t="s">
        <v>10639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10639</v>
      </c>
      <c r="D2117" t="s">
        <v>10640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10640</v>
      </c>
      <c r="D2118" t="s">
        <v>10641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10641</v>
      </c>
      <c r="D2119" t="s">
        <v>10642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10642</v>
      </c>
      <c r="D2120" t="s">
        <v>10643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10643</v>
      </c>
      <c r="D2121" t="s">
        <v>10644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10644</v>
      </c>
      <c r="D2122" t="s">
        <v>10645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10645</v>
      </c>
      <c r="D2123" t="s">
        <v>10646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10646</v>
      </c>
      <c r="D2124" t="s">
        <v>10647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10647</v>
      </c>
      <c r="D2125" t="s">
        <v>10648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10648</v>
      </c>
      <c r="D2126" t="s">
        <v>10649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10649</v>
      </c>
      <c r="D2127" t="s">
        <v>10650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10650</v>
      </c>
      <c r="D2128" t="s">
        <v>10651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10651</v>
      </c>
      <c r="D2129" t="s">
        <v>10652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10652</v>
      </c>
      <c r="D2130" t="s">
        <v>10653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10653</v>
      </c>
      <c r="D2131" t="s">
        <v>10654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10654</v>
      </c>
      <c r="D2132" t="s">
        <v>10655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10655</v>
      </c>
      <c r="D2133" t="s">
        <v>10656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10656</v>
      </c>
      <c r="D2134" t="s">
        <v>10657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10657</v>
      </c>
      <c r="D2135" t="s">
        <v>10658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10658</v>
      </c>
      <c r="D2136" t="s">
        <v>10659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10659</v>
      </c>
      <c r="D2137" t="s">
        <v>10660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10660</v>
      </c>
      <c r="D2138" t="s">
        <v>10661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10661</v>
      </c>
      <c r="D2139" t="s">
        <v>10662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10662</v>
      </c>
      <c r="D2140" t="s">
        <v>10663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10663</v>
      </c>
      <c r="D2141" t="s">
        <v>10664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10664</v>
      </c>
      <c r="D2142" t="s">
        <v>10665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10665</v>
      </c>
      <c r="D2143" t="s">
        <v>10666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10666</v>
      </c>
      <c r="D2144" t="s">
        <v>10667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10667</v>
      </c>
      <c r="D2145" t="s">
        <v>10668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10668</v>
      </c>
      <c r="D2146" t="s">
        <v>10669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10669</v>
      </c>
      <c r="D2147" t="s">
        <v>10670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10670</v>
      </c>
      <c r="D2148" t="s">
        <v>10671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10671</v>
      </c>
      <c r="D2149" t="s">
        <v>10672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10672</v>
      </c>
      <c r="D2150" t="s">
        <v>10673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10673</v>
      </c>
      <c r="D2151" t="s">
        <v>10674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10674</v>
      </c>
      <c r="D2152" t="s">
        <v>10675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10675</v>
      </c>
      <c r="D2153" t="s">
        <v>10676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10676</v>
      </c>
      <c r="D2154" t="s">
        <v>10677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10677</v>
      </c>
      <c r="D2155" t="s">
        <v>10678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10678</v>
      </c>
      <c r="D2156" t="s">
        <v>10679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10679</v>
      </c>
      <c r="D2157" t="s">
        <v>10680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10680</v>
      </c>
      <c r="D2158" t="s">
        <v>10681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10681</v>
      </c>
      <c r="D2159" t="s">
        <v>10682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10682</v>
      </c>
      <c r="D2160" t="s">
        <v>10683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10683</v>
      </c>
      <c r="D2161" t="s">
        <v>10684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10684</v>
      </c>
      <c r="D2162" t="s">
        <v>10685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10685</v>
      </c>
      <c r="D2163" t="s">
        <v>10686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10686</v>
      </c>
      <c r="D2164" t="s">
        <v>10687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10687</v>
      </c>
      <c r="D2165" t="s">
        <v>10688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10688</v>
      </c>
      <c r="D2166" t="s">
        <v>10689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10689</v>
      </c>
      <c r="D2167" t="s">
        <v>10690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10690</v>
      </c>
      <c r="D2168" t="s">
        <v>10691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10691</v>
      </c>
      <c r="D2169" t="s">
        <v>10692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10692</v>
      </c>
      <c r="D2170" t="s">
        <v>10693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10693</v>
      </c>
      <c r="D2171" t="s">
        <v>10694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10694</v>
      </c>
      <c r="D2172" t="s">
        <v>10695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10695</v>
      </c>
      <c r="D2173" t="s">
        <v>10696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10696</v>
      </c>
      <c r="D2174" t="s">
        <v>10697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10697</v>
      </c>
      <c r="D2175" t="s">
        <v>10698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10698</v>
      </c>
      <c r="D2176" t="s">
        <v>10699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10699</v>
      </c>
      <c r="D2177" t="s">
        <v>10700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10700</v>
      </c>
      <c r="D2178" t="s">
        <v>10701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10701</v>
      </c>
      <c r="D2179" t="s">
        <v>10702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10702</v>
      </c>
      <c r="D2180" t="s">
        <v>10703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10703</v>
      </c>
      <c r="D2181" t="s">
        <v>10704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10704</v>
      </c>
      <c r="D2182" t="s">
        <v>10705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10705</v>
      </c>
      <c r="D2183" t="s">
        <v>10706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10706</v>
      </c>
      <c r="D2184" t="s">
        <v>10707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10707</v>
      </c>
      <c r="D2185" t="s">
        <v>10708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10708</v>
      </c>
      <c r="D2186" t="s">
        <v>10709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10709</v>
      </c>
      <c r="D2187" t="s">
        <v>10710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10710</v>
      </c>
      <c r="D2188" t="s">
        <v>10711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10711</v>
      </c>
      <c r="D2189" t="s">
        <v>10712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10712</v>
      </c>
      <c r="D2190" t="s">
        <v>10713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10713</v>
      </c>
      <c r="D2191" t="s">
        <v>10714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10714</v>
      </c>
      <c r="D2192" t="s">
        <v>10715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10715</v>
      </c>
      <c r="D2193" t="s">
        <v>10716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10716</v>
      </c>
      <c r="D2194" t="s">
        <v>10717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10717</v>
      </c>
      <c r="D2195" t="s">
        <v>10718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10718</v>
      </c>
      <c r="D2196" t="s">
        <v>10719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10719</v>
      </c>
      <c r="D2197" t="s">
        <v>10720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10720</v>
      </c>
      <c r="D2198" t="s">
        <v>10721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10721</v>
      </c>
      <c r="D2199" t="s">
        <v>10722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10722</v>
      </c>
      <c r="D2200" t="s">
        <v>10723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10723</v>
      </c>
      <c r="D2201" t="s">
        <v>10724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10724</v>
      </c>
      <c r="D2202" t="s">
        <v>10725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10725</v>
      </c>
      <c r="D2203" t="s">
        <v>10726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10726</v>
      </c>
      <c r="D2204" t="s">
        <v>10727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10727</v>
      </c>
      <c r="D2205" t="s">
        <v>10728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10728</v>
      </c>
      <c r="D2206" t="s">
        <v>10729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10729</v>
      </c>
      <c r="D2207" t="s">
        <v>10730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10730</v>
      </c>
      <c r="D2208" t="s">
        <v>10731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10731</v>
      </c>
      <c r="D2209" t="s">
        <v>10732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10732</v>
      </c>
      <c r="D2210" t="s">
        <v>10733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10733</v>
      </c>
      <c r="D2211" t="s">
        <v>10734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10734</v>
      </c>
      <c r="D2212" t="s">
        <v>10735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10735</v>
      </c>
      <c r="D2213" t="s">
        <v>10736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10736</v>
      </c>
      <c r="D2214" t="s">
        <v>10737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10737</v>
      </c>
      <c r="D2215" t="s">
        <v>10738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10738</v>
      </c>
      <c r="D2216" t="s">
        <v>10739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10739</v>
      </c>
      <c r="D2217" t="s">
        <v>10740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10740</v>
      </c>
      <c r="D2218" t="s">
        <v>10741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10741</v>
      </c>
      <c r="D2219" t="s">
        <v>10742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10742</v>
      </c>
      <c r="D2220" t="s">
        <v>10743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10743</v>
      </c>
      <c r="D2221" t="s">
        <v>10744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10744</v>
      </c>
      <c r="D2222" t="s">
        <v>10745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10745</v>
      </c>
      <c r="D2223" t="s">
        <v>10746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10746</v>
      </c>
      <c r="D2224" t="s">
        <v>10747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10747</v>
      </c>
      <c r="D2225" t="s">
        <v>10748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10748</v>
      </c>
      <c r="D2226" t="s">
        <v>10749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10749</v>
      </c>
      <c r="D2227" t="s">
        <v>2266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2266</v>
      </c>
      <c r="D2228" t="s">
        <v>2267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2267</v>
      </c>
      <c r="D2229" t="s">
        <v>2268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2268</v>
      </c>
      <c r="D2230" t="s">
        <v>2269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2269</v>
      </c>
      <c r="D2231" t="s">
        <v>2270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2270</v>
      </c>
      <c r="D2232" t="s">
        <v>2271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2271</v>
      </c>
      <c r="D2233" t="s">
        <v>2272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2272</v>
      </c>
      <c r="D2234" t="s">
        <v>2273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2273</v>
      </c>
      <c r="D2235" t="s">
        <v>2274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2274</v>
      </c>
      <c r="D2236" t="s">
        <v>2275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2275</v>
      </c>
      <c r="D2237" t="s">
        <v>2276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2276</v>
      </c>
      <c r="D2238" t="s">
        <v>2277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2277</v>
      </c>
      <c r="D2239" t="s">
        <v>2278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2278</v>
      </c>
      <c r="D2240" t="s">
        <v>2279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2279</v>
      </c>
      <c r="D2241" t="s">
        <v>2280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2280</v>
      </c>
      <c r="D2242" t="s">
        <v>2281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2281</v>
      </c>
      <c r="D2243" t="s">
        <v>2282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2282</v>
      </c>
      <c r="D2244" t="s">
        <v>2283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2283</v>
      </c>
      <c r="D2245" t="s">
        <v>2284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2284</v>
      </c>
      <c r="D2246" t="s">
        <v>2285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2285</v>
      </c>
      <c r="D2247" t="s">
        <v>2286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2286</v>
      </c>
      <c r="D2248" t="s">
        <v>2287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2287</v>
      </c>
      <c r="D2249" t="s">
        <v>2288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2288</v>
      </c>
      <c r="D2250" t="s">
        <v>2289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2289</v>
      </c>
      <c r="D2251" t="s">
        <v>2290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2290</v>
      </c>
      <c r="D2252" t="s">
        <v>2291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2291</v>
      </c>
      <c r="D2253" t="s">
        <v>2292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2292</v>
      </c>
      <c r="D2254" t="s">
        <v>2293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2293</v>
      </c>
      <c r="D2255" t="s">
        <v>2294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2294</v>
      </c>
      <c r="D2256" t="s">
        <v>2295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2295</v>
      </c>
      <c r="D2257" t="s">
        <v>2296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2296</v>
      </c>
      <c r="D2258" t="s">
        <v>2297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2297</v>
      </c>
      <c r="D2259" t="s">
        <v>2298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2298</v>
      </c>
      <c r="D2260" t="s">
        <v>2299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2299</v>
      </c>
      <c r="D2261" t="s">
        <v>2300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2300</v>
      </c>
      <c r="D2262" t="s">
        <v>2301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2301</v>
      </c>
      <c r="D2263" t="s">
        <v>2302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2302</v>
      </c>
      <c r="D2264" t="s">
        <v>2303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2303</v>
      </c>
      <c r="D2265" t="s">
        <v>2304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2304</v>
      </c>
      <c r="D2266" t="s">
        <v>2305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2305</v>
      </c>
      <c r="D2267" t="s">
        <v>2306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2306</v>
      </c>
      <c r="D2268" t="s">
        <v>2307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2307</v>
      </c>
      <c r="D2269" t="s">
        <v>2308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2308</v>
      </c>
      <c r="D2270" t="s">
        <v>2309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2309</v>
      </c>
      <c r="D2271" t="s">
        <v>2310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2310</v>
      </c>
      <c r="D2272" t="s">
        <v>2311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2311</v>
      </c>
      <c r="D2273" t="s">
        <v>2312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2312</v>
      </c>
      <c r="D2274" t="s">
        <v>2313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2313</v>
      </c>
      <c r="D2275" t="s">
        <v>2314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2314</v>
      </c>
      <c r="D2276" t="s">
        <v>2315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2315</v>
      </c>
      <c r="D2277" t="s">
        <v>2316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2316</v>
      </c>
      <c r="D2278" t="s">
        <v>2317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2317</v>
      </c>
      <c r="D2279" t="s">
        <v>2318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2318</v>
      </c>
      <c r="D2280" t="s">
        <v>2319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2319</v>
      </c>
      <c r="D2281" t="s">
        <v>2320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2320</v>
      </c>
      <c r="D2282" t="s">
        <v>2321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2321</v>
      </c>
      <c r="D2283" t="s">
        <v>2322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2322</v>
      </c>
      <c r="D2284" t="s">
        <v>2323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2323</v>
      </c>
      <c r="D2285" t="s">
        <v>2324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2324</v>
      </c>
      <c r="D2286" t="s">
        <v>2325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2325</v>
      </c>
      <c r="D2287" t="s">
        <v>2326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2326</v>
      </c>
      <c r="D2288" t="s">
        <v>2327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2327</v>
      </c>
      <c r="D2289" t="s">
        <v>2328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2328</v>
      </c>
      <c r="D2290" t="s">
        <v>2329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2329</v>
      </c>
      <c r="D2291" t="s">
        <v>2330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2330</v>
      </c>
      <c r="D2292" t="s">
        <v>2331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2331</v>
      </c>
      <c r="D2293" t="s">
        <v>2332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2332</v>
      </c>
      <c r="D2294" t="s">
        <v>2333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2333</v>
      </c>
      <c r="D2295" t="s">
        <v>2334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2334</v>
      </c>
      <c r="D2296" t="s">
        <v>2335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2335</v>
      </c>
      <c r="D2297" t="s">
        <v>2336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2336</v>
      </c>
      <c r="D2298" t="s">
        <v>2337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2337</v>
      </c>
      <c r="D2299" t="s">
        <v>2338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2338</v>
      </c>
      <c r="D2300" t="s">
        <v>2339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2339</v>
      </c>
      <c r="D2301" t="s">
        <v>2340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2340</v>
      </c>
      <c r="D2302" t="s">
        <v>2341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2341</v>
      </c>
      <c r="D2303" t="s">
        <v>2342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2342</v>
      </c>
      <c r="D2304" t="s">
        <v>2343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2343</v>
      </c>
      <c r="D2305" t="s">
        <v>2344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2344</v>
      </c>
      <c r="D2306" t="s">
        <v>2345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2345</v>
      </c>
      <c r="D2307" t="s">
        <v>2346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2346</v>
      </c>
      <c r="D2308" t="s">
        <v>2347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2347</v>
      </c>
      <c r="D2309" t="s">
        <v>2348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2348</v>
      </c>
      <c r="D2310" t="s">
        <v>2349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2349</v>
      </c>
      <c r="D2311" t="s">
        <v>2350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2350</v>
      </c>
      <c r="D2312" t="s">
        <v>2351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2351</v>
      </c>
      <c r="D2313" t="s">
        <v>2352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2352</v>
      </c>
      <c r="D2314" t="s">
        <v>2353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2353</v>
      </c>
      <c r="D2315" t="s">
        <v>2354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2354</v>
      </c>
      <c r="D2316" t="s">
        <v>2355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2355</v>
      </c>
      <c r="D2317" t="s">
        <v>2356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2356</v>
      </c>
      <c r="D2318" t="s">
        <v>2357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2357</v>
      </c>
      <c r="D2319" t="s">
        <v>2358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2358</v>
      </c>
      <c r="D2320" t="s">
        <v>2359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2359</v>
      </c>
      <c r="D2321" t="s">
        <v>2360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2360</v>
      </c>
      <c r="D2322" t="s">
        <v>2361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2361</v>
      </c>
      <c r="D2323" t="s">
        <v>2362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2362</v>
      </c>
      <c r="D2324" t="s">
        <v>2363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2363</v>
      </c>
      <c r="D2325" t="s">
        <v>2364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2364</v>
      </c>
      <c r="D2326" t="s">
        <v>2365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2365</v>
      </c>
      <c r="D2327" t="s">
        <v>2366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2366</v>
      </c>
      <c r="D2328" t="s">
        <v>2367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2367</v>
      </c>
      <c r="D2329" t="s">
        <v>2368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2368</v>
      </c>
      <c r="D2330" t="s">
        <v>2369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2369</v>
      </c>
      <c r="D2331" t="s">
        <v>2370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2370</v>
      </c>
      <c r="D2332" t="s">
        <v>2371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2371</v>
      </c>
      <c r="D2333" t="s">
        <v>2372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2372</v>
      </c>
      <c r="D2334" t="s">
        <v>2373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2373</v>
      </c>
      <c r="D2335" t="s">
        <v>2374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2374</v>
      </c>
      <c r="D2336" t="s">
        <v>2375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2375</v>
      </c>
      <c r="D2337" t="s">
        <v>2376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2376</v>
      </c>
      <c r="D2338" t="s">
        <v>2377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2377</v>
      </c>
      <c r="D2339" t="s">
        <v>2378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2378</v>
      </c>
      <c r="D2340" t="s">
        <v>2379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2379</v>
      </c>
      <c r="D2341" t="s">
        <v>2380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2380</v>
      </c>
      <c r="D2342" t="s">
        <v>2381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2381</v>
      </c>
      <c r="D2343" t="s">
        <v>2382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2382</v>
      </c>
      <c r="D2344" t="s">
        <v>2383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2383</v>
      </c>
      <c r="D2345" t="s">
        <v>2384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2384</v>
      </c>
      <c r="D2346" t="s">
        <v>2385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2385</v>
      </c>
      <c r="D2347" t="s">
        <v>2386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2386</v>
      </c>
      <c r="D2348" t="s">
        <v>2387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2387</v>
      </c>
      <c r="D2349" t="s">
        <v>2388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2388</v>
      </c>
      <c r="D2350" t="s">
        <v>2389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2389</v>
      </c>
      <c r="D2351" t="s">
        <v>2390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2390</v>
      </c>
      <c r="D2352" t="s">
        <v>2391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2391</v>
      </c>
      <c r="D2353" t="s">
        <v>2392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2392</v>
      </c>
      <c r="D2354" t="s">
        <v>2393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2393</v>
      </c>
      <c r="D2355" t="s">
        <v>2394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2394</v>
      </c>
      <c r="D2356" t="s">
        <v>2395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2395</v>
      </c>
      <c r="D2357" t="s">
        <v>2396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2396</v>
      </c>
      <c r="D2358" t="s">
        <v>2397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2397</v>
      </c>
      <c r="D2359" t="s">
        <v>2398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2398</v>
      </c>
      <c r="D2360" t="s">
        <v>2399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2399</v>
      </c>
      <c r="D2361" t="s">
        <v>2400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2400</v>
      </c>
      <c r="D2362" t="s">
        <v>2401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2401</v>
      </c>
      <c r="D2363" t="s">
        <v>2402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2402</v>
      </c>
      <c r="D2364" t="s">
        <v>2403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2403</v>
      </c>
      <c r="D2365" t="s">
        <v>2404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2404</v>
      </c>
      <c r="D2366" t="s">
        <v>2405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2405</v>
      </c>
      <c r="D2367" t="s">
        <v>2406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2406</v>
      </c>
      <c r="D2368" t="s">
        <v>2407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2407</v>
      </c>
      <c r="D2369" t="s">
        <v>2408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2408</v>
      </c>
      <c r="D2370" t="s">
        <v>2409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2409</v>
      </c>
      <c r="D2371" t="s">
        <v>2410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2410</v>
      </c>
      <c r="D2372" t="s">
        <v>2411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2411</v>
      </c>
      <c r="D2373" t="s">
        <v>2412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2412</v>
      </c>
      <c r="D2374" t="s">
        <v>2413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2413</v>
      </c>
      <c r="D2375" t="s">
        <v>2414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2414</v>
      </c>
      <c r="D2376" t="s">
        <v>2415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2415</v>
      </c>
      <c r="D2377" t="s">
        <v>2416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2416</v>
      </c>
      <c r="D2378" t="s">
        <v>2417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2417</v>
      </c>
      <c r="D2379" t="s">
        <v>2418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2418</v>
      </c>
      <c r="D2380" t="s">
        <v>2419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2419</v>
      </c>
      <c r="D2381" t="s">
        <v>2420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2420</v>
      </c>
      <c r="D2382" t="s">
        <v>2421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2421</v>
      </c>
      <c r="D2383" t="s">
        <v>2422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2422</v>
      </c>
      <c r="D2384" t="s">
        <v>2423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2423</v>
      </c>
      <c r="D2385" t="s">
        <v>2424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2424</v>
      </c>
      <c r="D2386" t="s">
        <v>2425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2425</v>
      </c>
      <c r="D2387" t="s">
        <v>2426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2426</v>
      </c>
      <c r="D2388" t="s">
        <v>2427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2427</v>
      </c>
      <c r="D2389" t="s">
        <v>2428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2428</v>
      </c>
      <c r="D2390" t="s">
        <v>2429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2429</v>
      </c>
      <c r="D2391" t="s">
        <v>2430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2430</v>
      </c>
      <c r="D2392" t="s">
        <v>2431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2431</v>
      </c>
      <c r="D2393" t="s">
        <v>2432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2432</v>
      </c>
      <c r="D2394" t="s">
        <v>2433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2433</v>
      </c>
      <c r="D2395" t="s">
        <v>2434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2434</v>
      </c>
      <c r="D2396" t="s">
        <v>2435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2435</v>
      </c>
      <c r="D2397" t="s">
        <v>2436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2436</v>
      </c>
      <c r="D2398" t="s">
        <v>2437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2437</v>
      </c>
      <c r="D2399" t="s">
        <v>2438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2438</v>
      </c>
      <c r="D2400" t="s">
        <v>2439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2439</v>
      </c>
      <c r="D2401" t="s">
        <v>2440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2440</v>
      </c>
      <c r="D2402" t="s">
        <v>2441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2441</v>
      </c>
      <c r="D2403" t="s">
        <v>2442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2442</v>
      </c>
      <c r="D2404" t="s">
        <v>2443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2443</v>
      </c>
      <c r="D2405" t="s">
        <v>2444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2444</v>
      </c>
      <c r="D2406" t="s">
        <v>2445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2445</v>
      </c>
      <c r="D2407" t="s">
        <v>2446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2446</v>
      </c>
      <c r="D2408" t="s">
        <v>2447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2447</v>
      </c>
      <c r="D2409" t="s">
        <v>2448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2448</v>
      </c>
      <c r="D2410" t="s">
        <v>2449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2449</v>
      </c>
      <c r="D2411" t="s">
        <v>2450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2450</v>
      </c>
      <c r="D2412" t="s">
        <v>2451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2451</v>
      </c>
      <c r="D2413" t="s">
        <v>2452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2452</v>
      </c>
      <c r="D2414" t="s">
        <v>2453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2453</v>
      </c>
      <c r="D2415" t="s">
        <v>2454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2454</v>
      </c>
      <c r="D2416" t="s">
        <v>2455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2455</v>
      </c>
      <c r="D2417" t="s">
        <v>2456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2456</v>
      </c>
      <c r="D2418" t="s">
        <v>2457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2457</v>
      </c>
      <c r="D2419" t="s">
        <v>2458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2458</v>
      </c>
      <c r="D2420" t="s">
        <v>2459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2459</v>
      </c>
      <c r="D2421" t="s">
        <v>2460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2460</v>
      </c>
      <c r="D2422" t="s">
        <v>2461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2461</v>
      </c>
      <c r="D2423" t="s">
        <v>2462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2462</v>
      </c>
      <c r="D2424" t="s">
        <v>2463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2463</v>
      </c>
      <c r="D2425" t="s">
        <v>2464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2464</v>
      </c>
      <c r="D2426" t="s">
        <v>2465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2465</v>
      </c>
      <c r="D2427" t="s">
        <v>2466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2466</v>
      </c>
      <c r="D2428" t="s">
        <v>2467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2467</v>
      </c>
      <c r="D2429" t="s">
        <v>2468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2468</v>
      </c>
      <c r="D2430" t="s">
        <v>2469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2469</v>
      </c>
      <c r="D2431" t="s">
        <v>2470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2470</v>
      </c>
      <c r="D2432" t="s">
        <v>2471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2471</v>
      </c>
      <c r="D2433" t="s">
        <v>2472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2472</v>
      </c>
      <c r="D2434" t="s">
        <v>2473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2473</v>
      </c>
      <c r="D2435" t="s">
        <v>2474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2474</v>
      </c>
      <c r="D2436" t="s">
        <v>2475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2475</v>
      </c>
      <c r="D2437" t="s">
        <v>2476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2476</v>
      </c>
      <c r="D2438" t="s">
        <v>2477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2477</v>
      </c>
      <c r="D2439" t="s">
        <v>2478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2478</v>
      </c>
      <c r="D2440" t="s">
        <v>2479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2479</v>
      </c>
      <c r="D2441" t="s">
        <v>2480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2480</v>
      </c>
      <c r="D2442" t="s">
        <v>2481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2481</v>
      </c>
      <c r="D2443" t="s">
        <v>2482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2482</v>
      </c>
      <c r="D2444" t="s">
        <v>2483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2483</v>
      </c>
      <c r="D2445" t="s">
        <v>2484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2484</v>
      </c>
      <c r="D2446" t="s">
        <v>2485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2485</v>
      </c>
      <c r="D2447" t="s">
        <v>2486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2486</v>
      </c>
      <c r="D2448" t="s">
        <v>2487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2487</v>
      </c>
      <c r="D2449" t="s">
        <v>2488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2488</v>
      </c>
      <c r="D2450" t="s">
        <v>2489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2489</v>
      </c>
      <c r="D2451" t="s">
        <v>2490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2490</v>
      </c>
      <c r="D2452" t="s">
        <v>2491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2491</v>
      </c>
      <c r="D2453" t="s">
        <v>2492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2492</v>
      </c>
      <c r="D2454" t="s">
        <v>2493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2493</v>
      </c>
      <c r="D2455" t="s">
        <v>2494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2494</v>
      </c>
      <c r="D2456" t="s">
        <v>2495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2495</v>
      </c>
      <c r="D2457" t="s">
        <v>2496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2496</v>
      </c>
      <c r="D2458" t="s">
        <v>2497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2497</v>
      </c>
      <c r="D2459" t="s">
        <v>2498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2498</v>
      </c>
      <c r="D2460" t="s">
        <v>2499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2499</v>
      </c>
      <c r="D2461" t="s">
        <v>2500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2500</v>
      </c>
      <c r="D2462" t="s">
        <v>2501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2501</v>
      </c>
      <c r="D2463" t="s">
        <v>2502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2502</v>
      </c>
      <c r="D2464" t="s">
        <v>2503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2503</v>
      </c>
      <c r="D2465" t="s">
        <v>2504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2504</v>
      </c>
      <c r="D2466" t="s">
        <v>2505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2505</v>
      </c>
      <c r="D2467" t="s">
        <v>2506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2506</v>
      </c>
      <c r="D2468" t="s">
        <v>2507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2507</v>
      </c>
      <c r="D2469" t="s">
        <v>2508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2508</v>
      </c>
      <c r="D2470" t="s">
        <v>2509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2509</v>
      </c>
      <c r="D2471" t="s">
        <v>2510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2510</v>
      </c>
      <c r="D2472" t="s">
        <v>2511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2511</v>
      </c>
      <c r="D2473" t="s">
        <v>2512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2512</v>
      </c>
      <c r="D2474" t="s">
        <v>2513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2513</v>
      </c>
      <c r="D2475" t="s">
        <v>2514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2514</v>
      </c>
      <c r="D2476" t="s">
        <v>2515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2515</v>
      </c>
      <c r="D2477" t="s">
        <v>2516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2516</v>
      </c>
      <c r="D2478" t="s">
        <v>2517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2517</v>
      </c>
      <c r="D2479" t="s">
        <v>2518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2518</v>
      </c>
      <c r="D2480" t="s">
        <v>2519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2519</v>
      </c>
      <c r="D2481" t="s">
        <v>2520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2520</v>
      </c>
      <c r="D2482" t="s">
        <v>2521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2521</v>
      </c>
      <c r="D2483" t="s">
        <v>2522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2522</v>
      </c>
      <c r="D2484" t="s">
        <v>2523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2523</v>
      </c>
      <c r="D2485" t="s">
        <v>2524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2524</v>
      </c>
      <c r="D2486" t="s">
        <v>2525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2525</v>
      </c>
      <c r="D2487" t="s">
        <v>2526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2526</v>
      </c>
      <c r="D2488" t="s">
        <v>2527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2527</v>
      </c>
      <c r="D2489" t="s">
        <v>2528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2528</v>
      </c>
      <c r="D2490" t="s">
        <v>2529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2529</v>
      </c>
      <c r="D2491" t="s">
        <v>2530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2530</v>
      </c>
      <c r="D2492" t="s">
        <v>2531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2531</v>
      </c>
      <c r="D2493" t="s">
        <v>2532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2532</v>
      </c>
      <c r="D2494" t="s">
        <v>2533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2533</v>
      </c>
      <c r="D2495" t="s">
        <v>2534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2534</v>
      </c>
      <c r="D2496" t="s">
        <v>2535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2535</v>
      </c>
      <c r="D2497" t="s">
        <v>2536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2536</v>
      </c>
      <c r="D2498" t="s">
        <v>2537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2537</v>
      </c>
      <c r="D2499" t="s">
        <v>2538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2538</v>
      </c>
      <c r="D2500" t="s">
        <v>2539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2539</v>
      </c>
      <c r="D2501" t="s">
        <v>2540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2540</v>
      </c>
      <c r="D2502" t="s">
        <v>2541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2541</v>
      </c>
      <c r="D2503" t="s">
        <v>2542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2542</v>
      </c>
      <c r="D2504" t="s">
        <v>2543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2543</v>
      </c>
      <c r="D2505" t="s">
        <v>2544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2544</v>
      </c>
      <c r="D2506" t="s">
        <v>2545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2545</v>
      </c>
      <c r="D2507" t="s">
        <v>2546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2546</v>
      </c>
      <c r="D2508" t="s">
        <v>2547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2547</v>
      </c>
      <c r="D2509" t="s">
        <v>2548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2548</v>
      </c>
      <c r="D2510" t="s">
        <v>2549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2549</v>
      </c>
      <c r="D2511" t="s">
        <v>2550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2550</v>
      </c>
      <c r="D2512" t="s">
        <v>2551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2551</v>
      </c>
      <c r="D2513" t="s">
        <v>2552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2552</v>
      </c>
      <c r="D2514" t="s">
        <v>2553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2553</v>
      </c>
      <c r="D2515" t="s">
        <v>2554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2554</v>
      </c>
      <c r="D2516" t="s">
        <v>2555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2555</v>
      </c>
      <c r="D2517" t="s">
        <v>2556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2556</v>
      </c>
      <c r="D2518" t="s">
        <v>2557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2557</v>
      </c>
      <c r="D2519" t="s">
        <v>2558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2558</v>
      </c>
      <c r="D2520" t="s">
        <v>2559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2559</v>
      </c>
      <c r="D2521" t="s">
        <v>2560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2560</v>
      </c>
      <c r="D2522" t="s">
        <v>2561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2561</v>
      </c>
      <c r="D2523" t="s">
        <v>2562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2562</v>
      </c>
      <c r="D2524" t="s">
        <v>2563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2563</v>
      </c>
      <c r="D2525" t="s">
        <v>2564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2564</v>
      </c>
      <c r="D2526" t="s">
        <v>2565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2565</v>
      </c>
      <c r="D2527" t="s">
        <v>2566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2566</v>
      </c>
      <c r="D2528" t="s">
        <v>2567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2567</v>
      </c>
      <c r="D2529" t="s">
        <v>2568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2568</v>
      </c>
      <c r="D2530" t="s">
        <v>2569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2569</v>
      </c>
      <c r="D2531" t="s">
        <v>2570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2570</v>
      </c>
      <c r="D2532" t="s">
        <v>2571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2571</v>
      </c>
      <c r="D2533" t="s">
        <v>2572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2572</v>
      </c>
      <c r="D2534" t="s">
        <v>2573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2573</v>
      </c>
      <c r="D2535" t="s">
        <v>2574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2574</v>
      </c>
      <c r="D2536" t="s">
        <v>2575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2575</v>
      </c>
      <c r="D2537" t="s">
        <v>2576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2576</v>
      </c>
      <c r="D2538" t="s">
        <v>2577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2577</v>
      </c>
      <c r="D2539" t="s">
        <v>2578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2578</v>
      </c>
      <c r="D2540" t="s">
        <v>2579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2579</v>
      </c>
      <c r="D2541" t="s">
        <v>2580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2580</v>
      </c>
      <c r="D2542" t="s">
        <v>2581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2581</v>
      </c>
      <c r="D2543" t="s">
        <v>2582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2582</v>
      </c>
      <c r="D2544" t="s">
        <v>2583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2583</v>
      </c>
      <c r="D2545" t="s">
        <v>2584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2584</v>
      </c>
      <c r="D2546" t="s">
        <v>2585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2585</v>
      </c>
      <c r="D2547" t="s">
        <v>2586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2586</v>
      </c>
      <c r="D2548" t="s">
        <v>2587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2587</v>
      </c>
      <c r="D2549" t="s">
        <v>2588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2588</v>
      </c>
      <c r="D2550" t="s">
        <v>2589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2589</v>
      </c>
      <c r="D2551" t="s">
        <v>2590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2590</v>
      </c>
      <c r="D2552" t="s">
        <v>2591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2591</v>
      </c>
      <c r="D2553" t="s">
        <v>2592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2592</v>
      </c>
      <c r="D2554" t="s">
        <v>2593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2593</v>
      </c>
      <c r="D2555" t="s">
        <v>2594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2594</v>
      </c>
      <c r="D2556" t="s">
        <v>2595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2595</v>
      </c>
      <c r="D2557" t="s">
        <v>2596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2596</v>
      </c>
      <c r="D2558" t="s">
        <v>2597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2597</v>
      </c>
      <c r="D2559" t="s">
        <v>2598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2598</v>
      </c>
      <c r="D2560" t="s">
        <v>2599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2599</v>
      </c>
      <c r="D2561" t="s">
        <v>2600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2600</v>
      </c>
      <c r="D2562" t="s">
        <v>2601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2601</v>
      </c>
      <c r="D2563" t="s">
        <v>2602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2602</v>
      </c>
      <c r="D2564" t="s">
        <v>2603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2603</v>
      </c>
      <c r="D2565" t="s">
        <v>2604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2604</v>
      </c>
      <c r="D2566" t="s">
        <v>2605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2605</v>
      </c>
      <c r="D2567" t="s">
        <v>2606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2606</v>
      </c>
      <c r="D2568" t="s">
        <v>2607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2607</v>
      </c>
      <c r="D2569" t="s">
        <v>2608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2608</v>
      </c>
      <c r="D2570" t="s">
        <v>2609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2609</v>
      </c>
      <c r="D2571" t="s">
        <v>2610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2610</v>
      </c>
      <c r="D2572" t="s">
        <v>2611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2611</v>
      </c>
      <c r="D2573" t="s">
        <v>2612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2612</v>
      </c>
      <c r="D2574" t="s">
        <v>2613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2613</v>
      </c>
      <c r="D2575" t="s">
        <v>2614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2614</v>
      </c>
      <c r="D2576" t="s">
        <v>2615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2615</v>
      </c>
      <c r="D2577" t="s">
        <v>2616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2616</v>
      </c>
      <c r="D2578" t="s">
        <v>2617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2617</v>
      </c>
      <c r="D2579" t="s">
        <v>2618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2618</v>
      </c>
      <c r="D2580" t="s">
        <v>2619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2619</v>
      </c>
      <c r="D2581" t="s">
        <v>2620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2620</v>
      </c>
      <c r="D2582" t="s">
        <v>2621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2621</v>
      </c>
      <c r="D2583" t="s">
        <v>2622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2622</v>
      </c>
      <c r="D2584" t="s">
        <v>2623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2623</v>
      </c>
      <c r="D2585" t="s">
        <v>2624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2624</v>
      </c>
      <c r="D2586" t="s">
        <v>2625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2625</v>
      </c>
      <c r="D2587" t="s">
        <v>2626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2626</v>
      </c>
      <c r="D2588" t="s">
        <v>2627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2627</v>
      </c>
      <c r="D2589" t="s">
        <v>2628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2628</v>
      </c>
      <c r="D2590" t="s">
        <v>2629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2629</v>
      </c>
      <c r="D2591" t="s">
        <v>2630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2630</v>
      </c>
      <c r="D2592" t="s">
        <v>2631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2631</v>
      </c>
      <c r="D2593" t="s">
        <v>2632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2632</v>
      </c>
      <c r="D2594" t="s">
        <v>2633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2633</v>
      </c>
      <c r="D2595" t="s">
        <v>2634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2634</v>
      </c>
      <c r="D2596" t="s">
        <v>2635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2635</v>
      </c>
      <c r="D2597" t="s">
        <v>2636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2636</v>
      </c>
      <c r="D2598" t="s">
        <v>2637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2637</v>
      </c>
      <c r="D2599" t="s">
        <v>2638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2638</v>
      </c>
      <c r="D2600" t="s">
        <v>2639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2639</v>
      </c>
      <c r="D2601" t="s">
        <v>2640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2640</v>
      </c>
      <c r="D2602" t="s">
        <v>2641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2641</v>
      </c>
      <c r="D2603" t="s">
        <v>2642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2642</v>
      </c>
      <c r="D2604" t="s">
        <v>2643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2643</v>
      </c>
      <c r="D2605" t="s">
        <v>2644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2644</v>
      </c>
      <c r="D2606" t="s">
        <v>2645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2645</v>
      </c>
      <c r="D2607" t="s">
        <v>2646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2646</v>
      </c>
      <c r="D2608" t="s">
        <v>2647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2647</v>
      </c>
      <c r="D2609" t="s">
        <v>2648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2648</v>
      </c>
      <c r="D2610" t="s">
        <v>2649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2649</v>
      </c>
      <c r="D2611" t="s">
        <v>2650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2650</v>
      </c>
      <c r="D2612" t="s">
        <v>2651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2651</v>
      </c>
      <c r="D2613" t="s">
        <v>2652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2652</v>
      </c>
      <c r="D2614" t="s">
        <v>2653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2653</v>
      </c>
      <c r="D2615" t="s">
        <v>2654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2654</v>
      </c>
      <c r="D2616" t="s">
        <v>2655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2655</v>
      </c>
      <c r="D2617" t="s">
        <v>2656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2656</v>
      </c>
      <c r="D2618" t="s">
        <v>2657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2657</v>
      </c>
      <c r="D2619" t="s">
        <v>2658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2658</v>
      </c>
      <c r="D2620" t="s">
        <v>2659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2659</v>
      </c>
      <c r="D2621" t="s">
        <v>2660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2660</v>
      </c>
      <c r="D2622" t="s">
        <v>2661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2661</v>
      </c>
      <c r="D2623" t="s">
        <v>2662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2662</v>
      </c>
      <c r="D2624" t="s">
        <v>2663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2663</v>
      </c>
      <c r="D2625" t="s">
        <v>2664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2664</v>
      </c>
      <c r="D2626" t="s">
        <v>2665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2665</v>
      </c>
      <c r="D2627" t="s">
        <v>2666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2666</v>
      </c>
      <c r="D2628" t="s">
        <v>2667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2667</v>
      </c>
      <c r="D2629" t="s">
        <v>2668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2668</v>
      </c>
      <c r="D2630" t="s">
        <v>2669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2669</v>
      </c>
      <c r="D2631" t="s">
        <v>2670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2670</v>
      </c>
      <c r="D2632" t="s">
        <v>2671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2671</v>
      </c>
      <c r="D2633" t="s">
        <v>2672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2672</v>
      </c>
      <c r="D2634" t="s">
        <v>2673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2673</v>
      </c>
      <c r="D2635" t="s">
        <v>2674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2674</v>
      </c>
      <c r="D2636" t="s">
        <v>2675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2675</v>
      </c>
      <c r="D2637" t="s">
        <v>2676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2676</v>
      </c>
      <c r="D2638" t="s">
        <v>2677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2677</v>
      </c>
      <c r="D2639" t="s">
        <v>2678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2678</v>
      </c>
      <c r="D2640" t="s">
        <v>2679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2679</v>
      </c>
      <c r="D2641" t="s">
        <v>2680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2680</v>
      </c>
      <c r="D2642" t="s">
        <v>2681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2681</v>
      </c>
      <c r="D2643" t="s">
        <v>2682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2682</v>
      </c>
      <c r="D2644" t="s">
        <v>2683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2683</v>
      </c>
      <c r="D2645" t="s">
        <v>2684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2684</v>
      </c>
      <c r="D2646" t="s">
        <v>2685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2685</v>
      </c>
      <c r="D2647" t="s">
        <v>2686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2686</v>
      </c>
      <c r="D2648" t="s">
        <v>2687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2687</v>
      </c>
      <c r="D2649" t="s">
        <v>2688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2688</v>
      </c>
      <c r="D2650" t="s">
        <v>2689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2689</v>
      </c>
      <c r="D2651" t="s">
        <v>2690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2690</v>
      </c>
      <c r="D2652" t="s">
        <v>2691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2691</v>
      </c>
      <c r="D2653" t="s">
        <v>2692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2692</v>
      </c>
      <c r="D2654" t="s">
        <v>2693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2693</v>
      </c>
      <c r="D2655" t="s">
        <v>2694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2694</v>
      </c>
      <c r="D2656" t="s">
        <v>2695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2695</v>
      </c>
      <c r="D2657" t="s">
        <v>2696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2696</v>
      </c>
      <c r="D2658" t="s">
        <v>2697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2697</v>
      </c>
      <c r="D2659" t="s">
        <v>2698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2698</v>
      </c>
      <c r="D2660" t="s">
        <v>2699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2699</v>
      </c>
      <c r="D2661" t="s">
        <v>2700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2700</v>
      </c>
      <c r="D2662" t="s">
        <v>2701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2701</v>
      </c>
      <c r="D2663" t="s">
        <v>2702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2702</v>
      </c>
      <c r="D2664" t="s">
        <v>2703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2703</v>
      </c>
      <c r="D2665" t="s">
        <v>2704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2704</v>
      </c>
      <c r="D2666" t="s">
        <v>2705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2705</v>
      </c>
      <c r="D2667" t="s">
        <v>2706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2706</v>
      </c>
      <c r="D2668" t="s">
        <v>2707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2707</v>
      </c>
      <c r="D2669" t="s">
        <v>2708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2708</v>
      </c>
      <c r="D2670" t="s">
        <v>2709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2709</v>
      </c>
      <c r="D2671" t="s">
        <v>2710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2710</v>
      </c>
      <c r="D2672" t="s">
        <v>2711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2711</v>
      </c>
      <c r="D2673" t="s">
        <v>2712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2712</v>
      </c>
      <c r="D2674" t="s">
        <v>2713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2713</v>
      </c>
      <c r="D2675" t="s">
        <v>2714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2714</v>
      </c>
      <c r="D2676" t="s">
        <v>2715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2715</v>
      </c>
      <c r="D2677" t="s">
        <v>2716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2716</v>
      </c>
      <c r="D2678" t="s">
        <v>2717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2717</v>
      </c>
      <c r="D2679" t="s">
        <v>2718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2718</v>
      </c>
      <c r="D2680" t="s">
        <v>2719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2719</v>
      </c>
      <c r="D2681" t="s">
        <v>2720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2720</v>
      </c>
      <c r="D2682" t="s">
        <v>2721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2721</v>
      </c>
      <c r="D2683" t="s">
        <v>2722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2722</v>
      </c>
      <c r="D2684" t="s">
        <v>2723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2723</v>
      </c>
      <c r="D2685" t="s">
        <v>2724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2724</v>
      </c>
      <c r="D2686" t="s">
        <v>2725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2725</v>
      </c>
      <c r="D2687" t="s">
        <v>2726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2726</v>
      </c>
      <c r="D2688" t="s">
        <v>2727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2727</v>
      </c>
      <c r="D2689" t="s">
        <v>2728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2728</v>
      </c>
      <c r="D2690" t="s">
        <v>2729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2729</v>
      </c>
      <c r="D2691" t="s">
        <v>2730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2730</v>
      </c>
      <c r="D2692" t="s">
        <v>2731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2731</v>
      </c>
      <c r="D2693" t="s">
        <v>2732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2732</v>
      </c>
      <c r="D2694" t="s">
        <v>2733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2733</v>
      </c>
      <c r="D2695" t="s">
        <v>2734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2734</v>
      </c>
      <c r="D2696" t="s">
        <v>2735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2735</v>
      </c>
      <c r="D2697" t="s">
        <v>2736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2736</v>
      </c>
      <c r="D2698" t="s">
        <v>2737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2737</v>
      </c>
      <c r="D2699" t="s">
        <v>2738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2738</v>
      </c>
      <c r="D2700" t="s">
        <v>2739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2739</v>
      </c>
      <c r="D2701" t="s">
        <v>2740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2740</v>
      </c>
      <c r="D2702" t="s">
        <v>2741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2741</v>
      </c>
      <c r="D2703" t="s">
        <v>2742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2742</v>
      </c>
      <c r="D2704" t="s">
        <v>2743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2743</v>
      </c>
      <c r="D2705" t="s">
        <v>2744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2744</v>
      </c>
      <c r="D2706" t="s">
        <v>2745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2745</v>
      </c>
      <c r="D2707" t="s">
        <v>2746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2746</v>
      </c>
      <c r="D2708" t="s">
        <v>2747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2747</v>
      </c>
      <c r="D2709" t="s">
        <v>2748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2748</v>
      </c>
      <c r="D2710" t="s">
        <v>2749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2749</v>
      </c>
      <c r="D2711" t="s">
        <v>2750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2750</v>
      </c>
      <c r="D2712" t="s">
        <v>2751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2751</v>
      </c>
      <c r="D2713" t="s">
        <v>2752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2752</v>
      </c>
      <c r="D2714" t="s">
        <v>2753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2753</v>
      </c>
      <c r="D2715" t="s">
        <v>2754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2754</v>
      </c>
      <c r="D2716" t="s">
        <v>2755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2755</v>
      </c>
      <c r="D2717" t="s">
        <v>2756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2756</v>
      </c>
      <c r="D2718" t="s">
        <v>2757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2757</v>
      </c>
      <c r="D2719" t="s">
        <v>2758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2758</v>
      </c>
      <c r="D2720" t="s">
        <v>2759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2759</v>
      </c>
      <c r="D2721" t="s">
        <v>2760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2760</v>
      </c>
      <c r="D2722" t="s">
        <v>2761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2761</v>
      </c>
      <c r="D2723" t="s">
        <v>2762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2762</v>
      </c>
      <c r="D2724" t="s">
        <v>2763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2763</v>
      </c>
      <c r="D2725" t="s">
        <v>2764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2764</v>
      </c>
      <c r="D2726" t="s">
        <v>2765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2765</v>
      </c>
      <c r="D2727" t="s">
        <v>2766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2766</v>
      </c>
      <c r="D2728" t="s">
        <v>2767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2767</v>
      </c>
      <c r="D2729" t="s">
        <v>2768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2768</v>
      </c>
      <c r="D2730" t="s">
        <v>2769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2769</v>
      </c>
      <c r="D2731" t="s">
        <v>2770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2770</v>
      </c>
      <c r="D2732" t="s">
        <v>2771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2771</v>
      </c>
      <c r="D2733" t="s">
        <v>2772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2772</v>
      </c>
      <c r="D2734" t="s">
        <v>2773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2773</v>
      </c>
      <c r="D2735" t="s">
        <v>2774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2774</v>
      </c>
      <c r="D2736" t="s">
        <v>2775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2775</v>
      </c>
      <c r="D2737" t="s">
        <v>2776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2776</v>
      </c>
      <c r="D2738" t="s">
        <v>2777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2777</v>
      </c>
      <c r="D2739" t="s">
        <v>2778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2778</v>
      </c>
      <c r="D2740" t="s">
        <v>2779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2779</v>
      </c>
      <c r="D2741" t="s">
        <v>2780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2780</v>
      </c>
      <c r="D2742" t="s">
        <v>2781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2781</v>
      </c>
      <c r="D2743" t="s">
        <v>2782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2782</v>
      </c>
      <c r="D2744" t="s">
        <v>2783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2783</v>
      </c>
      <c r="D2745" t="s">
        <v>2784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2784</v>
      </c>
      <c r="D2746" t="s">
        <v>2785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2785</v>
      </c>
      <c r="D2747" t="s">
        <v>2786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2786</v>
      </c>
      <c r="D2748" t="s">
        <v>2787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2787</v>
      </c>
      <c r="D2749" t="s">
        <v>2788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2788</v>
      </c>
      <c r="D2750" t="s">
        <v>2789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2789</v>
      </c>
      <c r="D2751" t="s">
        <v>2790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2790</v>
      </c>
      <c r="D2752" t="s">
        <v>2791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2791</v>
      </c>
      <c r="D2753" t="s">
        <v>2792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2792</v>
      </c>
      <c r="D2754" t="s">
        <v>2793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2793</v>
      </c>
      <c r="D2755" t="s">
        <v>2794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2794</v>
      </c>
      <c r="D2756" t="s">
        <v>2795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2795</v>
      </c>
      <c r="D2757" t="s">
        <v>2796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2796</v>
      </c>
      <c r="D2758" t="s">
        <v>2797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2797</v>
      </c>
      <c r="D2759" t="s">
        <v>2798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2798</v>
      </c>
      <c r="D2760" t="s">
        <v>2799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2799</v>
      </c>
      <c r="D2761" t="s">
        <v>2800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2800</v>
      </c>
      <c r="D2762" t="s">
        <v>2801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2801</v>
      </c>
      <c r="D2763" t="s">
        <v>2802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2802</v>
      </c>
      <c r="D2764" t="s">
        <v>2803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2803</v>
      </c>
      <c r="D2765" t="s">
        <v>2804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2804</v>
      </c>
      <c r="D2766" t="s">
        <v>2805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2805</v>
      </c>
      <c r="D2767" t="s">
        <v>2806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2806</v>
      </c>
      <c r="D2768" t="s">
        <v>2807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2807</v>
      </c>
      <c r="D2769" t="s">
        <v>2808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2808</v>
      </c>
      <c r="D2770" t="s">
        <v>2809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2809</v>
      </c>
      <c r="D2771" t="s">
        <v>2810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2810</v>
      </c>
      <c r="D2772" t="s">
        <v>2811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2811</v>
      </c>
      <c r="D2773" t="s">
        <v>2812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2812</v>
      </c>
      <c r="D2774" t="s">
        <v>2813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2813</v>
      </c>
      <c r="D2775" t="s">
        <v>2814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2814</v>
      </c>
      <c r="D2776" t="s">
        <v>2815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2815</v>
      </c>
      <c r="D2777" t="s">
        <v>2816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2816</v>
      </c>
      <c r="D2778" t="s">
        <v>2817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2817</v>
      </c>
      <c r="D2779" t="s">
        <v>2818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2818</v>
      </c>
      <c r="D2780" t="s">
        <v>2819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2819</v>
      </c>
      <c r="D2781" t="s">
        <v>2820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2820</v>
      </c>
      <c r="D2782" t="s">
        <v>2821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2821</v>
      </c>
      <c r="D2783" t="s">
        <v>2822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2822</v>
      </c>
      <c r="D2784" t="s">
        <v>2823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2823</v>
      </c>
      <c r="D2785" t="s">
        <v>2824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2824</v>
      </c>
      <c r="D2786" t="s">
        <v>2825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2825</v>
      </c>
      <c r="D2787" t="s">
        <v>2826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2826</v>
      </c>
      <c r="D2788" t="s">
        <v>2827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2827</v>
      </c>
      <c r="D2789" t="s">
        <v>2828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2828</v>
      </c>
      <c r="D2790" t="s">
        <v>2829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2829</v>
      </c>
      <c r="D2791" t="s">
        <v>2830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2830</v>
      </c>
      <c r="D2792" t="s">
        <v>2831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2831</v>
      </c>
      <c r="D2793" t="s">
        <v>2832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2832</v>
      </c>
      <c r="D2794" t="s">
        <v>2833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2833</v>
      </c>
      <c r="D2795" t="s">
        <v>2834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2834</v>
      </c>
      <c r="D2796" t="s">
        <v>2835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2835</v>
      </c>
      <c r="D2797" t="s">
        <v>2836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2836</v>
      </c>
      <c r="D2798" t="s">
        <v>2837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2837</v>
      </c>
      <c r="D2799" t="s">
        <v>2838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2838</v>
      </c>
      <c r="D2800" t="s">
        <v>2839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2839</v>
      </c>
      <c r="D2801" t="s">
        <v>2840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2840</v>
      </c>
      <c r="D2802" t="s">
        <v>2841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2841</v>
      </c>
      <c r="D2803" t="s">
        <v>2842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2842</v>
      </c>
      <c r="D2804" t="s">
        <v>2843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2843</v>
      </c>
      <c r="D2805" t="s">
        <v>2844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2844</v>
      </c>
      <c r="D2806" t="s">
        <v>2845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2845</v>
      </c>
      <c r="D2807" t="s">
        <v>2846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2846</v>
      </c>
      <c r="D2808" t="s">
        <v>2847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2847</v>
      </c>
      <c r="D2809" t="s">
        <v>2848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2848</v>
      </c>
      <c r="D2810" t="s">
        <v>2849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2849</v>
      </c>
      <c r="D2811" t="s">
        <v>2850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2850</v>
      </c>
      <c r="D2812" t="s">
        <v>2851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2851</v>
      </c>
      <c r="D2813" t="s">
        <v>2852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2852</v>
      </c>
      <c r="D2814" t="s">
        <v>2853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2853</v>
      </c>
      <c r="D2815" t="s">
        <v>2854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2854</v>
      </c>
      <c r="D2816" t="s">
        <v>2855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2855</v>
      </c>
      <c r="D2817" t="s">
        <v>2856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2856</v>
      </c>
      <c r="D2818" t="s">
        <v>2857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2857</v>
      </c>
      <c r="D2819" t="s">
        <v>2858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2858</v>
      </c>
      <c r="D2820" t="s">
        <v>2859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2859</v>
      </c>
      <c r="D2821" t="s">
        <v>2860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2860</v>
      </c>
      <c r="D2822" t="s">
        <v>2861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2861</v>
      </c>
      <c r="D2823" t="s">
        <v>2862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2862</v>
      </c>
      <c r="D2824" t="s">
        <v>2863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2863</v>
      </c>
      <c r="D2825" t="s">
        <v>2864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2864</v>
      </c>
      <c r="D2826" t="s">
        <v>2865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2865</v>
      </c>
      <c r="D2827" t="s">
        <v>2866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2866</v>
      </c>
      <c r="D2828" t="s">
        <v>2867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2867</v>
      </c>
      <c r="D2829" t="s">
        <v>2868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2868</v>
      </c>
      <c r="D2830" t="s">
        <v>2869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2869</v>
      </c>
      <c r="D2831" t="s">
        <v>2870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2870</v>
      </c>
      <c r="D2832" t="s">
        <v>2871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2871</v>
      </c>
      <c r="D2833" t="s">
        <v>2872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2872</v>
      </c>
      <c r="D2834" t="s">
        <v>2873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2873</v>
      </c>
      <c r="D2835" t="s">
        <v>2874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2874</v>
      </c>
      <c r="D2836" t="s">
        <v>2875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2875</v>
      </c>
      <c r="D2837" t="s">
        <v>2876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2876</v>
      </c>
      <c r="D2838" t="s">
        <v>2877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2877</v>
      </c>
      <c r="D2839" t="s">
        <v>2878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2878</v>
      </c>
      <c r="D2840" t="s">
        <v>2879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2879</v>
      </c>
      <c r="D2841" t="s">
        <v>2880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2880</v>
      </c>
      <c r="D2842" t="s">
        <v>2881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2881</v>
      </c>
      <c r="D2843" t="s">
        <v>2882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2882</v>
      </c>
      <c r="D2844" t="s">
        <v>2883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2883</v>
      </c>
      <c r="D2845" t="s">
        <v>2884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2884</v>
      </c>
      <c r="D2846" t="s">
        <v>2885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2885</v>
      </c>
      <c r="D2847" t="s">
        <v>2886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2886</v>
      </c>
      <c r="D2848" t="s">
        <v>2887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2887</v>
      </c>
      <c r="D2849" t="s">
        <v>2888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2888</v>
      </c>
      <c r="D2850" t="s">
        <v>2889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2889</v>
      </c>
      <c r="D2851" t="s">
        <v>2890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2890</v>
      </c>
      <c r="D2852" t="s">
        <v>2891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2891</v>
      </c>
      <c r="D2853" t="s">
        <v>2892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2892</v>
      </c>
      <c r="D2854" t="s">
        <v>2893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2893</v>
      </c>
      <c r="D2855" t="s">
        <v>2894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2894</v>
      </c>
      <c r="D2856" t="s">
        <v>2895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2895</v>
      </c>
      <c r="D2857" t="s">
        <v>2896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2896</v>
      </c>
      <c r="D2858" t="s">
        <v>2897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2897</v>
      </c>
      <c r="D2859" t="s">
        <v>2898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2898</v>
      </c>
      <c r="D2860" t="s">
        <v>2899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2899</v>
      </c>
      <c r="D2861" t="s">
        <v>2900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2900</v>
      </c>
      <c r="D2862" t="s">
        <v>2901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2901</v>
      </c>
      <c r="D2863" t="s">
        <v>2902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2902</v>
      </c>
      <c r="D2864" t="s">
        <v>2903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2903</v>
      </c>
      <c r="D2865" t="s">
        <v>2904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2904</v>
      </c>
      <c r="D2866" t="s">
        <v>2905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2905</v>
      </c>
      <c r="D2867" t="s">
        <v>2906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2906</v>
      </c>
      <c r="D2868" t="s">
        <v>2907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2907</v>
      </c>
      <c r="D2869" t="s">
        <v>2908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2908</v>
      </c>
      <c r="D2870" t="s">
        <v>2909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2909</v>
      </c>
      <c r="D2871" t="s">
        <v>2910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2910</v>
      </c>
      <c r="D2872" t="s">
        <v>2911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2911</v>
      </c>
      <c r="D2873" t="s">
        <v>2912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2912</v>
      </c>
      <c r="D2874" t="s">
        <v>2913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2913</v>
      </c>
      <c r="D2875" t="s">
        <v>2914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2914</v>
      </c>
      <c r="D2876" t="s">
        <v>2915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2915</v>
      </c>
      <c r="D2877" t="s">
        <v>2916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2916</v>
      </c>
      <c r="D2878" t="s">
        <v>2917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2917</v>
      </c>
      <c r="D2879" t="s">
        <v>2918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2918</v>
      </c>
      <c r="D2880" t="s">
        <v>2919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2919</v>
      </c>
      <c r="D2881" t="s">
        <v>2920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2920</v>
      </c>
      <c r="D2882" t="s">
        <v>2921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2921</v>
      </c>
      <c r="D2883" t="s">
        <v>2922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2922</v>
      </c>
      <c r="D2884" t="s">
        <v>2923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2923</v>
      </c>
      <c r="D2885" t="s">
        <v>2924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2924</v>
      </c>
      <c r="D2886" t="s">
        <v>2925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2925</v>
      </c>
      <c r="D2887" t="s">
        <v>2926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2926</v>
      </c>
      <c r="D2888" t="s">
        <v>2927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2927</v>
      </c>
      <c r="D2889" t="s">
        <v>2928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2928</v>
      </c>
      <c r="D2890" t="s">
        <v>2929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2929</v>
      </c>
      <c r="D2891" t="s">
        <v>2930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2930</v>
      </c>
      <c r="D2892" t="s">
        <v>2931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2931</v>
      </c>
      <c r="D2893" t="s">
        <v>2932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2932</v>
      </c>
      <c r="D2894" t="s">
        <v>2933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2933</v>
      </c>
      <c r="D2895" t="s">
        <v>2934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2934</v>
      </c>
      <c r="D2896" t="s">
        <v>2935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2935</v>
      </c>
      <c r="D2897" t="s">
        <v>2936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2936</v>
      </c>
      <c r="D2898" t="s">
        <v>2937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2937</v>
      </c>
      <c r="D2899" t="s">
        <v>2938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2938</v>
      </c>
      <c r="D2900" t="s">
        <v>2939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2939</v>
      </c>
      <c r="D2901" t="s">
        <v>2940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2940</v>
      </c>
      <c r="D2902" t="s">
        <v>2941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2941</v>
      </c>
      <c r="D2903" t="s">
        <v>2942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2942</v>
      </c>
      <c r="D2904" t="s">
        <v>2943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2943</v>
      </c>
      <c r="D2905" t="s">
        <v>2944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2944</v>
      </c>
      <c r="D2906" t="s">
        <v>2945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2945</v>
      </c>
      <c r="D2907" t="s">
        <v>2946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2946</v>
      </c>
      <c r="D2908" t="s">
        <v>2947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2947</v>
      </c>
      <c r="D2909" t="s">
        <v>2948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2948</v>
      </c>
      <c r="D2910" t="s">
        <v>2949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2949</v>
      </c>
      <c r="D2911" t="s">
        <v>2950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2950</v>
      </c>
      <c r="D2912" t="s">
        <v>2951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2951</v>
      </c>
      <c r="D2913" t="s">
        <v>2952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2952</v>
      </c>
      <c r="D2914" t="s">
        <v>2953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2953</v>
      </c>
      <c r="D2915" t="s">
        <v>2954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2954</v>
      </c>
      <c r="D2916" t="s">
        <v>2955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2955</v>
      </c>
      <c r="D2917" t="s">
        <v>2956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2956</v>
      </c>
      <c r="D2918" t="s">
        <v>2957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2957</v>
      </c>
      <c r="D2919" t="s">
        <v>2958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2958</v>
      </c>
      <c r="D2920" t="s">
        <v>2959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2959</v>
      </c>
      <c r="D2921" t="s">
        <v>2960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2960</v>
      </c>
      <c r="D2922" t="s">
        <v>2961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2961</v>
      </c>
      <c r="D2923" t="s">
        <v>2962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2962</v>
      </c>
      <c r="D2924" t="s">
        <v>2963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2963</v>
      </c>
      <c r="D2925" t="s">
        <v>2964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2964</v>
      </c>
      <c r="D2926" t="s">
        <v>2965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2965</v>
      </c>
      <c r="D2927" t="s">
        <v>2966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2966</v>
      </c>
      <c r="D2928" t="s">
        <v>2967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2967</v>
      </c>
      <c r="D2929" t="s">
        <v>2968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2968</v>
      </c>
      <c r="D2930" t="s">
        <v>2969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2969</v>
      </c>
      <c r="D2931" t="s">
        <v>2970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2970</v>
      </c>
      <c r="D2932" t="s">
        <v>2971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2971</v>
      </c>
      <c r="D2933" t="s">
        <v>2972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2972</v>
      </c>
      <c r="D2934" t="s">
        <v>2973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2973</v>
      </c>
      <c r="D2935" t="s">
        <v>2974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2974</v>
      </c>
      <c r="D2936" t="s">
        <v>2975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2975</v>
      </c>
      <c r="D2937" t="s">
        <v>2976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2976</v>
      </c>
      <c r="D2938" t="s">
        <v>2977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2977</v>
      </c>
      <c r="D2939" t="s">
        <v>2978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2978</v>
      </c>
      <c r="D2940" t="s">
        <v>2979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2979</v>
      </c>
      <c r="D2941" t="s">
        <v>2980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2980</v>
      </c>
      <c r="D2942" t="s">
        <v>2981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2981</v>
      </c>
      <c r="D2943" t="s">
        <v>2982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2982</v>
      </c>
      <c r="D2944" t="s">
        <v>2983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2983</v>
      </c>
      <c r="D2945" t="s">
        <v>2984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2984</v>
      </c>
      <c r="D2946" t="s">
        <v>2985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2985</v>
      </c>
      <c r="D2947" t="s">
        <v>2986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2986</v>
      </c>
      <c r="D2948" t="s">
        <v>2987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2987</v>
      </c>
      <c r="D2949" t="s">
        <v>2988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2988</v>
      </c>
      <c r="D2950" t="s">
        <v>2989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2989</v>
      </c>
      <c r="D2951" t="s">
        <v>2990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2990</v>
      </c>
      <c r="D2952" t="s">
        <v>2991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2991</v>
      </c>
      <c r="D2953" t="s">
        <v>2992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2992</v>
      </c>
      <c r="D2954" t="s">
        <v>2993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2993</v>
      </c>
      <c r="D2955" t="s">
        <v>2994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2994</v>
      </c>
      <c r="D2956" t="s">
        <v>2995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2995</v>
      </c>
      <c r="D2957" t="s">
        <v>2996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2996</v>
      </c>
      <c r="D2958" t="s">
        <v>2997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2997</v>
      </c>
      <c r="D2959" t="s">
        <v>2998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2998</v>
      </c>
      <c r="D2960" t="s">
        <v>2999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2999</v>
      </c>
      <c r="D2961" t="s">
        <v>3000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3000</v>
      </c>
      <c r="D2962" t="s">
        <v>3001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3001</v>
      </c>
      <c r="D2963" t="s">
        <v>3002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3002</v>
      </c>
      <c r="D2964" t="s">
        <v>3003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3003</v>
      </c>
      <c r="D2965" t="s">
        <v>3004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3004</v>
      </c>
      <c r="D2966" t="s">
        <v>3005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3005</v>
      </c>
      <c r="D2967" t="s">
        <v>3006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3006</v>
      </c>
      <c r="D2968" t="s">
        <v>3007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3007</v>
      </c>
      <c r="D2969" t="s">
        <v>3008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3008</v>
      </c>
      <c r="D2970" t="s">
        <v>3009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3009</v>
      </c>
      <c r="D2971" t="s">
        <v>3010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3010</v>
      </c>
      <c r="D2972" t="s">
        <v>3011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3011</v>
      </c>
      <c r="D2973" t="s">
        <v>3012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3012</v>
      </c>
      <c r="D2974" t="s">
        <v>3013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3013</v>
      </c>
      <c r="D2975" t="s">
        <v>3014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3014</v>
      </c>
      <c r="D2976" t="s">
        <v>3015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3015</v>
      </c>
      <c r="D2977" t="s">
        <v>3016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3016</v>
      </c>
      <c r="D2978" t="s">
        <v>3017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3017</v>
      </c>
      <c r="D2979" t="s">
        <v>3018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3018</v>
      </c>
      <c r="D2980" t="s">
        <v>3019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3019</v>
      </c>
      <c r="D2981" t="s">
        <v>3020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3020</v>
      </c>
      <c r="D2982" t="s">
        <v>3021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3021</v>
      </c>
      <c r="D2983" t="s">
        <v>3022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3022</v>
      </c>
      <c r="D2984" t="s">
        <v>3023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3023</v>
      </c>
      <c r="D2985" t="s">
        <v>3024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3024</v>
      </c>
      <c r="D2986" t="s">
        <v>3025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3025</v>
      </c>
      <c r="D2987" t="s">
        <v>3026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3026</v>
      </c>
      <c r="D2988" t="s">
        <v>3027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3027</v>
      </c>
      <c r="D2989" t="s">
        <v>3028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3028</v>
      </c>
      <c r="D2990" t="s">
        <v>3029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3029</v>
      </c>
      <c r="D2991" t="s">
        <v>3030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3030</v>
      </c>
      <c r="D2992" t="s">
        <v>3031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3031</v>
      </c>
      <c r="D2993" t="s">
        <v>3032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3032</v>
      </c>
      <c r="D2994" t="s">
        <v>3033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3033</v>
      </c>
      <c r="D2995" t="s">
        <v>3034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3034</v>
      </c>
      <c r="D2996" t="s">
        <v>3035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3035</v>
      </c>
      <c r="D2997" t="s">
        <v>3036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3036</v>
      </c>
      <c r="D2998" t="s">
        <v>3037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3037</v>
      </c>
      <c r="D2999" t="s">
        <v>3038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3038</v>
      </c>
      <c r="D3000" t="s">
        <v>3039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3039</v>
      </c>
      <c r="D3001" t="s">
        <v>3040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3040</v>
      </c>
      <c r="D3002" t="s">
        <v>3041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3041</v>
      </c>
      <c r="D3003" t="s">
        <v>3042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3042</v>
      </c>
      <c r="D3004" t="s">
        <v>3043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3043</v>
      </c>
      <c r="D3005" t="s">
        <v>3044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3044</v>
      </c>
      <c r="D3006" t="s">
        <v>3045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3045</v>
      </c>
      <c r="D3007" t="s">
        <v>3046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3046</v>
      </c>
      <c r="D3008" t="s">
        <v>3047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3047</v>
      </c>
      <c r="D3009" t="s">
        <v>3048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3048</v>
      </c>
      <c r="D3010" t="s">
        <v>3049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3049</v>
      </c>
      <c r="D3011" t="s">
        <v>3050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3050</v>
      </c>
      <c r="D3012" t="s">
        <v>3051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3051</v>
      </c>
      <c r="D3013" t="s">
        <v>3052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3052</v>
      </c>
      <c r="D3014" t="s">
        <v>3053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3053</v>
      </c>
      <c r="D3015" t="s">
        <v>3054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3054</v>
      </c>
      <c r="D3016" t="s">
        <v>3055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3055</v>
      </c>
      <c r="D3017" t="s">
        <v>3056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3056</v>
      </c>
      <c r="D3018" t="s">
        <v>3057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3057</v>
      </c>
      <c r="D3019" t="s">
        <v>3058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3058</v>
      </c>
      <c r="D3020" t="s">
        <v>3059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3059</v>
      </c>
      <c r="D3021" t="s">
        <v>3060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3060</v>
      </c>
      <c r="D3022" t="s">
        <v>3061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3061</v>
      </c>
      <c r="D3023" t="s">
        <v>3062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3062</v>
      </c>
      <c r="D3024" t="s">
        <v>3063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3063</v>
      </c>
      <c r="D3025" t="s">
        <v>3064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3064</v>
      </c>
      <c r="D3026" t="s">
        <v>3065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3065</v>
      </c>
      <c r="D3027" t="s">
        <v>3066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3066</v>
      </c>
      <c r="D3028" t="s">
        <v>3067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3067</v>
      </c>
      <c r="D3029" t="s">
        <v>3068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3068</v>
      </c>
      <c r="D3030" t="s">
        <v>3069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3069</v>
      </c>
      <c r="D3031" t="s">
        <v>3070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3070</v>
      </c>
      <c r="D3032" t="s">
        <v>3071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3071</v>
      </c>
      <c r="D3033" t="s">
        <v>3072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3072</v>
      </c>
      <c r="D3034" t="s">
        <v>3073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3073</v>
      </c>
      <c r="D3035" t="s">
        <v>3074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3074</v>
      </c>
      <c r="D3036" t="s">
        <v>3075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3075</v>
      </c>
      <c r="D3037" t="s">
        <v>3076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3076</v>
      </c>
      <c r="D3038" t="s">
        <v>3077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3077</v>
      </c>
      <c r="D3039" t="s">
        <v>3078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3078</v>
      </c>
      <c r="D3040" t="s">
        <v>3079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3079</v>
      </c>
      <c r="D3041" t="s">
        <v>3080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3080</v>
      </c>
      <c r="D3042" t="s">
        <v>3081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3081</v>
      </c>
      <c r="D3043" t="s">
        <v>3082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3082</v>
      </c>
      <c r="D3044" t="s">
        <v>3083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3083</v>
      </c>
      <c r="D3045" t="s">
        <v>3084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3084</v>
      </c>
      <c r="D3046" t="s">
        <v>3085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3085</v>
      </c>
      <c r="D3047" t="s">
        <v>3086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3086</v>
      </c>
      <c r="D3048" t="s">
        <v>3087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3087</v>
      </c>
      <c r="D3049" t="s">
        <v>3088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3088</v>
      </c>
      <c r="D3050" t="s">
        <v>3089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3089</v>
      </c>
      <c r="D3051" t="s">
        <v>3090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3090</v>
      </c>
      <c r="D3052" t="s">
        <v>3091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3091</v>
      </c>
      <c r="D3053" t="s">
        <v>3092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3092</v>
      </c>
      <c r="D3054" t="s">
        <v>3093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3093</v>
      </c>
      <c r="D3055" t="s">
        <v>3094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3094</v>
      </c>
      <c r="D3056" t="s">
        <v>3095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3095</v>
      </c>
      <c r="D3057" t="s">
        <v>3096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3096</v>
      </c>
      <c r="D3058" t="s">
        <v>3097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3097</v>
      </c>
      <c r="D3059" t="s">
        <v>3098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3098</v>
      </c>
      <c r="D3060" t="s">
        <v>3099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3099</v>
      </c>
      <c r="D3061" t="s">
        <v>3100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3100</v>
      </c>
      <c r="D3062" t="s">
        <v>3101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3101</v>
      </c>
      <c r="D3063" t="s">
        <v>3102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3102</v>
      </c>
      <c r="D3064" t="s">
        <v>3103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3103</v>
      </c>
      <c r="D3065" t="s">
        <v>3104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3104</v>
      </c>
      <c r="D3066" t="s">
        <v>3105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3105</v>
      </c>
      <c r="D3067" t="s">
        <v>3106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3106</v>
      </c>
      <c r="D3068" t="s">
        <v>3107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3107</v>
      </c>
      <c r="D3069" t="s">
        <v>3108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3108</v>
      </c>
      <c r="D3070" t="s">
        <v>3109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3109</v>
      </c>
      <c r="D3071" t="s">
        <v>3110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3110</v>
      </c>
      <c r="D3072" t="s">
        <v>3111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3111</v>
      </c>
      <c r="D3073" t="s">
        <v>3112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3112</v>
      </c>
      <c r="D3074" t="s">
        <v>3113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3113</v>
      </c>
      <c r="D3075" t="s">
        <v>3114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3114</v>
      </c>
      <c r="D3076" t="s">
        <v>3115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3115</v>
      </c>
      <c r="D3077" t="s">
        <v>3116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3116</v>
      </c>
      <c r="D3078" t="s">
        <v>3117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3117</v>
      </c>
      <c r="D3079" t="s">
        <v>3118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3118</v>
      </c>
      <c r="D3080" t="s">
        <v>3119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3119</v>
      </c>
      <c r="D3081" t="s">
        <v>10750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10750</v>
      </c>
      <c r="D3082" t="s">
        <v>10751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10751</v>
      </c>
      <c r="D3083" t="s">
        <v>10752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10752</v>
      </c>
      <c r="D3084" t="s">
        <v>10753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10753</v>
      </c>
      <c r="D3085" t="s">
        <v>10754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10754</v>
      </c>
      <c r="D3086" t="s">
        <v>10755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10755</v>
      </c>
      <c r="D3087" t="s">
        <v>10756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10756</v>
      </c>
      <c r="D3088" t="s">
        <v>10757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10757</v>
      </c>
      <c r="D3089" t="s">
        <v>10758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10758</v>
      </c>
      <c r="D3090" t="s">
        <v>10759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10759</v>
      </c>
      <c r="D3091" t="s">
        <v>10760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10760</v>
      </c>
      <c r="D3092" t="s">
        <v>10761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10761</v>
      </c>
      <c r="D3093" t="s">
        <v>10762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10762</v>
      </c>
      <c r="D3094" t="s">
        <v>10763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10763</v>
      </c>
      <c r="D3095" t="s">
        <v>10764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10764</v>
      </c>
      <c r="D3096" t="s">
        <v>10765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10765</v>
      </c>
      <c r="D3097" t="s">
        <v>10766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10766</v>
      </c>
      <c r="D3098" t="s">
        <v>10767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10767</v>
      </c>
      <c r="D3099" t="s">
        <v>10768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10768</v>
      </c>
      <c r="D3100" t="s">
        <v>10769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10769</v>
      </c>
      <c r="D3101" t="s">
        <v>10770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10770</v>
      </c>
      <c r="D3102" t="s">
        <v>10771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10771</v>
      </c>
      <c r="D3103" t="s">
        <v>10772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10772</v>
      </c>
      <c r="D3104" t="s">
        <v>10773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10773</v>
      </c>
      <c r="D3105" t="s">
        <v>10774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10774</v>
      </c>
      <c r="D3106" t="s">
        <v>10775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10775</v>
      </c>
      <c r="D3107" t="s">
        <v>10776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10776</v>
      </c>
      <c r="D3108" t="s">
        <v>10777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10777</v>
      </c>
      <c r="D3109" t="s">
        <v>10778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10778</v>
      </c>
      <c r="D3110" t="s">
        <v>10779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10779</v>
      </c>
      <c r="D3111" t="s">
        <v>10780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10780</v>
      </c>
      <c r="D3112" t="s">
        <v>10781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10781</v>
      </c>
      <c r="D3113" t="s">
        <v>10782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10782</v>
      </c>
      <c r="D3114" t="s">
        <v>10783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10783</v>
      </c>
      <c r="D3115" t="s">
        <v>10784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10784</v>
      </c>
      <c r="D3116" t="s">
        <v>10785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10785</v>
      </c>
      <c r="D3117" t="s">
        <v>10786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10786</v>
      </c>
      <c r="D3118" t="s">
        <v>10787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10787</v>
      </c>
      <c r="D3119" t="s">
        <v>10788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10788</v>
      </c>
      <c r="D3120" t="s">
        <v>10789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10789</v>
      </c>
      <c r="D3121" t="s">
        <v>10790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10790</v>
      </c>
      <c r="D3122" t="s">
        <v>10791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10791</v>
      </c>
      <c r="D3123" t="s">
        <v>10792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10792</v>
      </c>
      <c r="D3124" t="s">
        <v>10793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10793</v>
      </c>
      <c r="D3125" t="s">
        <v>10794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10794</v>
      </c>
      <c r="D3126" t="s">
        <v>10795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10795</v>
      </c>
      <c r="D3127" t="s">
        <v>10796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10796</v>
      </c>
      <c r="D3128" t="s">
        <v>10797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10797</v>
      </c>
      <c r="D3129" t="s">
        <v>10798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10798</v>
      </c>
      <c r="D3130" t="s">
        <v>10799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10799</v>
      </c>
      <c r="D3131" t="s">
        <v>10800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10800</v>
      </c>
      <c r="D3132" t="s">
        <v>10801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10801</v>
      </c>
      <c r="D3133" t="s">
        <v>10802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10802</v>
      </c>
      <c r="D3134" t="s">
        <v>10803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10803</v>
      </c>
      <c r="D3135" t="s">
        <v>10804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10804</v>
      </c>
      <c r="D3136" t="s">
        <v>10805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10805</v>
      </c>
      <c r="D3137" t="s">
        <v>10806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10806</v>
      </c>
      <c r="D3138" t="s">
        <v>10807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10807</v>
      </c>
      <c r="D3139" t="s">
        <v>10808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10808</v>
      </c>
      <c r="D3140" t="s">
        <v>10809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10809</v>
      </c>
      <c r="D3141" t="s">
        <v>10810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10810</v>
      </c>
      <c r="D3142" t="s">
        <v>10811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10811</v>
      </c>
      <c r="D3143" t="s">
        <v>10812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10812</v>
      </c>
      <c r="D3144" t="s">
        <v>10813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10813</v>
      </c>
      <c r="D3145" t="s">
        <v>10814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10814</v>
      </c>
      <c r="D3146" t="s">
        <v>10815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10815</v>
      </c>
      <c r="D3147" t="s">
        <v>10816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10816</v>
      </c>
      <c r="D3148" t="s">
        <v>10817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10817</v>
      </c>
      <c r="D3149" t="s">
        <v>10818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10818</v>
      </c>
      <c r="D3150" t="s">
        <v>10819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10819</v>
      </c>
      <c r="D3151" t="s">
        <v>10820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10820</v>
      </c>
      <c r="D3152" t="s">
        <v>10821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10821</v>
      </c>
      <c r="D3153" t="s">
        <v>10822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10822</v>
      </c>
      <c r="D3154" t="s">
        <v>10823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10823</v>
      </c>
      <c r="D3155" t="s">
        <v>10824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10824</v>
      </c>
      <c r="D3156" t="s">
        <v>10825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10825</v>
      </c>
      <c r="D3157" t="s">
        <v>10826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10826</v>
      </c>
      <c r="D3158" t="s">
        <v>10827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10827</v>
      </c>
      <c r="D3159" t="s">
        <v>10828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10828</v>
      </c>
      <c r="D3160" t="s">
        <v>10829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10829</v>
      </c>
      <c r="D3161" t="s">
        <v>10830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10830</v>
      </c>
      <c r="D3162" t="s">
        <v>10831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10831</v>
      </c>
      <c r="D3163" t="s">
        <v>10832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10832</v>
      </c>
      <c r="D3164" t="s">
        <v>10833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10833</v>
      </c>
      <c r="D3165" t="s">
        <v>10834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10834</v>
      </c>
      <c r="D3166" t="s">
        <v>10835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10835</v>
      </c>
      <c r="D3167" t="s">
        <v>10836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10836</v>
      </c>
      <c r="D3168" t="s">
        <v>10837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10837</v>
      </c>
      <c r="D3169" t="s">
        <v>10838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10838</v>
      </c>
      <c r="D3170" t="s">
        <v>10839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10839</v>
      </c>
      <c r="D3171" t="s">
        <v>10840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10840</v>
      </c>
      <c r="D3172" t="s">
        <v>10841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10841</v>
      </c>
      <c r="D3173" t="s">
        <v>10842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10842</v>
      </c>
      <c r="D3174" t="s">
        <v>10843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10843</v>
      </c>
      <c r="D3175" t="s">
        <v>10844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10844</v>
      </c>
      <c r="D3176" t="s">
        <v>10845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10845</v>
      </c>
      <c r="D3177" t="s">
        <v>10846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10846</v>
      </c>
      <c r="D3178" t="s">
        <v>10847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10847</v>
      </c>
      <c r="D3179" t="s">
        <v>10848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10848</v>
      </c>
      <c r="D3180" t="s">
        <v>10849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10849</v>
      </c>
      <c r="D3181" t="s">
        <v>10850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10850</v>
      </c>
      <c r="D3182" t="s">
        <v>10851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10851</v>
      </c>
      <c r="D3183" t="s">
        <v>10852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10852</v>
      </c>
      <c r="D3184" t="s">
        <v>10853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10853</v>
      </c>
      <c r="D3185" t="s">
        <v>10854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10854</v>
      </c>
      <c r="D3186" t="s">
        <v>10855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10855</v>
      </c>
      <c r="D3187" t="s">
        <v>3120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3120</v>
      </c>
      <c r="D3188" t="s">
        <v>3121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3121</v>
      </c>
      <c r="D3189" t="s">
        <v>3122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3122</v>
      </c>
      <c r="D3190" t="s">
        <v>3123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3123</v>
      </c>
      <c r="D3191" t="s">
        <v>3124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3124</v>
      </c>
      <c r="D3192" t="s">
        <v>3125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3125</v>
      </c>
      <c r="D3193" t="s">
        <v>3126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3126</v>
      </c>
      <c r="D3194" t="s">
        <v>3127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3127</v>
      </c>
      <c r="D3195" t="s">
        <v>3128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3128</v>
      </c>
      <c r="D3196" t="s">
        <v>3129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3129</v>
      </c>
      <c r="D3197" t="s">
        <v>3130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3130</v>
      </c>
      <c r="D3198" t="s">
        <v>3131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3131</v>
      </c>
      <c r="D3199" t="s">
        <v>3132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3132</v>
      </c>
      <c r="D3200" t="s">
        <v>3133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3133</v>
      </c>
      <c r="D3201" t="s">
        <v>3134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3134</v>
      </c>
      <c r="D3202" t="s">
        <v>3135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3135</v>
      </c>
      <c r="D3203" t="s">
        <v>3136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3136</v>
      </c>
      <c r="D3204" t="s">
        <v>3137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3137</v>
      </c>
      <c r="D3205" t="s">
        <v>3138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3138</v>
      </c>
      <c r="D3206" t="s">
        <v>3139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3139</v>
      </c>
      <c r="D3207" t="s">
        <v>3140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3140</v>
      </c>
      <c r="D3208" t="s">
        <v>3141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3141</v>
      </c>
      <c r="D3209" t="s">
        <v>3142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3142</v>
      </c>
      <c r="D3210" t="s">
        <v>3143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3143</v>
      </c>
      <c r="D3211" t="s">
        <v>3144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3144</v>
      </c>
      <c r="D3212" t="s">
        <v>3145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3145</v>
      </c>
      <c r="D3213" t="s">
        <v>3146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3146</v>
      </c>
      <c r="D3214" t="s">
        <v>3147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3147</v>
      </c>
      <c r="D3215" t="s">
        <v>3148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3148</v>
      </c>
      <c r="D3216" t="s">
        <v>3149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3149</v>
      </c>
      <c r="D3217" t="s">
        <v>3150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3150</v>
      </c>
      <c r="D3218" t="s">
        <v>3151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3151</v>
      </c>
      <c r="D3219" t="s">
        <v>3152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3152</v>
      </c>
      <c r="D3220" t="s">
        <v>3153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3153</v>
      </c>
      <c r="D3221" t="s">
        <v>3154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3154</v>
      </c>
      <c r="D3222" t="s">
        <v>3155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3155</v>
      </c>
      <c r="D3223" t="s">
        <v>3156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3156</v>
      </c>
      <c r="D3224" t="s">
        <v>3157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3157</v>
      </c>
      <c r="D3225" t="s">
        <v>3158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3158</v>
      </c>
      <c r="D3226" t="s">
        <v>3159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3159</v>
      </c>
      <c r="D3227" t="s">
        <v>3160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3160</v>
      </c>
      <c r="D3228" t="s">
        <v>3161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3161</v>
      </c>
      <c r="D3229" t="s">
        <v>3162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3162</v>
      </c>
      <c r="D3230" t="s">
        <v>3163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3163</v>
      </c>
      <c r="D3231" t="s">
        <v>3164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3164</v>
      </c>
      <c r="D3232" t="s">
        <v>3165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3165</v>
      </c>
      <c r="D3233" t="s">
        <v>3166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3166</v>
      </c>
      <c r="D3234" t="s">
        <v>3167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3167</v>
      </c>
      <c r="D3235" t="s">
        <v>3168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3168</v>
      </c>
      <c r="D3236" t="s">
        <v>3169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3169</v>
      </c>
      <c r="D3237" t="s">
        <v>3170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3170</v>
      </c>
      <c r="D3238" t="s">
        <v>3171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3171</v>
      </c>
      <c r="D3239" t="s">
        <v>3172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3172</v>
      </c>
      <c r="D3240" t="s">
        <v>3173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3173</v>
      </c>
      <c r="D3241" t="s">
        <v>3174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3174</v>
      </c>
      <c r="D3242" t="s">
        <v>3175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3175</v>
      </c>
      <c r="D3243" t="s">
        <v>3176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3176</v>
      </c>
      <c r="D3244" t="s">
        <v>3177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3177</v>
      </c>
      <c r="D3245" t="s">
        <v>3178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3178</v>
      </c>
      <c r="D3246" t="s">
        <v>3179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3179</v>
      </c>
      <c r="D3247" t="s">
        <v>3180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3180</v>
      </c>
      <c r="D3248" t="s">
        <v>3181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3181</v>
      </c>
      <c r="D3249" t="s">
        <v>3182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3182</v>
      </c>
      <c r="D3250" t="s">
        <v>3183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3183</v>
      </c>
      <c r="D3251" t="s">
        <v>3184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3184</v>
      </c>
      <c r="D3252" t="s">
        <v>3185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3185</v>
      </c>
      <c r="D3253" t="s">
        <v>3186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3186</v>
      </c>
      <c r="D3254" t="s">
        <v>3187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3187</v>
      </c>
      <c r="D3255" t="s">
        <v>3188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3188</v>
      </c>
      <c r="D3256" t="s">
        <v>3189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3189</v>
      </c>
      <c r="D3257" t="s">
        <v>3190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3190</v>
      </c>
      <c r="D3258" t="s">
        <v>3191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3191</v>
      </c>
      <c r="D3259" t="s">
        <v>3192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3192</v>
      </c>
      <c r="D3260" t="s">
        <v>3193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3193</v>
      </c>
      <c r="D3261" t="s">
        <v>3194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3194</v>
      </c>
      <c r="D3262" t="s">
        <v>3195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3195</v>
      </c>
      <c r="D3263" t="s">
        <v>3196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3196</v>
      </c>
      <c r="D3264" t="s">
        <v>3197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3197</v>
      </c>
      <c r="D3265" t="s">
        <v>3198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3198</v>
      </c>
      <c r="D3266" t="s">
        <v>3199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3199</v>
      </c>
      <c r="D3267" t="s">
        <v>3200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3200</v>
      </c>
      <c r="D3268" t="s">
        <v>3201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3201</v>
      </c>
      <c r="D3269" t="s">
        <v>3202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3202</v>
      </c>
      <c r="D3270" t="s">
        <v>3203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3203</v>
      </c>
      <c r="D3271" t="s">
        <v>3204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3204</v>
      </c>
      <c r="D3272" t="s">
        <v>3205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3205</v>
      </c>
      <c r="D3273" t="s">
        <v>3206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3206</v>
      </c>
      <c r="D3274" t="s">
        <v>3207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3207</v>
      </c>
      <c r="D3275" t="s">
        <v>3208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3208</v>
      </c>
      <c r="D3276" t="s">
        <v>3209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3209</v>
      </c>
      <c r="D3277" t="s">
        <v>3210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3210</v>
      </c>
      <c r="D3278" t="s">
        <v>3211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3211</v>
      </c>
      <c r="D3279" t="s">
        <v>3212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3212</v>
      </c>
      <c r="D3280" t="s">
        <v>3213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3213</v>
      </c>
      <c r="D3281" t="s">
        <v>3214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3214</v>
      </c>
      <c r="D3282" t="s">
        <v>3215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3215</v>
      </c>
      <c r="D3283" t="s">
        <v>3216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3216</v>
      </c>
      <c r="D3284" t="s">
        <v>3217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3217</v>
      </c>
      <c r="D3285" t="s">
        <v>3218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3218</v>
      </c>
      <c r="D3286" t="s">
        <v>3219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3219</v>
      </c>
      <c r="D3287" t="s">
        <v>3220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3220</v>
      </c>
      <c r="D3288" t="s">
        <v>3221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3221</v>
      </c>
      <c r="D3289" t="s">
        <v>3222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3222</v>
      </c>
      <c r="D3290" t="s">
        <v>3223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3223</v>
      </c>
      <c r="D3291" t="s">
        <v>3224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3224</v>
      </c>
      <c r="D3292" t="s">
        <v>3225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3225</v>
      </c>
      <c r="D3293" t="s">
        <v>3226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3226</v>
      </c>
      <c r="D3294" t="s">
        <v>3227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3227</v>
      </c>
      <c r="D3295" t="s">
        <v>3228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3228</v>
      </c>
      <c r="D3296" t="s">
        <v>3229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3229</v>
      </c>
      <c r="D3297" t="s">
        <v>3230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3230</v>
      </c>
      <c r="D3298" t="s">
        <v>3231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3231</v>
      </c>
      <c r="D3299" t="s">
        <v>3232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3232</v>
      </c>
      <c r="D3300" t="s">
        <v>3233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3233</v>
      </c>
      <c r="D3301" t="s">
        <v>3234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3234</v>
      </c>
      <c r="D3302" t="s">
        <v>3235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3235</v>
      </c>
      <c r="D3303" t="s">
        <v>3236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3236</v>
      </c>
      <c r="D3304" t="s">
        <v>3237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3237</v>
      </c>
      <c r="D3305" t="s">
        <v>3238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3238</v>
      </c>
      <c r="D3306" t="s">
        <v>3239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3239</v>
      </c>
      <c r="D3307" t="s">
        <v>3240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3240</v>
      </c>
      <c r="D3308" t="s">
        <v>3241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3241</v>
      </c>
      <c r="D3309" t="s">
        <v>3242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3242</v>
      </c>
      <c r="D3310" t="s">
        <v>3243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3243</v>
      </c>
      <c r="D3311" t="s">
        <v>3244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3244</v>
      </c>
      <c r="D3312" t="s">
        <v>3245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3245</v>
      </c>
      <c r="D3313" t="s">
        <v>3246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3246</v>
      </c>
      <c r="D3314" t="s">
        <v>3247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3247</v>
      </c>
      <c r="D3315" t="s">
        <v>3248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3248</v>
      </c>
      <c r="D3316" t="s">
        <v>3249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3249</v>
      </c>
      <c r="D3317" t="s">
        <v>3250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3250</v>
      </c>
      <c r="D3318" t="s">
        <v>3251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3251</v>
      </c>
      <c r="D3319" t="s">
        <v>3252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3252</v>
      </c>
      <c r="D3320" t="s">
        <v>3253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3253</v>
      </c>
      <c r="D3321" t="s">
        <v>3254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3254</v>
      </c>
      <c r="D3322" t="s">
        <v>3255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3255</v>
      </c>
      <c r="D3323" t="s">
        <v>3256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3256</v>
      </c>
      <c r="D3324" t="s">
        <v>3257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3257</v>
      </c>
      <c r="D3325" t="s">
        <v>3258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3258</v>
      </c>
      <c r="D3326" t="s">
        <v>3259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3259</v>
      </c>
      <c r="D3327" t="s">
        <v>3260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3260</v>
      </c>
      <c r="D3328" t="s">
        <v>3261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3261</v>
      </c>
      <c r="D3329" t="s">
        <v>3262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3262</v>
      </c>
      <c r="D3330" t="s">
        <v>3263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3263</v>
      </c>
      <c r="D3331" t="s">
        <v>3264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3264</v>
      </c>
      <c r="D3332" t="s">
        <v>3265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3265</v>
      </c>
      <c r="D3333" t="s">
        <v>3266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3266</v>
      </c>
      <c r="D3334" t="s">
        <v>3267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3267</v>
      </c>
      <c r="D3335" t="s">
        <v>3268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3268</v>
      </c>
      <c r="D3336" t="s">
        <v>3269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3269</v>
      </c>
      <c r="D3337" t="s">
        <v>3270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3270</v>
      </c>
      <c r="D3338" t="s">
        <v>3271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3271</v>
      </c>
      <c r="D3339" t="s">
        <v>3272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3272</v>
      </c>
      <c r="D3340" t="s">
        <v>3273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3273</v>
      </c>
      <c r="D3341" t="s">
        <v>3274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3274</v>
      </c>
      <c r="D3342" t="s">
        <v>3275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3275</v>
      </c>
      <c r="D3343" t="s">
        <v>3276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3276</v>
      </c>
      <c r="D3344" t="s">
        <v>3277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3277</v>
      </c>
      <c r="D3345" t="s">
        <v>3278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3278</v>
      </c>
      <c r="D3346" t="s">
        <v>3279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3279</v>
      </c>
      <c r="D3347" t="s">
        <v>3280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3280</v>
      </c>
      <c r="D3348" t="s">
        <v>3281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3281</v>
      </c>
      <c r="D3349" t="s">
        <v>3282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3282</v>
      </c>
      <c r="D3350" t="s">
        <v>3283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3283</v>
      </c>
      <c r="D3351" t="s">
        <v>3284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3284</v>
      </c>
      <c r="D3352" t="s">
        <v>3285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3285</v>
      </c>
      <c r="D3353" t="s">
        <v>3286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3286</v>
      </c>
      <c r="D3354" t="s">
        <v>3287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3287</v>
      </c>
      <c r="D3355" t="s">
        <v>3288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3288</v>
      </c>
      <c r="D3356" t="s">
        <v>3289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3289</v>
      </c>
      <c r="D3357" t="s">
        <v>3290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3290</v>
      </c>
      <c r="D3358" t="s">
        <v>3291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3291</v>
      </c>
      <c r="D3359" t="s">
        <v>3292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3292</v>
      </c>
      <c r="D3360" t="s">
        <v>3293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3293</v>
      </c>
      <c r="D3361" t="s">
        <v>3294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3294</v>
      </c>
      <c r="D3362" t="s">
        <v>3295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3295</v>
      </c>
      <c r="D3363" t="s">
        <v>3296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3296</v>
      </c>
      <c r="D3364" t="s">
        <v>3297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3297</v>
      </c>
      <c r="D3365" t="s">
        <v>3298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3298</v>
      </c>
      <c r="D3366" t="s">
        <v>3299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3299</v>
      </c>
      <c r="D3367" t="s">
        <v>3300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3300</v>
      </c>
      <c r="D3368" t="s">
        <v>3301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3301</v>
      </c>
      <c r="D3369" t="s">
        <v>3302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3302</v>
      </c>
      <c r="D3370" t="s">
        <v>3303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3303</v>
      </c>
      <c r="D3371" t="s">
        <v>3304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3304</v>
      </c>
      <c r="D3372" t="s">
        <v>3305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3305</v>
      </c>
      <c r="D3373" t="s">
        <v>3306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3306</v>
      </c>
      <c r="D3374" t="s">
        <v>3307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3307</v>
      </c>
      <c r="D3375" t="s">
        <v>3308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3308</v>
      </c>
      <c r="D3376" t="s">
        <v>3309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3309</v>
      </c>
      <c r="D3377" t="s">
        <v>3310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3310</v>
      </c>
      <c r="D3378" t="s">
        <v>3311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3311</v>
      </c>
      <c r="D3379" t="s">
        <v>3312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3312</v>
      </c>
      <c r="D3380" t="s">
        <v>3313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3313</v>
      </c>
      <c r="D3381" t="s">
        <v>3314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3314</v>
      </c>
      <c r="D3382" t="s">
        <v>3315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3315</v>
      </c>
      <c r="D3383" t="s">
        <v>3316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3316</v>
      </c>
      <c r="D3384" t="s">
        <v>3317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3317</v>
      </c>
      <c r="D3385" t="s">
        <v>3318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3318</v>
      </c>
      <c r="D3386" t="s">
        <v>3319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3319</v>
      </c>
      <c r="D3387" t="s">
        <v>3320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3320</v>
      </c>
      <c r="D3388" t="s">
        <v>3321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3321</v>
      </c>
      <c r="D3389" t="s">
        <v>3322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3322</v>
      </c>
      <c r="D3390" t="s">
        <v>3323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3323</v>
      </c>
      <c r="D3391" t="s">
        <v>3324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3324</v>
      </c>
      <c r="D3392" t="s">
        <v>3325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3325</v>
      </c>
      <c r="D3393" t="s">
        <v>3326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3326</v>
      </c>
      <c r="D3394" t="s">
        <v>3327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3327</v>
      </c>
      <c r="D3395" t="s">
        <v>3328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3328</v>
      </c>
      <c r="D3396" t="s">
        <v>3329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3329</v>
      </c>
      <c r="D3397" t="s">
        <v>3330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3330</v>
      </c>
      <c r="D3398" t="s">
        <v>3331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3331</v>
      </c>
      <c r="D3399" t="s">
        <v>3332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3332</v>
      </c>
      <c r="D3400" t="s">
        <v>3333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3333</v>
      </c>
      <c r="D3401" t="s">
        <v>3334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3334</v>
      </c>
      <c r="D3402" t="s">
        <v>3335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3335</v>
      </c>
      <c r="D3403" t="s">
        <v>3336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3336</v>
      </c>
      <c r="D3404" t="s">
        <v>3337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3337</v>
      </c>
      <c r="D3405" t="s">
        <v>3338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3338</v>
      </c>
      <c r="D3406" t="s">
        <v>3339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3339</v>
      </c>
      <c r="D3407" t="s">
        <v>3340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3340</v>
      </c>
      <c r="D3408" t="s">
        <v>3341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3341</v>
      </c>
      <c r="D3409" t="s">
        <v>3342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3342</v>
      </c>
      <c r="D3410" t="s">
        <v>3343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3343</v>
      </c>
      <c r="D3411" t="s">
        <v>3344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3344</v>
      </c>
      <c r="D3412" t="s">
        <v>3345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3345</v>
      </c>
      <c r="D3413" t="s">
        <v>3346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3346</v>
      </c>
      <c r="D3414" t="s">
        <v>3347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3347</v>
      </c>
      <c r="D3415" t="s">
        <v>3348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3348</v>
      </c>
      <c r="D3416" t="s">
        <v>3349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3349</v>
      </c>
      <c r="D3417" t="s">
        <v>3350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3350</v>
      </c>
      <c r="D3418" t="s">
        <v>3351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3351</v>
      </c>
      <c r="D3419" t="s">
        <v>3352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3352</v>
      </c>
      <c r="D3420" t="s">
        <v>3353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3353</v>
      </c>
      <c r="D3421" t="s">
        <v>3354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3354</v>
      </c>
      <c r="D3422" t="s">
        <v>3355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3355</v>
      </c>
      <c r="D3423" t="s">
        <v>3356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3356</v>
      </c>
      <c r="D3424" t="s">
        <v>3357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3357</v>
      </c>
      <c r="D3425" t="s">
        <v>3358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3358</v>
      </c>
      <c r="D3426" t="s">
        <v>3359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3359</v>
      </c>
      <c r="D3427" t="s">
        <v>3360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3360</v>
      </c>
      <c r="D3428" t="s">
        <v>3361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3361</v>
      </c>
      <c r="D3429" t="s">
        <v>3362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3362</v>
      </c>
      <c r="D3430" t="s">
        <v>3363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3363</v>
      </c>
      <c r="D3431" t="s">
        <v>3364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3364</v>
      </c>
      <c r="D3432" t="s">
        <v>3365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3365</v>
      </c>
      <c r="D3433" t="s">
        <v>3366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3366</v>
      </c>
      <c r="D3434" t="s">
        <v>3367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3367</v>
      </c>
      <c r="D3435" t="s">
        <v>3368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3368</v>
      </c>
      <c r="D3436" t="s">
        <v>3369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3369</v>
      </c>
      <c r="D3437" t="s">
        <v>3370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3370</v>
      </c>
      <c r="D3438" t="s">
        <v>3371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3371</v>
      </c>
      <c r="D3439" t="s">
        <v>3372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3372</v>
      </c>
      <c r="D3440" t="s">
        <v>3373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3373</v>
      </c>
      <c r="D3441" t="s">
        <v>3374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3374</v>
      </c>
      <c r="D3442" t="s">
        <v>3375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3375</v>
      </c>
      <c r="D3443" t="s">
        <v>3376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3376</v>
      </c>
      <c r="D3444" t="s">
        <v>3377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3377</v>
      </c>
      <c r="D3445" t="s">
        <v>3378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3378</v>
      </c>
      <c r="D3446" t="s">
        <v>3379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3379</v>
      </c>
      <c r="D3447" t="s">
        <v>3380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3380</v>
      </c>
      <c r="D3448" t="s">
        <v>3381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3381</v>
      </c>
      <c r="D3449" t="s">
        <v>3382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3382</v>
      </c>
      <c r="D3450" t="s">
        <v>3383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3383</v>
      </c>
      <c r="D3451" t="s">
        <v>3384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3384</v>
      </c>
      <c r="D3452" t="s">
        <v>3385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3385</v>
      </c>
      <c r="D3453" t="s">
        <v>3386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3386</v>
      </c>
      <c r="D3454" t="s">
        <v>3387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3387</v>
      </c>
      <c r="D3455" t="s">
        <v>3388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3388</v>
      </c>
      <c r="D3456" t="s">
        <v>3389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3389</v>
      </c>
      <c r="D3457" t="s">
        <v>3390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3390</v>
      </c>
      <c r="D3458" t="s">
        <v>3391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3391</v>
      </c>
      <c r="D3459" t="s">
        <v>3392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3392</v>
      </c>
      <c r="D3460" t="s">
        <v>3393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3393</v>
      </c>
      <c r="D3461" t="s">
        <v>3394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3394</v>
      </c>
      <c r="D3462" t="s">
        <v>3395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3395</v>
      </c>
      <c r="D3463" t="s">
        <v>3396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3396</v>
      </c>
      <c r="D3464" t="s">
        <v>3397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3397</v>
      </c>
      <c r="D3465" t="s">
        <v>3398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3398</v>
      </c>
      <c r="D3466" t="s">
        <v>3399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3399</v>
      </c>
      <c r="D3467" t="s">
        <v>3400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3400</v>
      </c>
      <c r="D3468" t="s">
        <v>3401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3401</v>
      </c>
      <c r="D3469" t="s">
        <v>3402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3402</v>
      </c>
      <c r="D3470" t="s">
        <v>3403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3403</v>
      </c>
      <c r="D3471" t="s">
        <v>3404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3404</v>
      </c>
      <c r="D3472" t="s">
        <v>3405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3405</v>
      </c>
      <c r="D3473" t="s">
        <v>3406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3406</v>
      </c>
      <c r="D3474" t="s">
        <v>3407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3407</v>
      </c>
      <c r="D3475" t="s">
        <v>3408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3408</v>
      </c>
      <c r="D3476" t="s">
        <v>3409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3409</v>
      </c>
      <c r="D3477" t="s">
        <v>3410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3410</v>
      </c>
      <c r="D3478" t="s">
        <v>3411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3411</v>
      </c>
      <c r="D3479" t="s">
        <v>3412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3412</v>
      </c>
      <c r="D3480" t="s">
        <v>3413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3413</v>
      </c>
      <c r="D3481" t="s">
        <v>3414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3414</v>
      </c>
      <c r="D3482" t="s">
        <v>3415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3415</v>
      </c>
      <c r="D3483" t="s">
        <v>3416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3416</v>
      </c>
      <c r="D3484" t="s">
        <v>3417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3417</v>
      </c>
      <c r="D3485" t="s">
        <v>3418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3418</v>
      </c>
      <c r="D3486" t="s">
        <v>3419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3419</v>
      </c>
      <c r="D3487" t="s">
        <v>3420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3420</v>
      </c>
      <c r="D3488" t="s">
        <v>3421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3421</v>
      </c>
      <c r="D3489" t="s">
        <v>3422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3422</v>
      </c>
      <c r="D3490" t="s">
        <v>3423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3423</v>
      </c>
      <c r="D3491" t="s">
        <v>3424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3424</v>
      </c>
      <c r="D3492" t="s">
        <v>3425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3425</v>
      </c>
      <c r="D3493" t="s">
        <v>3426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3426</v>
      </c>
      <c r="D3494" t="s">
        <v>3427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3427</v>
      </c>
      <c r="D3495" t="s">
        <v>3428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3428</v>
      </c>
      <c r="D3496" t="s">
        <v>3429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3429</v>
      </c>
      <c r="D3497" t="s">
        <v>3430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3430</v>
      </c>
      <c r="D3498" t="s">
        <v>3431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3431</v>
      </c>
      <c r="D3499" t="s">
        <v>3432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3432</v>
      </c>
      <c r="D3500" t="s">
        <v>3433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3433</v>
      </c>
      <c r="D3501" t="s">
        <v>3434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3434</v>
      </c>
      <c r="D3502" t="s">
        <v>3435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3435</v>
      </c>
      <c r="D3503" t="s">
        <v>3436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3436</v>
      </c>
      <c r="D3504" t="s">
        <v>3437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3437</v>
      </c>
      <c r="D3505" t="s">
        <v>3438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3438</v>
      </c>
      <c r="D3506" t="s">
        <v>3439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3439</v>
      </c>
      <c r="D3507" t="s">
        <v>3440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3440</v>
      </c>
      <c r="D3508" t="s">
        <v>3441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3441</v>
      </c>
      <c r="D3509" t="s">
        <v>3442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3442</v>
      </c>
      <c r="D3510" t="s">
        <v>3443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3443</v>
      </c>
      <c r="D3511" t="s">
        <v>3444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3444</v>
      </c>
      <c r="D3512" t="s">
        <v>3445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3445</v>
      </c>
      <c r="D3513" t="s">
        <v>3446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3446</v>
      </c>
      <c r="D3514" t="s">
        <v>3447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3447</v>
      </c>
      <c r="D3515" t="s">
        <v>3448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3448</v>
      </c>
      <c r="D3516" t="s">
        <v>3449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3449</v>
      </c>
      <c r="D3517" t="s">
        <v>3450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3450</v>
      </c>
      <c r="D3518" t="s">
        <v>3451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3451</v>
      </c>
      <c r="D3519" t="s">
        <v>3452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3452</v>
      </c>
      <c r="D3520" t="s">
        <v>3453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3453</v>
      </c>
      <c r="D3521" t="s">
        <v>3454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3454</v>
      </c>
      <c r="D3522" t="s">
        <v>3455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3455</v>
      </c>
      <c r="D3523" t="s">
        <v>3456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3456</v>
      </c>
      <c r="D3524" t="s">
        <v>3457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3457</v>
      </c>
      <c r="D3525" t="s">
        <v>3458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3458</v>
      </c>
      <c r="D3526" t="s">
        <v>3459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3459</v>
      </c>
      <c r="D3527" t="s">
        <v>3460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3460</v>
      </c>
      <c r="D3528" t="s">
        <v>3461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3461</v>
      </c>
      <c r="D3529" t="s">
        <v>3462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3462</v>
      </c>
      <c r="D3530" t="s">
        <v>3463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3463</v>
      </c>
      <c r="D3531" t="s">
        <v>3464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3464</v>
      </c>
      <c r="D3532" t="s">
        <v>3465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3465</v>
      </c>
      <c r="D3533" t="s">
        <v>3466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3466</v>
      </c>
      <c r="D3534" t="s">
        <v>3467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3467</v>
      </c>
      <c r="D3535" t="s">
        <v>3468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3468</v>
      </c>
      <c r="D3536" t="s">
        <v>3469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3469</v>
      </c>
      <c r="D3537" t="s">
        <v>3470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3470</v>
      </c>
      <c r="D3538" t="s">
        <v>3471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3471</v>
      </c>
      <c r="D3539" t="s">
        <v>3472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3472</v>
      </c>
      <c r="D3540" t="s">
        <v>3473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3473</v>
      </c>
      <c r="D3541" t="s">
        <v>3474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3474</v>
      </c>
      <c r="D3542" t="s">
        <v>3475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3475</v>
      </c>
      <c r="D3543" t="s">
        <v>3476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3476</v>
      </c>
      <c r="D3544" t="s">
        <v>3477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3477</v>
      </c>
      <c r="D3545" t="s">
        <v>3478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3478</v>
      </c>
      <c r="D3546" t="s">
        <v>3479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3479</v>
      </c>
      <c r="D3547" t="s">
        <v>3480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3480</v>
      </c>
      <c r="D3548" t="s">
        <v>3481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3481</v>
      </c>
      <c r="D3549" t="s">
        <v>3482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3482</v>
      </c>
      <c r="D3550" t="s">
        <v>3483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3483</v>
      </c>
      <c r="D3551" t="s">
        <v>3484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3484</v>
      </c>
      <c r="D3552" t="s">
        <v>3485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3485</v>
      </c>
      <c r="D3553" t="s">
        <v>3486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3486</v>
      </c>
      <c r="D3554" t="s">
        <v>3487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3487</v>
      </c>
      <c r="D3555" t="s">
        <v>3488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3488</v>
      </c>
      <c r="D3556" t="s">
        <v>3489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3489</v>
      </c>
      <c r="D3557" t="s">
        <v>3490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3490</v>
      </c>
      <c r="D3558" t="s">
        <v>3491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3491</v>
      </c>
      <c r="D3559" t="s">
        <v>3492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3492</v>
      </c>
      <c r="D3560" t="s">
        <v>3493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3493</v>
      </c>
      <c r="D3561" t="s">
        <v>3494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3494</v>
      </c>
      <c r="D3562" t="s">
        <v>3495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3495</v>
      </c>
      <c r="D3563" t="s">
        <v>3496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3496</v>
      </c>
      <c r="D3564" t="s">
        <v>3497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3497</v>
      </c>
      <c r="D3565" t="s">
        <v>3498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3498</v>
      </c>
      <c r="D3566" t="s">
        <v>3499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3499</v>
      </c>
      <c r="D3567" t="s">
        <v>3500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3500</v>
      </c>
      <c r="D3568" t="s">
        <v>3501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3501</v>
      </c>
      <c r="D3569" t="s">
        <v>3502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3502</v>
      </c>
      <c r="D3570" t="s">
        <v>3503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3503</v>
      </c>
      <c r="D3571" t="s">
        <v>3504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3504</v>
      </c>
      <c r="D3572" t="s">
        <v>3505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3505</v>
      </c>
      <c r="D3573" t="s">
        <v>3506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3506</v>
      </c>
      <c r="D3574" t="s">
        <v>3507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3507</v>
      </c>
      <c r="D3575" t="s">
        <v>3508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3508</v>
      </c>
      <c r="D3576" t="s">
        <v>3509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3509</v>
      </c>
      <c r="D3577" t="s">
        <v>3510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3510</v>
      </c>
      <c r="D3578" t="s">
        <v>3511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3511</v>
      </c>
      <c r="D3579" t="s">
        <v>3512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3512</v>
      </c>
      <c r="D3580" t="s">
        <v>3513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3513</v>
      </c>
      <c r="D3581" t="s">
        <v>3514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3514</v>
      </c>
      <c r="D3582" t="s">
        <v>3515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3515</v>
      </c>
      <c r="D3583" t="s">
        <v>3516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3516</v>
      </c>
      <c r="D3584" t="s">
        <v>3517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3517</v>
      </c>
      <c r="D3585" t="s">
        <v>3518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3518</v>
      </c>
      <c r="D3586" t="s">
        <v>3519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3519</v>
      </c>
      <c r="D3587" t="s">
        <v>3520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3520</v>
      </c>
      <c r="D3588" t="s">
        <v>3521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3521</v>
      </c>
      <c r="D3589" t="s">
        <v>3522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3522</v>
      </c>
      <c r="D3590" t="s">
        <v>3523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3523</v>
      </c>
      <c r="D3591" t="s">
        <v>3524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3524</v>
      </c>
      <c r="D3592" t="s">
        <v>3525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3525</v>
      </c>
      <c r="D3593" t="s">
        <v>3526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3526</v>
      </c>
      <c r="D3594" t="s">
        <v>3527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3527</v>
      </c>
      <c r="D3595" t="s">
        <v>3528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3528</v>
      </c>
      <c r="D3596" t="s">
        <v>3529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3529</v>
      </c>
      <c r="D3597" t="s">
        <v>3530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3530</v>
      </c>
      <c r="D3598" t="s">
        <v>3531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3531</v>
      </c>
      <c r="D3599" t="s">
        <v>3532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3532</v>
      </c>
      <c r="D3600" t="s">
        <v>3533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3533</v>
      </c>
      <c r="D3601" t="s">
        <v>3534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3534</v>
      </c>
      <c r="D3602" t="s">
        <v>3535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3535</v>
      </c>
      <c r="D3603" t="s">
        <v>3536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3536</v>
      </c>
      <c r="D3604" t="s">
        <v>3537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3537</v>
      </c>
      <c r="D3605" t="s">
        <v>3538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3538</v>
      </c>
      <c r="D3606" t="s">
        <v>3539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3539</v>
      </c>
      <c r="D3607" t="s">
        <v>3540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3540</v>
      </c>
      <c r="D3608" t="s">
        <v>3541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3541</v>
      </c>
      <c r="D3609" t="s">
        <v>3542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3542</v>
      </c>
      <c r="D3610" t="s">
        <v>3543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3543</v>
      </c>
      <c r="D3611" t="s">
        <v>3544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3544</v>
      </c>
      <c r="D3612" t="s">
        <v>3545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3545</v>
      </c>
      <c r="D3613" t="s">
        <v>3546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3546</v>
      </c>
      <c r="D3614" t="s">
        <v>3547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3547</v>
      </c>
      <c r="D3615" t="s">
        <v>3548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3548</v>
      </c>
      <c r="D3616" t="s">
        <v>3549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3549</v>
      </c>
      <c r="D3617" t="s">
        <v>3550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3550</v>
      </c>
      <c r="D3618" t="s">
        <v>3551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3551</v>
      </c>
      <c r="D3619" t="s">
        <v>3552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3552</v>
      </c>
      <c r="D3620" t="s">
        <v>3553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3553</v>
      </c>
      <c r="D3621" t="s">
        <v>3554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3554</v>
      </c>
      <c r="D3622" t="s">
        <v>3555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3555</v>
      </c>
      <c r="D3623" t="s">
        <v>3556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3556</v>
      </c>
      <c r="D3624" t="s">
        <v>3557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3557</v>
      </c>
      <c r="D3625" t="s">
        <v>3558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3558</v>
      </c>
      <c r="D3626" t="s">
        <v>3559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3559</v>
      </c>
      <c r="D3627" t="s">
        <v>3560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3560</v>
      </c>
      <c r="D3628" t="s">
        <v>3561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3561</v>
      </c>
      <c r="D3629" t="s">
        <v>3562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3562</v>
      </c>
      <c r="D3630" t="s">
        <v>3563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3563</v>
      </c>
      <c r="D3631" t="s">
        <v>3564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3564</v>
      </c>
      <c r="D3632" t="s">
        <v>3565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3565</v>
      </c>
      <c r="D3633" t="s">
        <v>3566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3566</v>
      </c>
      <c r="D3634" t="s">
        <v>3567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3567</v>
      </c>
      <c r="D3635" t="s">
        <v>3568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3568</v>
      </c>
      <c r="D3636" t="s">
        <v>3569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3569</v>
      </c>
      <c r="D3637" t="s">
        <v>3570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3570</v>
      </c>
      <c r="D3638" t="s">
        <v>3571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3571</v>
      </c>
      <c r="D3639" t="s">
        <v>3572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3572</v>
      </c>
      <c r="D3640" t="s">
        <v>3573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3573</v>
      </c>
      <c r="D3641" t="s">
        <v>3574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3574</v>
      </c>
      <c r="D3642" t="s">
        <v>3575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3575</v>
      </c>
      <c r="D3643" t="s">
        <v>3576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3576</v>
      </c>
      <c r="D3644" t="s">
        <v>3577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3577</v>
      </c>
      <c r="D3645" t="s">
        <v>3578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3578</v>
      </c>
      <c r="D3646" t="s">
        <v>3579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3579</v>
      </c>
      <c r="D3647" t="s">
        <v>3580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3580</v>
      </c>
      <c r="D3648" t="s">
        <v>3581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3581</v>
      </c>
      <c r="D3649" t="s">
        <v>3582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3582</v>
      </c>
      <c r="D3650" t="s">
        <v>3583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3583</v>
      </c>
      <c r="D3651" t="s">
        <v>3584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3584</v>
      </c>
      <c r="D3652" t="s">
        <v>3585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3585</v>
      </c>
      <c r="D3653" t="s">
        <v>3586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3586</v>
      </c>
      <c r="D3654" t="s">
        <v>3587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3587</v>
      </c>
      <c r="D3655" t="s">
        <v>3588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3588</v>
      </c>
      <c r="D3656" t="s">
        <v>3589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3589</v>
      </c>
      <c r="D3657" t="s">
        <v>3590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3590</v>
      </c>
      <c r="D3658" t="s">
        <v>3591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3591</v>
      </c>
      <c r="D3659" t="s">
        <v>3592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3592</v>
      </c>
      <c r="D3660" t="s">
        <v>3593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3593</v>
      </c>
      <c r="D3661" t="s">
        <v>3594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3594</v>
      </c>
      <c r="D3662" t="s">
        <v>3595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3595</v>
      </c>
      <c r="D3663" t="s">
        <v>3596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3596</v>
      </c>
      <c r="D3664" t="s">
        <v>3597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3597</v>
      </c>
      <c r="D3665" t="s">
        <v>3598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3598</v>
      </c>
      <c r="D3666" t="s">
        <v>3599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3599</v>
      </c>
      <c r="D3667" t="s">
        <v>3600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3600</v>
      </c>
      <c r="D3668" t="s">
        <v>3601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3601</v>
      </c>
      <c r="D3669" t="s">
        <v>3602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3602</v>
      </c>
      <c r="D3670" t="s">
        <v>3603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3603</v>
      </c>
      <c r="D3671" t="s">
        <v>3604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3604</v>
      </c>
      <c r="D3672" t="s">
        <v>3605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3605</v>
      </c>
      <c r="D3673" t="s">
        <v>3606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3606</v>
      </c>
      <c r="D3674" t="s">
        <v>3607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3607</v>
      </c>
      <c r="D3675" t="s">
        <v>3608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3608</v>
      </c>
      <c r="D3676" t="s">
        <v>3609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3609</v>
      </c>
      <c r="D3677" t="s">
        <v>3610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3610</v>
      </c>
      <c r="D3678" t="s">
        <v>3611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3611</v>
      </c>
      <c r="D3679" t="s">
        <v>3612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3612</v>
      </c>
      <c r="D3680" t="s">
        <v>3613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3613</v>
      </c>
      <c r="D3681" t="s">
        <v>3614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3614</v>
      </c>
      <c r="D3682" t="s">
        <v>3615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3615</v>
      </c>
      <c r="D3683" t="s">
        <v>3616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3616</v>
      </c>
      <c r="D3684" t="s">
        <v>3617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3617</v>
      </c>
      <c r="D3685" t="s">
        <v>3618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3618</v>
      </c>
      <c r="D3686" t="s">
        <v>3619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3619</v>
      </c>
      <c r="D3687" t="s">
        <v>3620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3620</v>
      </c>
      <c r="D3688" t="s">
        <v>3621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3621</v>
      </c>
      <c r="D3689" t="s">
        <v>3622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3622</v>
      </c>
      <c r="D3690" t="s">
        <v>3623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3623</v>
      </c>
      <c r="D3691" t="s">
        <v>3624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3624</v>
      </c>
      <c r="D3692" t="s">
        <v>3625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3625</v>
      </c>
      <c r="D3693" t="s">
        <v>3626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3626</v>
      </c>
      <c r="D3694" t="s">
        <v>3627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3627</v>
      </c>
      <c r="D3695" t="s">
        <v>3628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3628</v>
      </c>
      <c r="D3696" t="s">
        <v>3629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3629</v>
      </c>
      <c r="D3697" t="s">
        <v>3630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3630</v>
      </c>
      <c r="D3698" t="s">
        <v>3631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3631</v>
      </c>
      <c r="D3699" t="s">
        <v>3632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3632</v>
      </c>
      <c r="D3700" t="s">
        <v>3633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3633</v>
      </c>
      <c r="D3701" t="s">
        <v>3634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3634</v>
      </c>
      <c r="D3702" t="s">
        <v>3635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3635</v>
      </c>
      <c r="D3703" t="s">
        <v>3636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3636</v>
      </c>
      <c r="D3704" t="s">
        <v>3637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3637</v>
      </c>
      <c r="D3705" t="s">
        <v>3638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3638</v>
      </c>
      <c r="D3706" t="s">
        <v>3639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3639</v>
      </c>
      <c r="D3707" t="s">
        <v>3640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3640</v>
      </c>
      <c r="D3708" t="s">
        <v>3641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3641</v>
      </c>
      <c r="D3709" t="s">
        <v>3642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3642</v>
      </c>
      <c r="D3710" t="s">
        <v>3643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3643</v>
      </c>
      <c r="D3711" t="s">
        <v>3644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3644</v>
      </c>
      <c r="D3712" t="s">
        <v>3645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3645</v>
      </c>
      <c r="D3713" t="s">
        <v>3646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3646</v>
      </c>
      <c r="D3714" t="s">
        <v>3647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3647</v>
      </c>
      <c r="D3715" t="s">
        <v>3648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3648</v>
      </c>
      <c r="D3716" t="s">
        <v>3649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3649</v>
      </c>
      <c r="D3717" t="s">
        <v>3650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3650</v>
      </c>
      <c r="D3718" t="s">
        <v>3651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3651</v>
      </c>
      <c r="D3719" t="s">
        <v>3652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3652</v>
      </c>
      <c r="D3720" t="s">
        <v>3653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3653</v>
      </c>
      <c r="D3721" t="s">
        <v>3654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3654</v>
      </c>
      <c r="D3722" t="s">
        <v>3655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3655</v>
      </c>
      <c r="D3723" t="s">
        <v>3656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3656</v>
      </c>
      <c r="D3724" t="s">
        <v>3657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3657</v>
      </c>
      <c r="D3725" t="s">
        <v>3658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3658</v>
      </c>
      <c r="D3726" t="s">
        <v>3659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3659</v>
      </c>
      <c r="D3727" t="s">
        <v>3660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3660</v>
      </c>
      <c r="D3728" t="s">
        <v>3661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3661</v>
      </c>
      <c r="D3729" t="s">
        <v>3662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3662</v>
      </c>
      <c r="D3730" t="s">
        <v>3663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3663</v>
      </c>
      <c r="D3731" t="s">
        <v>3664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3664</v>
      </c>
      <c r="D3732" t="s">
        <v>3665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3665</v>
      </c>
      <c r="D3733" t="s">
        <v>3666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3666</v>
      </c>
      <c r="D3734" t="s">
        <v>3667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3667</v>
      </c>
      <c r="D3735" t="s">
        <v>3668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3668</v>
      </c>
      <c r="D3736" t="s">
        <v>3669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3669</v>
      </c>
      <c r="D3737" t="s">
        <v>3670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3670</v>
      </c>
      <c r="D3738" t="s">
        <v>3671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3671</v>
      </c>
      <c r="D3739" t="s">
        <v>3672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3672</v>
      </c>
      <c r="D3740" t="s">
        <v>3673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3673</v>
      </c>
      <c r="D3741" t="s">
        <v>3674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3674</v>
      </c>
      <c r="D3742" t="s">
        <v>3675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3675</v>
      </c>
      <c r="D3743" t="s">
        <v>3676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3676</v>
      </c>
      <c r="D3744" t="s">
        <v>3677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3677</v>
      </c>
      <c r="D3745" t="s">
        <v>3678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3678</v>
      </c>
      <c r="D3746" t="s">
        <v>3679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3679</v>
      </c>
      <c r="D3747" t="s">
        <v>3680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3680</v>
      </c>
      <c r="D3748" t="s">
        <v>3681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3681</v>
      </c>
      <c r="D3749" t="s">
        <v>3682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3682</v>
      </c>
      <c r="D3750" t="s">
        <v>3683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3683</v>
      </c>
      <c r="D3751" t="s">
        <v>3684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3684</v>
      </c>
      <c r="D3752" t="s">
        <v>3685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3685</v>
      </c>
      <c r="D3753" t="s">
        <v>3686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3686</v>
      </c>
      <c r="D3754" t="s">
        <v>3687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3687</v>
      </c>
      <c r="D3755" t="s">
        <v>3688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3688</v>
      </c>
      <c r="D3756" t="s">
        <v>3689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3689</v>
      </c>
      <c r="D3757" t="s">
        <v>3690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3690</v>
      </c>
      <c r="D3758" t="s">
        <v>3691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3691</v>
      </c>
      <c r="D3759" t="s">
        <v>3692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3692</v>
      </c>
      <c r="D3760" t="s">
        <v>3693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3693</v>
      </c>
      <c r="D3761" t="s">
        <v>3694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3694</v>
      </c>
      <c r="D3762" t="s">
        <v>3695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3695</v>
      </c>
      <c r="D3763" t="s">
        <v>3696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3696</v>
      </c>
      <c r="D3764" t="s">
        <v>3697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3697</v>
      </c>
      <c r="D3765" t="s">
        <v>3698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3698</v>
      </c>
      <c r="D3766" t="s">
        <v>3699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3699</v>
      </c>
      <c r="D3767" t="s">
        <v>3700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3700</v>
      </c>
      <c r="D3768" t="s">
        <v>3701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3701</v>
      </c>
      <c r="D3769" t="s">
        <v>3702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3702</v>
      </c>
      <c r="D3770" t="s">
        <v>3703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3703</v>
      </c>
      <c r="D3771" t="s">
        <v>3704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3704</v>
      </c>
      <c r="D3772" t="s">
        <v>3705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3705</v>
      </c>
      <c r="D3773" t="s">
        <v>3706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3706</v>
      </c>
      <c r="D3774" t="s">
        <v>3707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3707</v>
      </c>
      <c r="D3775" t="s">
        <v>3708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3708</v>
      </c>
      <c r="D3776" t="s">
        <v>3709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3709</v>
      </c>
      <c r="D3777" t="s">
        <v>3710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3710</v>
      </c>
      <c r="D3778" t="s">
        <v>3711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3711</v>
      </c>
      <c r="D3779" t="s">
        <v>3712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3712</v>
      </c>
      <c r="D3780" t="s">
        <v>3713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3713</v>
      </c>
      <c r="D3781" t="s">
        <v>3714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3714</v>
      </c>
      <c r="D3782" t="s">
        <v>3715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3715</v>
      </c>
      <c r="D3783" t="s">
        <v>3716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3716</v>
      </c>
      <c r="D3784" t="s">
        <v>3717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3717</v>
      </c>
      <c r="D3785" t="s">
        <v>3718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3718</v>
      </c>
      <c r="D3786" t="s">
        <v>3719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3719</v>
      </c>
      <c r="D3787" t="s">
        <v>3720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3720</v>
      </c>
      <c r="D3788" t="s">
        <v>3721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3721</v>
      </c>
      <c r="D3789" t="s">
        <v>3722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3722</v>
      </c>
      <c r="D3790" t="s">
        <v>3723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3723</v>
      </c>
      <c r="D3791" t="s">
        <v>3724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3724</v>
      </c>
      <c r="D3792" t="s">
        <v>3725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3725</v>
      </c>
      <c r="D3793" t="s">
        <v>3726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3726</v>
      </c>
      <c r="D3794" t="s">
        <v>3727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3727</v>
      </c>
      <c r="D3795" t="s">
        <v>3728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3728</v>
      </c>
      <c r="D3796" t="s">
        <v>3729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3729</v>
      </c>
      <c r="D3797" t="s">
        <v>3730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3730</v>
      </c>
      <c r="D3798" t="s">
        <v>3731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3731</v>
      </c>
      <c r="D3799" t="s">
        <v>3732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3732</v>
      </c>
      <c r="D3800" t="s">
        <v>3733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3733</v>
      </c>
      <c r="D3801" t="s">
        <v>3734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3734</v>
      </c>
      <c r="D3802" t="s">
        <v>3735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3735</v>
      </c>
      <c r="D3803" t="s">
        <v>3736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3736</v>
      </c>
      <c r="D3804" t="s">
        <v>3737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3737</v>
      </c>
      <c r="D3805" t="s">
        <v>3738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3738</v>
      </c>
      <c r="D3806" t="s">
        <v>3739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3739</v>
      </c>
      <c r="D3807" t="s">
        <v>3740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3740</v>
      </c>
      <c r="D3808" t="s">
        <v>3741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3741</v>
      </c>
      <c r="D3809" t="s">
        <v>3742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3742</v>
      </c>
      <c r="D3810" t="s">
        <v>3743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3743</v>
      </c>
      <c r="D3811" t="s">
        <v>3744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3744</v>
      </c>
      <c r="D3812" t="s">
        <v>3745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3745</v>
      </c>
      <c r="D3813" t="s">
        <v>3746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3746</v>
      </c>
      <c r="D3814" t="s">
        <v>3747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3747</v>
      </c>
      <c r="D3815" t="s">
        <v>3748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3748</v>
      </c>
      <c r="D3816" t="s">
        <v>3749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3749</v>
      </c>
      <c r="D3817" t="s">
        <v>3750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3750</v>
      </c>
      <c r="D3818" t="s">
        <v>3751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3751</v>
      </c>
      <c r="D3819" t="s">
        <v>3752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3752</v>
      </c>
      <c r="D3820" t="s">
        <v>3753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3753</v>
      </c>
      <c r="D3821" t="s">
        <v>3754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3754</v>
      </c>
      <c r="D3822" t="s">
        <v>3755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3755</v>
      </c>
      <c r="D3823" t="s">
        <v>3756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3756</v>
      </c>
      <c r="D3824" t="s">
        <v>3757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3757</v>
      </c>
      <c r="D3825" t="s">
        <v>3758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3758</v>
      </c>
      <c r="D3826" t="s">
        <v>3759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3759</v>
      </c>
      <c r="D3827" t="s">
        <v>3760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3760</v>
      </c>
      <c r="D3828" t="s">
        <v>3761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3761</v>
      </c>
      <c r="D3829" t="s">
        <v>3762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3762</v>
      </c>
      <c r="D3830" t="s">
        <v>3763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3763</v>
      </c>
      <c r="D3831" t="s">
        <v>3764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3764</v>
      </c>
      <c r="D3832" t="s">
        <v>3765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3765</v>
      </c>
      <c r="D3833" t="s">
        <v>3766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3766</v>
      </c>
      <c r="D3834" t="s">
        <v>3767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3767</v>
      </c>
      <c r="D3835" t="s">
        <v>3768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3768</v>
      </c>
      <c r="D3836" t="s">
        <v>3769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3769</v>
      </c>
      <c r="D3837" t="s">
        <v>3770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3770</v>
      </c>
      <c r="D3838" t="s">
        <v>3771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3771</v>
      </c>
      <c r="D3839" t="s">
        <v>3772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3772</v>
      </c>
      <c r="D3840" t="s">
        <v>3773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3773</v>
      </c>
      <c r="D3841" t="s">
        <v>3774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3774</v>
      </c>
      <c r="D3842" t="s">
        <v>3775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3775</v>
      </c>
      <c r="D3843" t="s">
        <v>3776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3776</v>
      </c>
      <c r="D3844" t="s">
        <v>3777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3777</v>
      </c>
      <c r="D3845" t="s">
        <v>3778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3778</v>
      </c>
      <c r="D3846" t="s">
        <v>3779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3779</v>
      </c>
      <c r="D3847" t="s">
        <v>3780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3780</v>
      </c>
      <c r="D3848" t="s">
        <v>3781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3781</v>
      </c>
      <c r="D3849" t="s">
        <v>3782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3782</v>
      </c>
      <c r="D3850" t="s">
        <v>3783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3783</v>
      </c>
      <c r="D3851" t="s">
        <v>3784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3784</v>
      </c>
      <c r="D3852" t="s">
        <v>3785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3785</v>
      </c>
      <c r="D3853" t="s">
        <v>3786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3786</v>
      </c>
      <c r="D3854" t="s">
        <v>3787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3787</v>
      </c>
      <c r="D3855" t="s">
        <v>3788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3788</v>
      </c>
      <c r="D3856" t="s">
        <v>3789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3789</v>
      </c>
      <c r="D3857" t="s">
        <v>3790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3790</v>
      </c>
      <c r="D3858" t="s">
        <v>3791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3791</v>
      </c>
      <c r="D3859" t="s">
        <v>3792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3792</v>
      </c>
      <c r="D3860" t="s">
        <v>3793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3793</v>
      </c>
      <c r="D3861" t="s">
        <v>3794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3794</v>
      </c>
      <c r="D3862" t="s">
        <v>3795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3795</v>
      </c>
      <c r="D3863" t="s">
        <v>3796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3796</v>
      </c>
      <c r="D3864" t="s">
        <v>3797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3797</v>
      </c>
      <c r="D3865" t="s">
        <v>3798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3798</v>
      </c>
      <c r="D3866" t="s">
        <v>3799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3799</v>
      </c>
      <c r="D3867" t="s">
        <v>3800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3800</v>
      </c>
      <c r="D3868" t="s">
        <v>3801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3801</v>
      </c>
      <c r="D3869" t="s">
        <v>3802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3802</v>
      </c>
      <c r="D3870" t="s">
        <v>3803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3803</v>
      </c>
      <c r="D3871" t="s">
        <v>3804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3804</v>
      </c>
      <c r="D3872" t="s">
        <v>3805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3805</v>
      </c>
      <c r="D3873" t="s">
        <v>3806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3806</v>
      </c>
      <c r="D3874" t="s">
        <v>3807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3807</v>
      </c>
      <c r="D3875" t="s">
        <v>3808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3808</v>
      </c>
      <c r="D3876" t="s">
        <v>3809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3809</v>
      </c>
      <c r="D3877" t="s">
        <v>3810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3810</v>
      </c>
      <c r="D3878" t="s">
        <v>3811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3811</v>
      </c>
      <c r="D3879" t="s">
        <v>3812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3812</v>
      </c>
      <c r="D3880" t="s">
        <v>3813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3813</v>
      </c>
      <c r="D3881" t="s">
        <v>3814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3814</v>
      </c>
      <c r="D3882" t="s">
        <v>3815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3815</v>
      </c>
      <c r="D3883" t="s">
        <v>3816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3816</v>
      </c>
      <c r="D3884" t="s">
        <v>3817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3817</v>
      </c>
      <c r="D3885" t="s">
        <v>3818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3818</v>
      </c>
      <c r="D3886" t="s">
        <v>3819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3819</v>
      </c>
      <c r="D3887" t="s">
        <v>3820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3820</v>
      </c>
      <c r="D3888" t="s">
        <v>3821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3821</v>
      </c>
      <c r="D3889" t="s">
        <v>3822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3822</v>
      </c>
      <c r="D3890" t="s">
        <v>3823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3823</v>
      </c>
      <c r="D3891" t="s">
        <v>3824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3824</v>
      </c>
      <c r="D3892" t="s">
        <v>3825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3825</v>
      </c>
      <c r="D3893" t="s">
        <v>3826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3826</v>
      </c>
      <c r="D3894" t="s">
        <v>3827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3827</v>
      </c>
      <c r="D3895" t="s">
        <v>3828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3828</v>
      </c>
      <c r="D3896" t="s">
        <v>3829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3829</v>
      </c>
      <c r="D3897" t="s">
        <v>3830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3830</v>
      </c>
      <c r="D3898" t="s">
        <v>3831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3831</v>
      </c>
      <c r="D3899" t="s">
        <v>3832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3832</v>
      </c>
      <c r="D3900" t="s">
        <v>3833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3833</v>
      </c>
      <c r="D3901" t="s">
        <v>3834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3834</v>
      </c>
      <c r="D3902" t="s">
        <v>3835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3835</v>
      </c>
      <c r="D3903" t="s">
        <v>3836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3836</v>
      </c>
      <c r="D3904" t="s">
        <v>3837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3837</v>
      </c>
      <c r="D3905" t="s">
        <v>3838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3838</v>
      </c>
      <c r="D3906" t="s">
        <v>3839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3839</v>
      </c>
      <c r="D3907" t="s">
        <v>3840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3840</v>
      </c>
      <c r="D3908" t="s">
        <v>3841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3841</v>
      </c>
      <c r="D3909" t="s">
        <v>3842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3842</v>
      </c>
      <c r="D3910" t="s">
        <v>3843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3843</v>
      </c>
      <c r="D3911" t="s">
        <v>3844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3844</v>
      </c>
      <c r="D3912" t="s">
        <v>3845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3845</v>
      </c>
      <c r="D3913" t="s">
        <v>3846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3846</v>
      </c>
      <c r="D3914" t="s">
        <v>3847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3847</v>
      </c>
      <c r="D3915" t="s">
        <v>3848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3848</v>
      </c>
      <c r="D3916" t="s">
        <v>3849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3849</v>
      </c>
      <c r="D3917" t="s">
        <v>3850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3850</v>
      </c>
      <c r="D3918" t="s">
        <v>3851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3851</v>
      </c>
      <c r="D3919" t="s">
        <v>3852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3852</v>
      </c>
      <c r="D3920" t="s">
        <v>3853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3853</v>
      </c>
      <c r="D3921" t="s">
        <v>3854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3854</v>
      </c>
      <c r="D3922" t="s">
        <v>3855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3855</v>
      </c>
      <c r="D3923" t="s">
        <v>3856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3856</v>
      </c>
      <c r="D3924" t="s">
        <v>3857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3857</v>
      </c>
      <c r="D3925" t="s">
        <v>3858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3858</v>
      </c>
      <c r="D3926" t="s">
        <v>3859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3859</v>
      </c>
      <c r="D3927" t="s">
        <v>3860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3860</v>
      </c>
      <c r="D3928" t="s">
        <v>3861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3861</v>
      </c>
      <c r="D3929" t="s">
        <v>3862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3862</v>
      </c>
      <c r="D3930" t="s">
        <v>3863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3863</v>
      </c>
      <c r="D3931" t="s">
        <v>3864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3864</v>
      </c>
      <c r="D3932" t="s">
        <v>3865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3865</v>
      </c>
      <c r="D3933" t="s">
        <v>3866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3866</v>
      </c>
      <c r="D3934" t="s">
        <v>3867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3867</v>
      </c>
      <c r="D3935" t="s">
        <v>3868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3868</v>
      </c>
      <c r="D3936" t="s">
        <v>3869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3869</v>
      </c>
      <c r="D3937" t="s">
        <v>3870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3870</v>
      </c>
      <c r="D3938" t="s">
        <v>3871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3871</v>
      </c>
      <c r="D3939" t="s">
        <v>3872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3872</v>
      </c>
      <c r="D3940" t="s">
        <v>3873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3873</v>
      </c>
      <c r="D3941" t="s">
        <v>3874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3874</v>
      </c>
      <c r="D3942" t="s">
        <v>3875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3875</v>
      </c>
      <c r="D3943" t="s">
        <v>3876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3876</v>
      </c>
      <c r="D3944" t="s">
        <v>3877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3877</v>
      </c>
      <c r="D3945" t="s">
        <v>3878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3878</v>
      </c>
      <c r="D3946" t="s">
        <v>3879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3879</v>
      </c>
      <c r="D3947" t="s">
        <v>3880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3880</v>
      </c>
      <c r="D3948" t="s">
        <v>3881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3881</v>
      </c>
      <c r="D3949" t="s">
        <v>3882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3882</v>
      </c>
      <c r="D3950" t="s">
        <v>3883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3883</v>
      </c>
      <c r="D3951" t="s">
        <v>3884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3884</v>
      </c>
      <c r="D3952" t="s">
        <v>3885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3885</v>
      </c>
      <c r="D3953" t="s">
        <v>3886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3886</v>
      </c>
      <c r="D3954" t="s">
        <v>3887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3887</v>
      </c>
      <c r="D3955" t="s">
        <v>3888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3888</v>
      </c>
      <c r="D3956" t="s">
        <v>3889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3889</v>
      </c>
      <c r="D3957" t="s">
        <v>3890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3890</v>
      </c>
      <c r="D3958" t="s">
        <v>3891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3891</v>
      </c>
      <c r="D3959" t="s">
        <v>3892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3892</v>
      </c>
      <c r="D3960" t="s">
        <v>3893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3893</v>
      </c>
      <c r="D3961" t="s">
        <v>3894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3894</v>
      </c>
      <c r="D3962" t="s">
        <v>3895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3895</v>
      </c>
      <c r="D3963" t="s">
        <v>3896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3896</v>
      </c>
      <c r="D3964" t="s">
        <v>3897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3897</v>
      </c>
      <c r="D3965" t="s">
        <v>3898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3898</v>
      </c>
      <c r="D3966" t="s">
        <v>3899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3899</v>
      </c>
      <c r="D3967" t="s">
        <v>3900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3900</v>
      </c>
      <c r="D3968" t="s">
        <v>3901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3901</v>
      </c>
      <c r="D3969" t="s">
        <v>3902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3902</v>
      </c>
      <c r="D3970" t="s">
        <v>3903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3903</v>
      </c>
      <c r="D3971" t="s">
        <v>3904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3904</v>
      </c>
      <c r="D3972" t="s">
        <v>3905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3905</v>
      </c>
      <c r="D3973" t="s">
        <v>3906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3906</v>
      </c>
      <c r="D3974" t="s">
        <v>3907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3907</v>
      </c>
      <c r="D3975" t="s">
        <v>3908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3908</v>
      </c>
      <c r="D3976" t="s">
        <v>3909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3909</v>
      </c>
      <c r="D3977" t="s">
        <v>3910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3910</v>
      </c>
      <c r="D3978" t="s">
        <v>3911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3911</v>
      </c>
      <c r="D3979" t="s">
        <v>3912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3912</v>
      </c>
      <c r="D3980" t="s">
        <v>3913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3913</v>
      </c>
      <c r="D3981" t="s">
        <v>3914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3914</v>
      </c>
      <c r="D3982" t="s">
        <v>3915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3915</v>
      </c>
      <c r="D3983" t="s">
        <v>3916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3916</v>
      </c>
      <c r="D3984" t="s">
        <v>3917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3917</v>
      </c>
      <c r="D3985" t="s">
        <v>3918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3918</v>
      </c>
      <c r="D3986" t="s">
        <v>3919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3919</v>
      </c>
      <c r="D3987" t="s">
        <v>3920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3920</v>
      </c>
      <c r="D3988" t="s">
        <v>3921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3921</v>
      </c>
      <c r="D3989" t="s">
        <v>3922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3922</v>
      </c>
      <c r="D3990" t="s">
        <v>3923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3923</v>
      </c>
      <c r="D3991" t="s">
        <v>3924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3924</v>
      </c>
      <c r="D3992" t="s">
        <v>3925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3925</v>
      </c>
      <c r="D3993" t="s">
        <v>3926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3926</v>
      </c>
      <c r="D3994" t="s">
        <v>3927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3927</v>
      </c>
      <c r="D3995" t="s">
        <v>3928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3928</v>
      </c>
      <c r="D3996" t="s">
        <v>3929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3929</v>
      </c>
      <c r="D3997" t="s">
        <v>3930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3930</v>
      </c>
      <c r="D3998" t="s">
        <v>3931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3931</v>
      </c>
      <c r="D3999" t="s">
        <v>3932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3932</v>
      </c>
      <c r="D4000" t="s">
        <v>3933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3933</v>
      </c>
      <c r="D4001" t="s">
        <v>3934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3934</v>
      </c>
      <c r="D4002" t="s">
        <v>3935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3935</v>
      </c>
      <c r="D4003" t="s">
        <v>3936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3936</v>
      </c>
      <c r="D4004" t="s">
        <v>3937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3937</v>
      </c>
      <c r="D4005" t="s">
        <v>3938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3938</v>
      </c>
      <c r="D4006" t="s">
        <v>3939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3939</v>
      </c>
      <c r="D4007" t="s">
        <v>3940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3940</v>
      </c>
      <c r="D4008" t="s">
        <v>3941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3941</v>
      </c>
      <c r="D4009" t="s">
        <v>3942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3942</v>
      </c>
      <c r="D4010" t="s">
        <v>3943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3943</v>
      </c>
      <c r="D4011" t="s">
        <v>3944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3944</v>
      </c>
      <c r="D4012" t="s">
        <v>3945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3945</v>
      </c>
      <c r="D4013" t="s">
        <v>3946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3946</v>
      </c>
      <c r="D4014" t="s">
        <v>3947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3947</v>
      </c>
      <c r="D4015" t="s">
        <v>3948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3948</v>
      </c>
      <c r="D4016" t="s">
        <v>3949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3949</v>
      </c>
      <c r="D4017" t="s">
        <v>3950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3950</v>
      </c>
      <c r="D4018" t="s">
        <v>3951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3951</v>
      </c>
      <c r="D4019" t="s">
        <v>3952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3952</v>
      </c>
      <c r="D4020" t="s">
        <v>3953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3953</v>
      </c>
      <c r="D4021" t="s">
        <v>3954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3954</v>
      </c>
      <c r="D4022" t="s">
        <v>3955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3955</v>
      </c>
      <c r="D4023" t="s">
        <v>3956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3956</v>
      </c>
      <c r="D4024" t="s">
        <v>3957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3957</v>
      </c>
      <c r="D4025" t="s">
        <v>3958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3958</v>
      </c>
      <c r="D4026" t="s">
        <v>3959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3959</v>
      </c>
      <c r="D4027" t="s">
        <v>3960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3960</v>
      </c>
      <c r="D4028" t="s">
        <v>3961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3961</v>
      </c>
      <c r="D4029" t="s">
        <v>3962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3962</v>
      </c>
      <c r="D4030" t="s">
        <v>3963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3963</v>
      </c>
      <c r="D4031" t="s">
        <v>3964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3964</v>
      </c>
      <c r="D4032" t="s">
        <v>3965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3965</v>
      </c>
      <c r="D4033" t="s">
        <v>3966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3966</v>
      </c>
      <c r="D4034" t="s">
        <v>3967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3967</v>
      </c>
      <c r="D4035" t="s">
        <v>3968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3968</v>
      </c>
      <c r="D4036" t="s">
        <v>3969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3969</v>
      </c>
      <c r="D4037" t="s">
        <v>3970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3970</v>
      </c>
      <c r="D4038" t="s">
        <v>3971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3971</v>
      </c>
      <c r="D4039" t="s">
        <v>3972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3972</v>
      </c>
      <c r="D4040" t="s">
        <v>3973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3973</v>
      </c>
      <c r="D4041" t="s">
        <v>3974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3974</v>
      </c>
      <c r="D4042" t="s">
        <v>3975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3975</v>
      </c>
      <c r="D4043" t="s">
        <v>3976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3976</v>
      </c>
      <c r="D4044" t="s">
        <v>3977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3977</v>
      </c>
      <c r="D4045" t="s">
        <v>3978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3978</v>
      </c>
      <c r="D4046" t="s">
        <v>3979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3979</v>
      </c>
      <c r="D4047" t="s">
        <v>3980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3980</v>
      </c>
      <c r="D4048" t="s">
        <v>3981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3981</v>
      </c>
      <c r="D4049" t="s">
        <v>3982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3982</v>
      </c>
      <c r="D4050" t="s">
        <v>3983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3983</v>
      </c>
      <c r="D4051" t="s">
        <v>3984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3984</v>
      </c>
      <c r="D4052" t="s">
        <v>3985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3985</v>
      </c>
      <c r="D4053" t="s">
        <v>3986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3986</v>
      </c>
      <c r="D4054" t="s">
        <v>3987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3987</v>
      </c>
      <c r="D4055" t="s">
        <v>3988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3988</v>
      </c>
      <c r="D4056" t="s">
        <v>3989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3989</v>
      </c>
      <c r="D4057" t="s">
        <v>3990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3990</v>
      </c>
      <c r="D4058" t="s">
        <v>3991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3991</v>
      </c>
      <c r="D4059" t="s">
        <v>3992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3992</v>
      </c>
      <c r="D4060" t="s">
        <v>3993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3993</v>
      </c>
      <c r="D4061" t="s">
        <v>3994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3994</v>
      </c>
      <c r="D4062" t="s">
        <v>3995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3995</v>
      </c>
      <c r="D4063" t="s">
        <v>3996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3996</v>
      </c>
      <c r="D4064" t="s">
        <v>3997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3997</v>
      </c>
      <c r="D4065" t="s">
        <v>3998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3998</v>
      </c>
      <c r="D4066" t="s">
        <v>3999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3999</v>
      </c>
      <c r="D4067" t="s">
        <v>4000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4000</v>
      </c>
      <c r="D4068" t="s">
        <v>4001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4001</v>
      </c>
      <c r="D4069" t="s">
        <v>4002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4002</v>
      </c>
      <c r="D4070" t="s">
        <v>4003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4003</v>
      </c>
      <c r="D4071" t="s">
        <v>4004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4004</v>
      </c>
      <c r="D4072" t="s">
        <v>4005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4005</v>
      </c>
      <c r="D4073" t="s">
        <v>4006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4006</v>
      </c>
      <c r="D4074" t="s">
        <v>4007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4007</v>
      </c>
      <c r="D4075" t="s">
        <v>10856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10856</v>
      </c>
      <c r="D4076" t="s">
        <v>10857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10857</v>
      </c>
      <c r="D4077" t="s">
        <v>10858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10858</v>
      </c>
      <c r="D4078" t="s">
        <v>10859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10859</v>
      </c>
      <c r="D4079" t="s">
        <v>10860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10860</v>
      </c>
      <c r="D4080" t="s">
        <v>10861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10861</v>
      </c>
      <c r="D4081" t="s">
        <v>10862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10862</v>
      </c>
      <c r="D4082" t="s">
        <v>10863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10863</v>
      </c>
      <c r="D4083" t="s">
        <v>10864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10864</v>
      </c>
      <c r="D4084" t="s">
        <v>10865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10865</v>
      </c>
      <c r="D4085" t="s">
        <v>10866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10866</v>
      </c>
      <c r="D4086" t="s">
        <v>10867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10867</v>
      </c>
      <c r="D4087" t="s">
        <v>10868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10868</v>
      </c>
      <c r="D4088" t="s">
        <v>10869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10869</v>
      </c>
      <c r="D4089" t="s">
        <v>10870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10870</v>
      </c>
      <c r="D4090" t="s">
        <v>10871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10871</v>
      </c>
      <c r="D4091" t="s">
        <v>10872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10872</v>
      </c>
      <c r="D4092" t="s">
        <v>10873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10873</v>
      </c>
      <c r="D4093" t="s">
        <v>10874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10874</v>
      </c>
      <c r="D4094" t="s">
        <v>10875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10875</v>
      </c>
      <c r="D4095" t="s">
        <v>10876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10876</v>
      </c>
      <c r="D4096" t="s">
        <v>10877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10877</v>
      </c>
      <c r="D4097" t="s">
        <v>10878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10878</v>
      </c>
      <c r="D4098" t="s">
        <v>10879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10879</v>
      </c>
      <c r="D4099" t="s">
        <v>10880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10880</v>
      </c>
      <c r="D4100" t="s">
        <v>10881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10881</v>
      </c>
      <c r="D4101" t="s">
        <v>10882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10882</v>
      </c>
      <c r="D4102" t="s">
        <v>10883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10883</v>
      </c>
      <c r="D4103" t="s">
        <v>10884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10884</v>
      </c>
      <c r="D4104" t="s">
        <v>10885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10885</v>
      </c>
      <c r="D4105" t="s">
        <v>10886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10886</v>
      </c>
      <c r="D4106" t="s">
        <v>10887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10887</v>
      </c>
      <c r="D4107" t="s">
        <v>10888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10888</v>
      </c>
      <c r="D4108" t="s">
        <v>10889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10889</v>
      </c>
      <c r="D4109" t="s">
        <v>10890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10890</v>
      </c>
      <c r="D4110" t="s">
        <v>10891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10891</v>
      </c>
      <c r="D4111" t="s">
        <v>10892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10892</v>
      </c>
      <c r="D4112" t="s">
        <v>10893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10893</v>
      </c>
      <c r="D4113" t="s">
        <v>10894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10894</v>
      </c>
      <c r="D4114" t="s">
        <v>10895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10895</v>
      </c>
      <c r="D4115" t="s">
        <v>10896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10896</v>
      </c>
      <c r="D4116" t="s">
        <v>10897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10897</v>
      </c>
      <c r="D4117" t="s">
        <v>10898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10898</v>
      </c>
      <c r="D4118" t="s">
        <v>10899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10899</v>
      </c>
      <c r="D4119" t="s">
        <v>10900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10900</v>
      </c>
      <c r="D4120" t="s">
        <v>10901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10901</v>
      </c>
      <c r="D4121" t="s">
        <v>10902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10902</v>
      </c>
      <c r="D4122" t="s">
        <v>10903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10903</v>
      </c>
      <c r="D4123" t="s">
        <v>10904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10904</v>
      </c>
      <c r="D4124" t="s">
        <v>10905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10905</v>
      </c>
      <c r="D4125" t="s">
        <v>10906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10906</v>
      </c>
      <c r="D4126" t="s">
        <v>10907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10907</v>
      </c>
      <c r="D4127" t="s">
        <v>10908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10908</v>
      </c>
      <c r="D4128" t="s">
        <v>10909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10909</v>
      </c>
      <c r="D4129" t="s">
        <v>10910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10910</v>
      </c>
      <c r="D4130" t="s">
        <v>10911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10911</v>
      </c>
      <c r="D4131" t="s">
        <v>10912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10912</v>
      </c>
      <c r="D4132" t="s">
        <v>10913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10913</v>
      </c>
      <c r="D4133" t="s">
        <v>10914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10914</v>
      </c>
      <c r="D4134" t="s">
        <v>10915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10915</v>
      </c>
      <c r="D4135" t="s">
        <v>10916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10916</v>
      </c>
      <c r="D4136" t="s">
        <v>10917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10917</v>
      </c>
      <c r="D4137" t="s">
        <v>10918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10918</v>
      </c>
      <c r="D4138" t="s">
        <v>10919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10919</v>
      </c>
      <c r="D4139" t="s">
        <v>10920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10920</v>
      </c>
      <c r="D4140" t="s">
        <v>10921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10921</v>
      </c>
      <c r="D4141" t="s">
        <v>10922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10922</v>
      </c>
      <c r="D4142" t="s">
        <v>10923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10923</v>
      </c>
      <c r="D4143" t="s">
        <v>10924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10924</v>
      </c>
      <c r="D4144" t="s">
        <v>10925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10925</v>
      </c>
      <c r="D4145" t="s">
        <v>10926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10926</v>
      </c>
      <c r="D4146" t="s">
        <v>10927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10927</v>
      </c>
      <c r="D4147" t="s">
        <v>10928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10928</v>
      </c>
      <c r="D4148" t="s">
        <v>10929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10929</v>
      </c>
      <c r="D4149" t="s">
        <v>10930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10930</v>
      </c>
      <c r="D4150" t="s">
        <v>10931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10931</v>
      </c>
      <c r="D4151" t="s">
        <v>10932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10932</v>
      </c>
      <c r="D4152" t="s">
        <v>10933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10933</v>
      </c>
      <c r="D4153" t="s">
        <v>10934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10934</v>
      </c>
      <c r="D4154" t="s">
        <v>10935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10935</v>
      </c>
      <c r="D4155" t="s">
        <v>10936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10936</v>
      </c>
      <c r="D4156" t="s">
        <v>10937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10937</v>
      </c>
      <c r="D4157" t="s">
        <v>10938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10938</v>
      </c>
      <c r="D4158" t="s">
        <v>10939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10939</v>
      </c>
      <c r="D4159" t="s">
        <v>10940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10940</v>
      </c>
      <c r="D4160" t="s">
        <v>10941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10941</v>
      </c>
      <c r="D4161" t="s">
        <v>10942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10942</v>
      </c>
      <c r="D4162" t="s">
        <v>10943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10943</v>
      </c>
      <c r="D4163" t="s">
        <v>10944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10944</v>
      </c>
      <c r="D4164" t="s">
        <v>10945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10945</v>
      </c>
      <c r="D4165" t="s">
        <v>10946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10946</v>
      </c>
      <c r="D4166" t="s">
        <v>10947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10947</v>
      </c>
      <c r="D4167" t="s">
        <v>10948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10948</v>
      </c>
      <c r="D4168" t="s">
        <v>10949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10949</v>
      </c>
      <c r="D4169" t="s">
        <v>10950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10950</v>
      </c>
      <c r="D4170" t="s">
        <v>10951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10951</v>
      </c>
      <c r="D4171" t="s">
        <v>10952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10952</v>
      </c>
      <c r="D4172" t="s">
        <v>10953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10953</v>
      </c>
      <c r="D4173" t="s">
        <v>10954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10954</v>
      </c>
      <c r="D4174" t="s">
        <v>10955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10955</v>
      </c>
      <c r="D4175" t="s">
        <v>10956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10956</v>
      </c>
      <c r="D4176" t="s">
        <v>10957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10957</v>
      </c>
      <c r="D4177" t="s">
        <v>10958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10958</v>
      </c>
      <c r="D4178" t="s">
        <v>10959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10959</v>
      </c>
      <c r="D4179" t="s">
        <v>10960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10960</v>
      </c>
      <c r="D4180" t="s">
        <v>10961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10961</v>
      </c>
      <c r="D4181" t="s">
        <v>10962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10962</v>
      </c>
      <c r="D4182" t="s">
        <v>10963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10963</v>
      </c>
      <c r="D4183" t="s">
        <v>10964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10964</v>
      </c>
      <c r="D4184" t="s">
        <v>10965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10965</v>
      </c>
      <c r="D4185" t="s">
        <v>10966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10966</v>
      </c>
      <c r="D4186" t="s">
        <v>10967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10967</v>
      </c>
      <c r="D4187" t="s">
        <v>10968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10968</v>
      </c>
      <c r="D4188" t="s">
        <v>10969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10969</v>
      </c>
      <c r="D4189" t="s">
        <v>10970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10970</v>
      </c>
      <c r="D4190" t="s">
        <v>10971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10971</v>
      </c>
      <c r="D4191" t="s">
        <v>10972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10972</v>
      </c>
      <c r="D4192" t="s">
        <v>10973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10973</v>
      </c>
      <c r="D4193" t="s">
        <v>10974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10974</v>
      </c>
      <c r="D4194" t="s">
        <v>10975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10975</v>
      </c>
      <c r="D4195" t="s">
        <v>4008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4008</v>
      </c>
      <c r="D4196" t="s">
        <v>4009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4009</v>
      </c>
      <c r="D4197" t="s">
        <v>4010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4010</v>
      </c>
      <c r="D4198" t="s">
        <v>4011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4011</v>
      </c>
      <c r="D4199" t="s">
        <v>4012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4012</v>
      </c>
      <c r="D4200" t="s">
        <v>4013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4013</v>
      </c>
      <c r="D4201" t="s">
        <v>4014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4014</v>
      </c>
      <c r="D4202" t="s">
        <v>4015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4015</v>
      </c>
      <c r="D4203" t="s">
        <v>4016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4016</v>
      </c>
      <c r="D4204" t="s">
        <v>4017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4017</v>
      </c>
      <c r="D4205" t="s">
        <v>4018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4018</v>
      </c>
      <c r="D4206" t="s">
        <v>4019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4019</v>
      </c>
      <c r="D4207" t="s">
        <v>4020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4020</v>
      </c>
      <c r="D4208" t="s">
        <v>4021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4021</v>
      </c>
      <c r="D4209" t="s">
        <v>4022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4022</v>
      </c>
      <c r="D4210" t="s">
        <v>4023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4023</v>
      </c>
      <c r="D4211" t="s">
        <v>4024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4024</v>
      </c>
      <c r="D4212" t="s">
        <v>4025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4025</v>
      </c>
      <c r="D4213" t="s">
        <v>4026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4026</v>
      </c>
      <c r="D4214" t="s">
        <v>4027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4027</v>
      </c>
      <c r="D4215" t="s">
        <v>4028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4028</v>
      </c>
      <c r="D4216" t="s">
        <v>4029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4029</v>
      </c>
      <c r="D4217" t="s">
        <v>4030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4030</v>
      </c>
      <c r="D4218" t="s">
        <v>4031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4031</v>
      </c>
      <c r="D4219" t="s">
        <v>4032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4032</v>
      </c>
      <c r="D4220" t="s">
        <v>4033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4033</v>
      </c>
      <c r="D4221" t="s">
        <v>4034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4034</v>
      </c>
      <c r="D4222" t="s">
        <v>4035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4035</v>
      </c>
      <c r="D4223" t="s">
        <v>4036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4036</v>
      </c>
      <c r="D4224" t="s">
        <v>4037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4037</v>
      </c>
      <c r="D4225" t="s">
        <v>4038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4038</v>
      </c>
      <c r="D4226" t="s">
        <v>4039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4039</v>
      </c>
      <c r="D4227" t="s">
        <v>4040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4040</v>
      </c>
      <c r="D4228" t="s">
        <v>4041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4041</v>
      </c>
      <c r="D4229" t="s">
        <v>4042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4042</v>
      </c>
      <c r="D4230" t="s">
        <v>4043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4043</v>
      </c>
      <c r="D4231" t="s">
        <v>4044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4044</v>
      </c>
      <c r="D4232" t="s">
        <v>4045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4045</v>
      </c>
      <c r="D4233" t="s">
        <v>4046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4046</v>
      </c>
      <c r="D4234" t="s">
        <v>4047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4047</v>
      </c>
      <c r="D4235" t="s">
        <v>4048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4048</v>
      </c>
      <c r="D4236" t="s">
        <v>4049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4049</v>
      </c>
      <c r="D4237" t="s">
        <v>4050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4050</v>
      </c>
      <c r="D4238" t="s">
        <v>4051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4051</v>
      </c>
      <c r="D4239" t="s">
        <v>4052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4052</v>
      </c>
      <c r="D4240" t="s">
        <v>4053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4053</v>
      </c>
      <c r="D4241" t="s">
        <v>4054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4054</v>
      </c>
      <c r="D4242" t="s">
        <v>4055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4055</v>
      </c>
      <c r="D4243" t="s">
        <v>4056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4056</v>
      </c>
      <c r="D4244" t="s">
        <v>4057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4057</v>
      </c>
      <c r="D4245" t="s">
        <v>4058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4058</v>
      </c>
      <c r="D4246" t="s">
        <v>4059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4059</v>
      </c>
      <c r="D4247" t="s">
        <v>4060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4060</v>
      </c>
      <c r="D4248" t="s">
        <v>4061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4061</v>
      </c>
      <c r="D4249" t="s">
        <v>4062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4062</v>
      </c>
      <c r="D4250" t="s">
        <v>4063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4063</v>
      </c>
      <c r="D4251" t="s">
        <v>4064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4064</v>
      </c>
      <c r="D4252" t="s">
        <v>4065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4065</v>
      </c>
      <c r="D4253" t="s">
        <v>4066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4066</v>
      </c>
      <c r="D4254" t="s">
        <v>4067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4067</v>
      </c>
      <c r="D4255" t="s">
        <v>4068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4068</v>
      </c>
      <c r="D4256" t="s">
        <v>4069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4069</v>
      </c>
      <c r="D4257" t="s">
        <v>4070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4070</v>
      </c>
      <c r="D4258" t="s">
        <v>4071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4071</v>
      </c>
      <c r="D4259" t="s">
        <v>4072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4072</v>
      </c>
      <c r="D4260" t="s">
        <v>4073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4073</v>
      </c>
      <c r="D4261" t="s">
        <v>4074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4074</v>
      </c>
      <c r="D4262" t="s">
        <v>4075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4075</v>
      </c>
      <c r="D4263" t="s">
        <v>4076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4076</v>
      </c>
      <c r="D4264" t="s">
        <v>4077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4077</v>
      </c>
      <c r="D4265" t="s">
        <v>4078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4078</v>
      </c>
      <c r="D4266" t="s">
        <v>4079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4079</v>
      </c>
      <c r="D4267" t="s">
        <v>4080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4080</v>
      </c>
      <c r="D4268" t="s">
        <v>4081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4081</v>
      </c>
      <c r="D4269" t="s">
        <v>4082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4082</v>
      </c>
      <c r="D4270" t="s">
        <v>4083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4083</v>
      </c>
      <c r="D4271" t="s">
        <v>4084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4084</v>
      </c>
      <c r="D4272" t="s">
        <v>4085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4085</v>
      </c>
      <c r="D4273" t="s">
        <v>4086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4086</v>
      </c>
      <c r="D4274" t="s">
        <v>4087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4087</v>
      </c>
      <c r="D4275" t="s">
        <v>4088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4088</v>
      </c>
      <c r="D4276" t="s">
        <v>4089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4089</v>
      </c>
      <c r="D4277" t="s">
        <v>4090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4090</v>
      </c>
      <c r="D4278" t="s">
        <v>4091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4091</v>
      </c>
      <c r="D4279" t="s">
        <v>4092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4092</v>
      </c>
      <c r="D4280" t="s">
        <v>4093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4093</v>
      </c>
      <c r="D4281" t="s">
        <v>4094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4094</v>
      </c>
      <c r="D4282" t="s">
        <v>4095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4095</v>
      </c>
      <c r="D4283" t="s">
        <v>4096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4096</v>
      </c>
      <c r="D4284" t="s">
        <v>4097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4097</v>
      </c>
      <c r="D4285" t="s">
        <v>4098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4098</v>
      </c>
      <c r="D4286" t="s">
        <v>4099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4099</v>
      </c>
      <c r="D4287" t="s">
        <v>4100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4100</v>
      </c>
      <c r="D4288" t="s">
        <v>4101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4101</v>
      </c>
      <c r="D4289" t="s">
        <v>4102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4102</v>
      </c>
      <c r="D4290" t="s">
        <v>4103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4103</v>
      </c>
      <c r="D4291" t="s">
        <v>4104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4104</v>
      </c>
      <c r="D4292" t="s">
        <v>4105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4105</v>
      </c>
      <c r="D4293" t="s">
        <v>4106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4106</v>
      </c>
      <c r="D4294" t="s">
        <v>4107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4107</v>
      </c>
      <c r="D4295" t="s">
        <v>4108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4108</v>
      </c>
      <c r="D4296" t="s">
        <v>4109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4109</v>
      </c>
      <c r="D4297" t="s">
        <v>4110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4110</v>
      </c>
      <c r="D4298" t="s">
        <v>4111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4111</v>
      </c>
      <c r="D4299" t="s">
        <v>4112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4112</v>
      </c>
      <c r="D4300" t="s">
        <v>4113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4113</v>
      </c>
      <c r="D4301" t="s">
        <v>4114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4114</v>
      </c>
      <c r="D4302" t="s">
        <v>4115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4115</v>
      </c>
      <c r="D4303" t="s">
        <v>4116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4116</v>
      </c>
      <c r="D4304" t="s">
        <v>4117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4117</v>
      </c>
      <c r="D4305" t="s">
        <v>4118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4118</v>
      </c>
      <c r="D4306" t="s">
        <v>4119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4119</v>
      </c>
      <c r="D4307" t="s">
        <v>4120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4120</v>
      </c>
      <c r="D4308" t="s">
        <v>4121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4121</v>
      </c>
      <c r="D4309" t="s">
        <v>4122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4122</v>
      </c>
      <c r="D4310" t="s">
        <v>4123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4123</v>
      </c>
      <c r="D4311" t="s">
        <v>4124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4124</v>
      </c>
      <c r="D4312" t="s">
        <v>4125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4125</v>
      </c>
      <c r="D4313" t="s">
        <v>4126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4126</v>
      </c>
      <c r="D4314" t="s">
        <v>4127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4127</v>
      </c>
      <c r="D4315" t="s">
        <v>4128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4128</v>
      </c>
      <c r="D4316" t="s">
        <v>4129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4129</v>
      </c>
      <c r="D4317" t="s">
        <v>4130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4130</v>
      </c>
      <c r="D4318" t="s">
        <v>4131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4131</v>
      </c>
      <c r="D4319" t="s">
        <v>4132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4132</v>
      </c>
      <c r="D4320" t="s">
        <v>4133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4133</v>
      </c>
      <c r="D4321" t="s">
        <v>4134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4134</v>
      </c>
      <c r="D4322" t="s">
        <v>4135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4135</v>
      </c>
      <c r="D4323" t="s">
        <v>4136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4136</v>
      </c>
      <c r="D4324" t="s">
        <v>4137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4137</v>
      </c>
      <c r="D4325" t="s">
        <v>4138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4138</v>
      </c>
      <c r="D4326" t="s">
        <v>4139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4139</v>
      </c>
      <c r="D4327" t="s">
        <v>4140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4140</v>
      </c>
      <c r="D4328" t="s">
        <v>4141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4141</v>
      </c>
      <c r="D4329" t="s">
        <v>4142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4142</v>
      </c>
      <c r="D4330" t="s">
        <v>4143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4143</v>
      </c>
      <c r="D4331" t="s">
        <v>4144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4144</v>
      </c>
      <c r="D4332" t="s">
        <v>4145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4145</v>
      </c>
      <c r="D4333" t="s">
        <v>4146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4146</v>
      </c>
      <c r="D4334" t="s">
        <v>4147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4147</v>
      </c>
      <c r="D4335" t="s">
        <v>4148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4148</v>
      </c>
      <c r="D4336" t="s">
        <v>4149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4149</v>
      </c>
      <c r="D4337" t="s">
        <v>4150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4150</v>
      </c>
      <c r="D4338" t="s">
        <v>4151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4151</v>
      </c>
      <c r="D4339" t="s">
        <v>4152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4152</v>
      </c>
      <c r="D4340" t="s">
        <v>4153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4153</v>
      </c>
      <c r="D4341" t="s">
        <v>4154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4154</v>
      </c>
      <c r="D4342" t="s">
        <v>4155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4155</v>
      </c>
      <c r="D4343" t="s">
        <v>4156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4156</v>
      </c>
      <c r="D4344" t="s">
        <v>4157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4157</v>
      </c>
      <c r="D4345" t="s">
        <v>4158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4158</v>
      </c>
      <c r="D4346" t="s">
        <v>4159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4159</v>
      </c>
      <c r="D4347" t="s">
        <v>4160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4160</v>
      </c>
      <c r="D4348" t="s">
        <v>4161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4161</v>
      </c>
      <c r="D4349" t="s">
        <v>4162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4162</v>
      </c>
      <c r="D4350" t="s">
        <v>4163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4163</v>
      </c>
      <c r="D4351" t="s">
        <v>4164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4164</v>
      </c>
      <c r="D4352" t="s">
        <v>4165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4165</v>
      </c>
      <c r="D4353" t="s">
        <v>4166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4166</v>
      </c>
      <c r="D4354" t="s">
        <v>4167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4167</v>
      </c>
      <c r="D4355" t="s">
        <v>4168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4168</v>
      </c>
      <c r="D4356" t="s">
        <v>4169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4169</v>
      </c>
      <c r="D4357" t="s">
        <v>4170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4170</v>
      </c>
      <c r="D4358" t="s">
        <v>4171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4171</v>
      </c>
      <c r="D4359" t="s">
        <v>4172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4172</v>
      </c>
      <c r="D4360" t="s">
        <v>4173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4173</v>
      </c>
      <c r="D4361" t="s">
        <v>4174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4174</v>
      </c>
      <c r="D4362" t="s">
        <v>4175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4175</v>
      </c>
      <c r="D4363" t="s">
        <v>4176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4176</v>
      </c>
      <c r="D4364" t="s">
        <v>4177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4177</v>
      </c>
      <c r="D4365" t="s">
        <v>4178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4178</v>
      </c>
      <c r="D4366" t="s">
        <v>4179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4179</v>
      </c>
      <c r="D4367" t="s">
        <v>4180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4180</v>
      </c>
      <c r="D4368" t="s">
        <v>4181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4181</v>
      </c>
      <c r="D4369" t="s">
        <v>4182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4182</v>
      </c>
      <c r="D4370" t="s">
        <v>4183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4183</v>
      </c>
      <c r="D4371" t="s">
        <v>4184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4184</v>
      </c>
      <c r="D4372" t="s">
        <v>4185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4185</v>
      </c>
      <c r="D4373" t="s">
        <v>4186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4186</v>
      </c>
      <c r="D4374" t="s">
        <v>4187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4187</v>
      </c>
      <c r="D4375" t="s">
        <v>4188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4188</v>
      </c>
      <c r="D4376" t="s">
        <v>4189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4189</v>
      </c>
      <c r="D4377" t="s">
        <v>4190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4190</v>
      </c>
      <c r="D4378" t="s">
        <v>4191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4191</v>
      </c>
      <c r="D4379" t="s">
        <v>4192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4192</v>
      </c>
      <c r="D4380" t="s">
        <v>4193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4193</v>
      </c>
      <c r="D4381" t="s">
        <v>4194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4194</v>
      </c>
      <c r="D4382" t="s">
        <v>4195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4195</v>
      </c>
      <c r="D4383" t="s">
        <v>4196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4196</v>
      </c>
      <c r="D4384" t="s">
        <v>4197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4197</v>
      </c>
      <c r="D4385" t="s">
        <v>4198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4198</v>
      </c>
      <c r="D4386" t="s">
        <v>4199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4199</v>
      </c>
      <c r="D4387" t="s">
        <v>4200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4200</v>
      </c>
      <c r="D4388" t="s">
        <v>4201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4201</v>
      </c>
      <c r="D4389" t="s">
        <v>4202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4202</v>
      </c>
      <c r="D4390" t="s">
        <v>4203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4203</v>
      </c>
      <c r="D4391" t="s">
        <v>4204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4204</v>
      </c>
      <c r="D4392" t="s">
        <v>4205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4205</v>
      </c>
      <c r="D4393" t="s">
        <v>4206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4206</v>
      </c>
      <c r="D4394" t="s">
        <v>4207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4207</v>
      </c>
      <c r="D4395" t="s">
        <v>4208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4208</v>
      </c>
      <c r="D4396" t="s">
        <v>4209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4209</v>
      </c>
      <c r="D4397" t="s">
        <v>4210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4210</v>
      </c>
      <c r="D4398" t="s">
        <v>4211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4211</v>
      </c>
      <c r="D4399" t="s">
        <v>4212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4212</v>
      </c>
      <c r="D4400" t="s">
        <v>4213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4213</v>
      </c>
      <c r="D4401" t="s">
        <v>4214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4214</v>
      </c>
      <c r="D4402" t="s">
        <v>4215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4215</v>
      </c>
      <c r="D4403" t="s">
        <v>4216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4216</v>
      </c>
      <c r="D4404" t="s">
        <v>4217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4217</v>
      </c>
      <c r="D4405" t="s">
        <v>4218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4218</v>
      </c>
      <c r="D4406" t="s">
        <v>4219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4219</v>
      </c>
      <c r="D4407" t="s">
        <v>4220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4220</v>
      </c>
      <c r="D4408" t="s">
        <v>4221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4221</v>
      </c>
      <c r="D4409" t="s">
        <v>4222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4222</v>
      </c>
      <c r="D4410" t="s">
        <v>4223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4223</v>
      </c>
      <c r="D4411" t="s">
        <v>4224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4224</v>
      </c>
      <c r="D4412" t="s">
        <v>4225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4225</v>
      </c>
      <c r="D4413" t="s">
        <v>4226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4226</v>
      </c>
      <c r="D4414" t="s">
        <v>4227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4227</v>
      </c>
      <c r="D4415" t="s">
        <v>4228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4228</v>
      </c>
      <c r="D4416" t="s">
        <v>4229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4229</v>
      </c>
      <c r="D4417" t="s">
        <v>4230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4230</v>
      </c>
      <c r="D4418" t="s">
        <v>4231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4231</v>
      </c>
      <c r="D4419" t="s">
        <v>4232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4232</v>
      </c>
      <c r="D4420" t="s">
        <v>4233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4233</v>
      </c>
      <c r="D4421" t="s">
        <v>4234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4234</v>
      </c>
      <c r="D4422" t="s">
        <v>4235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4235</v>
      </c>
      <c r="D4423" t="s">
        <v>4236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4236</v>
      </c>
      <c r="D4424" t="s">
        <v>4237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4237</v>
      </c>
      <c r="D4425" t="s">
        <v>4238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4238</v>
      </c>
      <c r="D4426" t="s">
        <v>4239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4239</v>
      </c>
      <c r="D4427" t="s">
        <v>4240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4240</v>
      </c>
      <c r="D4428" t="s">
        <v>4241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4241</v>
      </c>
      <c r="D4429" t="s">
        <v>4242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4242</v>
      </c>
      <c r="D4430" t="s">
        <v>4243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4243</v>
      </c>
      <c r="D4431" t="s">
        <v>4244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4244</v>
      </c>
      <c r="D4432" t="s">
        <v>4245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4245</v>
      </c>
      <c r="D4433" t="s">
        <v>4246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4246</v>
      </c>
      <c r="D4434" t="s">
        <v>4247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4247</v>
      </c>
      <c r="D4435" t="s">
        <v>4248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4248</v>
      </c>
      <c r="D4436" t="s">
        <v>4249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4249</v>
      </c>
      <c r="D4437" t="s">
        <v>4250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4250</v>
      </c>
      <c r="D4438" t="s">
        <v>4251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4251</v>
      </c>
      <c r="D4439" t="s">
        <v>4252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4252</v>
      </c>
      <c r="D4440" t="s">
        <v>4253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4253</v>
      </c>
      <c r="D4441" t="s">
        <v>4254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4254</v>
      </c>
      <c r="D4442" t="s">
        <v>4255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4255</v>
      </c>
      <c r="D4443" t="s">
        <v>4256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4256</v>
      </c>
      <c r="D4444" t="s">
        <v>4257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4257</v>
      </c>
      <c r="D4445" t="s">
        <v>4258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4258</v>
      </c>
      <c r="D4446" t="s">
        <v>4259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4259</v>
      </c>
      <c r="D4447" t="s">
        <v>4260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4260</v>
      </c>
      <c r="D4448" t="s">
        <v>4261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4261</v>
      </c>
      <c r="D4449" t="s">
        <v>4262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4262</v>
      </c>
      <c r="D4450" t="s">
        <v>4263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4263</v>
      </c>
      <c r="D4451" t="s">
        <v>4264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4264</v>
      </c>
      <c r="D4452" t="s">
        <v>4265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4265</v>
      </c>
      <c r="D4453" t="s">
        <v>4266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4266</v>
      </c>
      <c r="D4454" t="s">
        <v>4267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4267</v>
      </c>
      <c r="D4455" t="s">
        <v>4268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4268</v>
      </c>
      <c r="D4456" t="s">
        <v>4269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4269</v>
      </c>
      <c r="D4457" t="s">
        <v>4270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4270</v>
      </c>
      <c r="D4458" t="s">
        <v>4271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4271</v>
      </c>
      <c r="D4459" t="s">
        <v>4272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4272</v>
      </c>
      <c r="D4460" t="s">
        <v>4273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4273</v>
      </c>
      <c r="D4461" t="s">
        <v>4274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4274</v>
      </c>
      <c r="D4462" t="s">
        <v>4275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4275</v>
      </c>
      <c r="D4463" t="s">
        <v>4276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4276</v>
      </c>
      <c r="D4464" t="s">
        <v>4277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4277</v>
      </c>
      <c r="D4465" t="s">
        <v>4278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4278</v>
      </c>
      <c r="D4466" t="s">
        <v>4279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4279</v>
      </c>
      <c r="D4467" t="s">
        <v>4280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4280</v>
      </c>
      <c r="D4468" t="s">
        <v>4281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4281</v>
      </c>
      <c r="D4469" t="s">
        <v>4282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4282</v>
      </c>
      <c r="D4470" t="s">
        <v>4283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4283</v>
      </c>
      <c r="D4471" t="s">
        <v>4284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4284</v>
      </c>
      <c r="D4472" t="s">
        <v>4285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4285</v>
      </c>
      <c r="D4473" t="s">
        <v>4286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4286</v>
      </c>
      <c r="D4474" t="s">
        <v>4287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4287</v>
      </c>
      <c r="D4475" t="s">
        <v>4288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4288</v>
      </c>
      <c r="D4476" t="s">
        <v>4289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4289</v>
      </c>
      <c r="D4477" t="s">
        <v>4290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4290</v>
      </c>
      <c r="D4478" t="s">
        <v>4291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4291</v>
      </c>
      <c r="D4479" t="s">
        <v>4292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4292</v>
      </c>
      <c r="D4480" t="s">
        <v>4293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4293</v>
      </c>
      <c r="D4481" t="s">
        <v>4294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4294</v>
      </c>
      <c r="D4482" t="s">
        <v>4295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4295</v>
      </c>
      <c r="D4483" t="s">
        <v>4296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4296</v>
      </c>
      <c r="D4484" t="s">
        <v>4297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4297</v>
      </c>
      <c r="D4485" t="s">
        <v>4298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4298</v>
      </c>
      <c r="D4486" t="s">
        <v>4299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4299</v>
      </c>
      <c r="D4487" t="s">
        <v>4300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4300</v>
      </c>
      <c r="D4488" t="s">
        <v>4301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4301</v>
      </c>
      <c r="D4489" t="s">
        <v>4302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4302</v>
      </c>
      <c r="D4490" t="s">
        <v>4303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4303</v>
      </c>
      <c r="D4491" t="s">
        <v>4304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4304</v>
      </c>
      <c r="D4492" t="s">
        <v>4305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4305</v>
      </c>
      <c r="D4493" t="s">
        <v>4306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4306</v>
      </c>
      <c r="D4494" t="s">
        <v>4307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4307</v>
      </c>
      <c r="D4495" t="s">
        <v>4308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4308</v>
      </c>
      <c r="D4496" t="s">
        <v>4309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4309</v>
      </c>
      <c r="D4497" t="s">
        <v>4310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4310</v>
      </c>
      <c r="D4498" t="s">
        <v>4311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4311</v>
      </c>
      <c r="D4499" t="s">
        <v>4312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4312</v>
      </c>
      <c r="D4500" t="s">
        <v>4313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4313</v>
      </c>
      <c r="D4501" t="s">
        <v>4314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4314</v>
      </c>
      <c r="D4502" t="s">
        <v>4315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4315</v>
      </c>
      <c r="D4503" t="s">
        <v>4316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4316</v>
      </c>
      <c r="D4504" t="s">
        <v>4317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4317</v>
      </c>
      <c r="D4505" t="s">
        <v>4318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4318</v>
      </c>
      <c r="D4506" t="s">
        <v>4319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4319</v>
      </c>
      <c r="D4507" t="s">
        <v>4320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4320</v>
      </c>
      <c r="D4508" t="s">
        <v>4321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4321</v>
      </c>
      <c r="D4509" t="s">
        <v>4322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4322</v>
      </c>
      <c r="D4510" t="s">
        <v>4323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4323</v>
      </c>
      <c r="D4511" t="s">
        <v>4324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4324</v>
      </c>
      <c r="D4512" t="s">
        <v>4325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4325</v>
      </c>
      <c r="D4513" t="s">
        <v>4326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4326</v>
      </c>
      <c r="D4514" t="s">
        <v>4327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4327</v>
      </c>
      <c r="D4515" t="s">
        <v>4328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4328</v>
      </c>
      <c r="D4516" t="s">
        <v>4329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4329</v>
      </c>
      <c r="D4517" t="s">
        <v>4330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4330</v>
      </c>
      <c r="D4518" t="s">
        <v>4331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4331</v>
      </c>
      <c r="D4519" t="s">
        <v>4332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4332</v>
      </c>
      <c r="D4520" t="s">
        <v>4333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4333</v>
      </c>
      <c r="D4521" t="s">
        <v>4334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4334</v>
      </c>
      <c r="D4522" t="s">
        <v>4335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4335</v>
      </c>
      <c r="D4523" t="s">
        <v>4336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4336</v>
      </c>
      <c r="D4524" t="s">
        <v>4337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4337</v>
      </c>
      <c r="D4525" t="s">
        <v>4338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4338</v>
      </c>
      <c r="D4526" t="s">
        <v>4339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4339</v>
      </c>
      <c r="D4527" t="s">
        <v>4340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4340</v>
      </c>
      <c r="D4528" t="s">
        <v>4341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4341</v>
      </c>
      <c r="D4529" t="s">
        <v>4342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4342</v>
      </c>
      <c r="D4530" t="s">
        <v>4343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4343</v>
      </c>
      <c r="D4531" t="s">
        <v>4344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4344</v>
      </c>
      <c r="D4532" t="s">
        <v>4345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4345</v>
      </c>
      <c r="D4533" t="s">
        <v>4346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4346</v>
      </c>
      <c r="D4534" t="s">
        <v>4347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4347</v>
      </c>
      <c r="D4535" t="s">
        <v>4348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4348</v>
      </c>
      <c r="D4536" t="s">
        <v>4349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4349</v>
      </c>
      <c r="D4537" t="s">
        <v>4350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4350</v>
      </c>
      <c r="D4538" t="s">
        <v>4351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4351</v>
      </c>
      <c r="D4539" t="s">
        <v>4352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4352</v>
      </c>
      <c r="D4540" t="s">
        <v>4353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4353</v>
      </c>
      <c r="D4541" t="s">
        <v>4354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4354</v>
      </c>
      <c r="D4542" t="s">
        <v>4355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4355</v>
      </c>
      <c r="D4543" t="s">
        <v>4356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4356</v>
      </c>
      <c r="D4544" t="s">
        <v>4357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4357</v>
      </c>
      <c r="D4545" t="s">
        <v>4358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4358</v>
      </c>
      <c r="D4546" t="s">
        <v>4359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4359</v>
      </c>
      <c r="D4547" t="s">
        <v>4360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4360</v>
      </c>
      <c r="D4548" t="s">
        <v>4361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4361</v>
      </c>
      <c r="D4549" t="s">
        <v>4362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4362</v>
      </c>
      <c r="D4550" t="s">
        <v>4363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4363</v>
      </c>
      <c r="D4551" t="s">
        <v>4364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4364</v>
      </c>
      <c r="D4552" t="s">
        <v>4365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4365</v>
      </c>
      <c r="D4553" t="s">
        <v>4366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4366</v>
      </c>
      <c r="D4554" t="s">
        <v>4367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4367</v>
      </c>
      <c r="D4555" t="s">
        <v>4368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4368</v>
      </c>
      <c r="D4556" t="s">
        <v>4369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4369</v>
      </c>
      <c r="D4557" t="s">
        <v>4370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4370</v>
      </c>
      <c r="D4558" t="s">
        <v>4371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4371</v>
      </c>
      <c r="D4559" t="s">
        <v>4372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4372</v>
      </c>
      <c r="D4560" t="s">
        <v>4373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4373</v>
      </c>
      <c r="D4561" t="s">
        <v>4374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4374</v>
      </c>
      <c r="D4562" t="s">
        <v>4375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4375</v>
      </c>
      <c r="D4563" t="s">
        <v>4376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4376</v>
      </c>
      <c r="D4564" t="s">
        <v>4377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4377</v>
      </c>
      <c r="D4565" t="s">
        <v>4378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4378</v>
      </c>
      <c r="D4566" t="s">
        <v>4379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4379</v>
      </c>
      <c r="D4567" t="s">
        <v>4380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4380</v>
      </c>
      <c r="D4568" t="s">
        <v>4381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4381</v>
      </c>
      <c r="D4569" t="s">
        <v>4382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4382</v>
      </c>
      <c r="D4570" t="s">
        <v>4383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4383</v>
      </c>
      <c r="D4571" t="s">
        <v>4384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4384</v>
      </c>
      <c r="D4572" t="s">
        <v>4385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4385</v>
      </c>
      <c r="D4573" t="s">
        <v>4386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4386</v>
      </c>
      <c r="D4574" t="s">
        <v>4387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4387</v>
      </c>
      <c r="D4575" t="s">
        <v>4388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4388</v>
      </c>
      <c r="D4576" t="s">
        <v>4389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4389</v>
      </c>
      <c r="D4577" t="s">
        <v>4390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4390</v>
      </c>
      <c r="D4578" t="s">
        <v>4391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4391</v>
      </c>
      <c r="D4579" t="s">
        <v>4392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4392</v>
      </c>
      <c r="D4580" t="s">
        <v>4393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4393</v>
      </c>
      <c r="D4581" t="s">
        <v>4394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4394</v>
      </c>
      <c r="D4582" t="s">
        <v>4395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4395</v>
      </c>
      <c r="D4583" t="s">
        <v>4396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4396</v>
      </c>
      <c r="D4584" t="s">
        <v>4397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4397</v>
      </c>
      <c r="D4585" t="s">
        <v>4398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4398</v>
      </c>
      <c r="D4586" t="s">
        <v>4399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4399</v>
      </c>
      <c r="D4587" t="s">
        <v>4400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4400</v>
      </c>
      <c r="D4588" t="s">
        <v>4401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4401</v>
      </c>
      <c r="D4589" t="s">
        <v>4402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4402</v>
      </c>
      <c r="D4590" t="s">
        <v>4403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4403</v>
      </c>
      <c r="D4591" t="s">
        <v>4404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4404</v>
      </c>
      <c r="D4592" t="s">
        <v>4405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4405</v>
      </c>
      <c r="D4593" t="s">
        <v>4406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4406</v>
      </c>
      <c r="D4594" t="s">
        <v>4407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4407</v>
      </c>
      <c r="D4595" t="s">
        <v>4408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4408</v>
      </c>
      <c r="D4596" t="s">
        <v>4409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4409</v>
      </c>
      <c r="D4597" t="s">
        <v>4410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4410</v>
      </c>
      <c r="D4598" t="s">
        <v>4411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4411</v>
      </c>
      <c r="D4599" t="s">
        <v>4412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4412</v>
      </c>
      <c r="D4600" t="s">
        <v>4413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4413</v>
      </c>
      <c r="D4601" t="s">
        <v>4414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4414</v>
      </c>
      <c r="D4602" t="s">
        <v>4415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4415</v>
      </c>
      <c r="D4603" t="s">
        <v>4416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4416</v>
      </c>
      <c r="D4604" t="s">
        <v>4417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4417</v>
      </c>
      <c r="D4605" t="s">
        <v>4418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4418</v>
      </c>
      <c r="D4606" t="s">
        <v>4419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4419</v>
      </c>
      <c r="D4607" t="s">
        <v>4420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4420</v>
      </c>
      <c r="D4608" t="s">
        <v>4421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4421</v>
      </c>
      <c r="D4609" t="s">
        <v>4422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4422</v>
      </c>
      <c r="D4610" t="s">
        <v>4423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4423</v>
      </c>
      <c r="D4611" t="s">
        <v>4424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4424</v>
      </c>
      <c r="D4612" t="s">
        <v>4425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4425</v>
      </c>
      <c r="D4613" t="s">
        <v>4426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4426</v>
      </c>
      <c r="D4614" t="s">
        <v>4427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4427</v>
      </c>
      <c r="D4615" t="s">
        <v>4428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4428</v>
      </c>
      <c r="D4616" t="s">
        <v>4429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4429</v>
      </c>
      <c r="D4617" t="s">
        <v>4430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4430</v>
      </c>
      <c r="D4618" t="s">
        <v>4431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4431</v>
      </c>
      <c r="D4619" t="s">
        <v>4432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4432</v>
      </c>
      <c r="D4620" t="s">
        <v>4433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4433</v>
      </c>
      <c r="D4621" t="s">
        <v>4434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4434</v>
      </c>
      <c r="D4622" t="s">
        <v>4435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4435</v>
      </c>
      <c r="D4623" t="s">
        <v>4436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4436</v>
      </c>
      <c r="D4624" t="s">
        <v>4437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4437</v>
      </c>
      <c r="D4625" t="s">
        <v>4438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4438</v>
      </c>
      <c r="D4626" t="s">
        <v>4439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4439</v>
      </c>
      <c r="D4627" t="s">
        <v>4440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4440</v>
      </c>
      <c r="D4628" t="s">
        <v>4441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4441</v>
      </c>
      <c r="D4629" t="s">
        <v>4442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4442</v>
      </c>
      <c r="D4630" t="s">
        <v>4443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4443</v>
      </c>
      <c r="D4631" t="s">
        <v>4444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4444</v>
      </c>
      <c r="D4632" t="s">
        <v>4445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4445</v>
      </c>
      <c r="D4633" t="s">
        <v>4446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4446</v>
      </c>
      <c r="D4634" t="s">
        <v>4447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4447</v>
      </c>
      <c r="D4635" t="s">
        <v>4448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4448</v>
      </c>
      <c r="D4636" t="s">
        <v>4449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4449</v>
      </c>
      <c r="D4637" t="s">
        <v>4450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4450</v>
      </c>
      <c r="D4638" t="s">
        <v>4451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4451</v>
      </c>
      <c r="D4639" t="s">
        <v>4452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4452</v>
      </c>
      <c r="D4640" t="s">
        <v>4453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4453</v>
      </c>
      <c r="D4641" t="s">
        <v>4454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4454</v>
      </c>
      <c r="D4642" t="s">
        <v>4455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4455</v>
      </c>
      <c r="D4643" t="s">
        <v>4456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4456</v>
      </c>
      <c r="D4644" t="s">
        <v>4457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4457</v>
      </c>
      <c r="D4645" t="s">
        <v>4458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4458</v>
      </c>
      <c r="D4646" t="s">
        <v>4459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4459</v>
      </c>
      <c r="D4647" t="s">
        <v>4460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4460</v>
      </c>
      <c r="D4648" t="s">
        <v>4461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4461</v>
      </c>
      <c r="D4649" t="s">
        <v>4462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4462</v>
      </c>
      <c r="D4650" t="s">
        <v>4463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4463</v>
      </c>
      <c r="D4651" t="s">
        <v>4464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4464</v>
      </c>
      <c r="D4652" t="s">
        <v>4465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4465</v>
      </c>
      <c r="D4653" t="s">
        <v>4466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4466</v>
      </c>
      <c r="D4654" t="s">
        <v>4467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4467</v>
      </c>
      <c r="D4655" t="s">
        <v>4468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4468</v>
      </c>
      <c r="D4656" t="s">
        <v>4469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4469</v>
      </c>
      <c r="D4657" t="s">
        <v>4470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4470</v>
      </c>
      <c r="D4658" t="s">
        <v>4471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4471</v>
      </c>
      <c r="D4659" t="s">
        <v>4472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4472</v>
      </c>
      <c r="D4660" t="s">
        <v>4473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4473</v>
      </c>
      <c r="D4661" t="s">
        <v>4474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4474</v>
      </c>
      <c r="D4662" t="s">
        <v>4475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4475</v>
      </c>
      <c r="D4663" t="s">
        <v>4476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4476</v>
      </c>
      <c r="D4664" t="s">
        <v>4477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4477</v>
      </c>
      <c r="D4665" t="s">
        <v>4478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4478</v>
      </c>
      <c r="D4666" t="s">
        <v>4479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4479</v>
      </c>
      <c r="D4667" t="s">
        <v>4480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4480</v>
      </c>
      <c r="D4668" t="s">
        <v>4481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4481</v>
      </c>
      <c r="D4669" t="s">
        <v>4482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4482</v>
      </c>
      <c r="D4670" t="s">
        <v>4483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4483</v>
      </c>
      <c r="D4671" t="s">
        <v>4484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4484</v>
      </c>
      <c r="D4672" t="s">
        <v>4485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4485</v>
      </c>
      <c r="D4673" t="s">
        <v>4486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4486</v>
      </c>
      <c r="D4674" t="s">
        <v>4487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4487</v>
      </c>
      <c r="D4675" t="s">
        <v>4488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4488</v>
      </c>
      <c r="D4676" t="s">
        <v>4489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4489</v>
      </c>
      <c r="D4677" t="s">
        <v>4490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4490</v>
      </c>
      <c r="D4678" t="s">
        <v>4491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4491</v>
      </c>
      <c r="D4679" t="s">
        <v>4492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4492</v>
      </c>
      <c r="D4680" t="s">
        <v>4493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4493</v>
      </c>
      <c r="D4681" t="s">
        <v>4494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4494</v>
      </c>
      <c r="D4682" t="s">
        <v>4495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4495</v>
      </c>
      <c r="D4683" t="s">
        <v>4496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4496</v>
      </c>
      <c r="D4684" t="s">
        <v>4497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4497</v>
      </c>
      <c r="D4685" t="s">
        <v>4498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4498</v>
      </c>
      <c r="D4686" t="s">
        <v>4499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4499</v>
      </c>
      <c r="D4687" t="s">
        <v>4500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4500</v>
      </c>
      <c r="D4688" t="s">
        <v>4501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4501</v>
      </c>
      <c r="D4689" t="s">
        <v>4502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4502</v>
      </c>
      <c r="D4690" t="s">
        <v>4503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4503</v>
      </c>
      <c r="D4691" t="s">
        <v>4504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4504</v>
      </c>
      <c r="D4692" t="s">
        <v>4505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4505</v>
      </c>
      <c r="D4693" t="s">
        <v>4506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4506</v>
      </c>
      <c r="D4694" t="s">
        <v>4507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4507</v>
      </c>
      <c r="D4695" t="s">
        <v>4508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4508</v>
      </c>
      <c r="D4696" t="s">
        <v>4509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4509</v>
      </c>
      <c r="D4697" t="s">
        <v>4510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4510</v>
      </c>
      <c r="D4698" t="s">
        <v>4511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4511</v>
      </c>
      <c r="D4699" t="s">
        <v>4512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4512</v>
      </c>
      <c r="D4700" t="s">
        <v>4513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4513</v>
      </c>
      <c r="D4701" t="s">
        <v>4514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4514</v>
      </c>
      <c r="D4702" t="s">
        <v>4515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4515</v>
      </c>
      <c r="D4703" t="s">
        <v>4516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4516</v>
      </c>
      <c r="D4704" t="s">
        <v>4517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4517</v>
      </c>
      <c r="D4705" t="s">
        <v>4518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4518</v>
      </c>
      <c r="D4706" t="s">
        <v>4519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4519</v>
      </c>
      <c r="D4707" t="s">
        <v>4520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4520</v>
      </c>
      <c r="D4708" t="s">
        <v>4521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4521</v>
      </c>
      <c r="D4709" t="s">
        <v>4522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4522</v>
      </c>
      <c r="D4710" t="s">
        <v>4523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4523</v>
      </c>
      <c r="D4711" t="s">
        <v>4524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4524</v>
      </c>
      <c r="D4712" t="s">
        <v>4525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4525</v>
      </c>
      <c r="D4713" t="s">
        <v>4526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4526</v>
      </c>
      <c r="D4714" t="s">
        <v>4527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4527</v>
      </c>
      <c r="D4715" t="s">
        <v>4528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4528</v>
      </c>
      <c r="D4716" t="s">
        <v>4529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4529</v>
      </c>
      <c r="D4717" t="s">
        <v>4530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4530</v>
      </c>
      <c r="D4718" t="s">
        <v>4531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4531</v>
      </c>
      <c r="D4719" t="s">
        <v>4532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4532</v>
      </c>
      <c r="D4720" t="s">
        <v>4533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4533</v>
      </c>
      <c r="D4721" t="s">
        <v>4534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4534</v>
      </c>
      <c r="D4722" t="s">
        <v>4535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4535</v>
      </c>
      <c r="D4723" t="s">
        <v>4536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4536</v>
      </c>
      <c r="D4724" t="s">
        <v>4537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4537</v>
      </c>
      <c r="D4725" t="s">
        <v>4538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4538</v>
      </c>
      <c r="D4726" t="s">
        <v>4539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4539</v>
      </c>
      <c r="D4727" t="s">
        <v>4540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4540</v>
      </c>
      <c r="D4728" t="s">
        <v>4541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4541</v>
      </c>
      <c r="D4729" t="s">
        <v>4542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4542</v>
      </c>
      <c r="D4730" t="s">
        <v>4543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4543</v>
      </c>
      <c r="D4731" t="s">
        <v>4544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4544</v>
      </c>
      <c r="D4732" t="s">
        <v>4545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4545</v>
      </c>
      <c r="D4733" t="s">
        <v>4546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4546</v>
      </c>
      <c r="D4734" t="s">
        <v>4547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4547</v>
      </c>
      <c r="D4735" t="s">
        <v>4548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4548</v>
      </c>
      <c r="D4736" t="s">
        <v>4549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4549</v>
      </c>
      <c r="D4737" t="s">
        <v>4550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4550</v>
      </c>
      <c r="D4738" t="s">
        <v>4551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4551</v>
      </c>
      <c r="D4739" t="s">
        <v>4552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4552</v>
      </c>
      <c r="D4740" t="s">
        <v>4553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4553</v>
      </c>
      <c r="D4741" t="s">
        <v>4554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4554</v>
      </c>
      <c r="D4742" t="s">
        <v>4555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4555</v>
      </c>
      <c r="D4743" t="s">
        <v>4556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4556</v>
      </c>
      <c r="D4744" t="s">
        <v>4557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4557</v>
      </c>
      <c r="D4745" t="s">
        <v>4558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4558</v>
      </c>
      <c r="D4746" t="s">
        <v>4559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4559</v>
      </c>
      <c r="D4747" t="s">
        <v>4560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4560</v>
      </c>
      <c r="D4748" t="s">
        <v>4561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4561</v>
      </c>
      <c r="D4749" t="s">
        <v>4562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4562</v>
      </c>
      <c r="D4750" t="s">
        <v>4563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4563</v>
      </c>
      <c r="D4751" t="s">
        <v>4564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4564</v>
      </c>
      <c r="D4752" t="s">
        <v>4565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4565</v>
      </c>
      <c r="D4753" t="s">
        <v>4566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4566</v>
      </c>
      <c r="D4754" t="s">
        <v>4567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4567</v>
      </c>
      <c r="D4755" t="s">
        <v>4568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4568</v>
      </c>
      <c r="D4756" t="s">
        <v>4569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4569</v>
      </c>
      <c r="D4757" t="s">
        <v>4570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4570</v>
      </c>
      <c r="D4758" t="s">
        <v>4571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4571</v>
      </c>
      <c r="D4759" t="s">
        <v>4572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4572</v>
      </c>
      <c r="D4760" t="s">
        <v>4573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4573</v>
      </c>
      <c r="D4761" t="s">
        <v>4574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4574</v>
      </c>
      <c r="D4762" t="s">
        <v>4575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4575</v>
      </c>
      <c r="D4763" t="s">
        <v>4576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4576</v>
      </c>
      <c r="D4764" t="s">
        <v>4577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4577</v>
      </c>
      <c r="D4765" t="s">
        <v>4578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4578</v>
      </c>
      <c r="D4766" t="s">
        <v>4579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4579</v>
      </c>
      <c r="D4767" t="s">
        <v>4580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4580</v>
      </c>
      <c r="D4768" t="s">
        <v>4581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4581</v>
      </c>
      <c r="D4769" t="s">
        <v>4582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4582</v>
      </c>
      <c r="D4770" t="s">
        <v>4583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4583</v>
      </c>
      <c r="D4771" t="s">
        <v>4584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4584</v>
      </c>
      <c r="D4772" t="s">
        <v>4585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4585</v>
      </c>
      <c r="D4773" t="s">
        <v>4586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4586</v>
      </c>
      <c r="D4774" t="s">
        <v>4587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4587</v>
      </c>
      <c r="D4775" t="s">
        <v>4588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4588</v>
      </c>
      <c r="D4776" t="s">
        <v>4589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4589</v>
      </c>
      <c r="D4777" t="s">
        <v>4590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4590</v>
      </c>
      <c r="D4778" t="s">
        <v>4591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4591</v>
      </c>
      <c r="D4779" t="s">
        <v>4592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4592</v>
      </c>
      <c r="D4780" t="s">
        <v>4593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4593</v>
      </c>
      <c r="D4781" t="s">
        <v>4594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4594</v>
      </c>
      <c r="D4782" t="s">
        <v>4595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4595</v>
      </c>
      <c r="D4783" t="s">
        <v>4596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4596</v>
      </c>
      <c r="D4784" t="s">
        <v>4597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4597</v>
      </c>
      <c r="D4785" t="s">
        <v>4598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4598</v>
      </c>
      <c r="D4786" t="s">
        <v>4599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4599</v>
      </c>
      <c r="D4787" t="s">
        <v>4600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4600</v>
      </c>
      <c r="D4788" t="s">
        <v>4601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4601</v>
      </c>
      <c r="D4789" t="s">
        <v>4602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4602</v>
      </c>
      <c r="D4790" t="s">
        <v>4603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4603</v>
      </c>
      <c r="D4791" t="s">
        <v>4604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4604</v>
      </c>
      <c r="D4792" t="s">
        <v>4605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4605</v>
      </c>
      <c r="D4793" t="s">
        <v>4606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4606</v>
      </c>
      <c r="D4794" t="s">
        <v>4607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4607</v>
      </c>
      <c r="D4795" t="s">
        <v>4608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4608</v>
      </c>
      <c r="D4796" t="s">
        <v>4609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4609</v>
      </c>
      <c r="D4797" t="s">
        <v>4610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4610</v>
      </c>
      <c r="D4798" t="s">
        <v>4611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4611</v>
      </c>
      <c r="D4799" t="s">
        <v>4612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4612</v>
      </c>
      <c r="D4800" t="s">
        <v>4613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4613</v>
      </c>
      <c r="D4801" t="s">
        <v>4614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4614</v>
      </c>
      <c r="D4802" t="s">
        <v>4615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4615</v>
      </c>
      <c r="D4803" t="s">
        <v>4616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4616</v>
      </c>
      <c r="D4804" t="s">
        <v>4617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4617</v>
      </c>
      <c r="D4805" t="s">
        <v>4618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4618</v>
      </c>
      <c r="D4806" t="s">
        <v>4619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4619</v>
      </c>
      <c r="D4807" t="s">
        <v>4620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4620</v>
      </c>
      <c r="D4808" t="s">
        <v>4621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4621</v>
      </c>
      <c r="D4809" t="s">
        <v>4622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4622</v>
      </c>
      <c r="D4810" t="s">
        <v>4623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4623</v>
      </c>
      <c r="D4811" t="s">
        <v>4624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4624</v>
      </c>
      <c r="D4812" t="s">
        <v>4625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4625</v>
      </c>
      <c r="D4813" t="s">
        <v>4626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4626</v>
      </c>
      <c r="D4814" t="s">
        <v>4627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4627</v>
      </c>
      <c r="D4815" t="s">
        <v>4628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4628</v>
      </c>
      <c r="D4816" t="s">
        <v>4629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4629</v>
      </c>
      <c r="D4817" t="s">
        <v>4630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4630</v>
      </c>
      <c r="D4818" t="s">
        <v>4631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4631</v>
      </c>
      <c r="D4819" t="s">
        <v>4632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4632</v>
      </c>
      <c r="D4820" t="s">
        <v>4633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4633</v>
      </c>
      <c r="D4821" t="s">
        <v>4634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4634</v>
      </c>
      <c r="D4822" t="s">
        <v>4635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4635</v>
      </c>
      <c r="D4823" t="s">
        <v>4636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4636</v>
      </c>
      <c r="D4824" t="s">
        <v>4637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4637</v>
      </c>
      <c r="D4825" t="s">
        <v>4638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4638</v>
      </c>
      <c r="D4826" t="s">
        <v>4639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4639</v>
      </c>
      <c r="D4827" t="s">
        <v>4640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4640</v>
      </c>
      <c r="D4828" t="s">
        <v>4641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4641</v>
      </c>
      <c r="D4829" t="s">
        <v>4642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4642</v>
      </c>
      <c r="D4830" t="s">
        <v>4643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4643</v>
      </c>
      <c r="D4831" t="s">
        <v>4644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4644</v>
      </c>
      <c r="D4832" t="s">
        <v>4645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4645</v>
      </c>
      <c r="D4833" t="s">
        <v>4646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4646</v>
      </c>
      <c r="D4834" t="s">
        <v>4647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4647</v>
      </c>
      <c r="D4835" t="s">
        <v>4648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4648</v>
      </c>
      <c r="D4836" t="s">
        <v>4649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4649</v>
      </c>
      <c r="D4837" t="s">
        <v>4650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4650</v>
      </c>
      <c r="D4838" t="s">
        <v>4651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4651</v>
      </c>
      <c r="D4839" t="s">
        <v>4652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4652</v>
      </c>
      <c r="D4840" t="s">
        <v>4653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4653</v>
      </c>
      <c r="D4841" t="s">
        <v>4654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4654</v>
      </c>
      <c r="D4842" t="s">
        <v>4655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4655</v>
      </c>
      <c r="D4843" t="s">
        <v>4656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4656</v>
      </c>
      <c r="D4844" t="s">
        <v>4657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4657</v>
      </c>
      <c r="D4845" t="s">
        <v>4658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4658</v>
      </c>
      <c r="D4846" t="s">
        <v>4659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4659</v>
      </c>
      <c r="D4847" t="s">
        <v>4660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4660</v>
      </c>
      <c r="D4848" t="s">
        <v>4661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4661</v>
      </c>
      <c r="D4849" t="s">
        <v>4662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4662</v>
      </c>
      <c r="D4850" t="s">
        <v>4663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4663</v>
      </c>
      <c r="D4851" t="s">
        <v>4664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4664</v>
      </c>
      <c r="D4852" t="s">
        <v>4665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4665</v>
      </c>
      <c r="D4853" t="s">
        <v>4666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4666</v>
      </c>
      <c r="D4854" t="s">
        <v>4667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4667</v>
      </c>
      <c r="D4855" t="s">
        <v>4668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4668</v>
      </c>
      <c r="D4856" t="s">
        <v>4669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4669</v>
      </c>
      <c r="D4857" t="s">
        <v>4670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4670</v>
      </c>
      <c r="D4858" t="s">
        <v>4671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4671</v>
      </c>
      <c r="D4859" t="s">
        <v>4672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4672</v>
      </c>
      <c r="D4860" t="s">
        <v>4673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4673</v>
      </c>
      <c r="D4861" t="s">
        <v>4674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4674</v>
      </c>
      <c r="D4862" t="s">
        <v>4675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4675</v>
      </c>
      <c r="D4863" t="s">
        <v>4676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4676</v>
      </c>
      <c r="D4864" t="s">
        <v>4677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4677</v>
      </c>
      <c r="D4865" t="s">
        <v>4678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4678</v>
      </c>
      <c r="D4866" t="s">
        <v>4679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4679</v>
      </c>
      <c r="D4867" t="s">
        <v>4680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4680</v>
      </c>
      <c r="D4868" t="s">
        <v>4681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4681</v>
      </c>
      <c r="D4869" t="s">
        <v>4682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4682</v>
      </c>
      <c r="D4870" t="s">
        <v>4683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4683</v>
      </c>
      <c r="D4871" t="s">
        <v>4684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4684</v>
      </c>
      <c r="D4872" t="s">
        <v>4685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4685</v>
      </c>
      <c r="D4873" t="s">
        <v>4686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4686</v>
      </c>
      <c r="D4874" t="s">
        <v>4687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4687</v>
      </c>
      <c r="D4875" t="s">
        <v>4688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4688</v>
      </c>
      <c r="D4876" t="s">
        <v>4689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4689</v>
      </c>
      <c r="D4877" t="s">
        <v>4690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4690</v>
      </c>
      <c r="D4878" t="s">
        <v>4691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4691</v>
      </c>
      <c r="D4879" t="s">
        <v>4692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4692</v>
      </c>
      <c r="D4880" t="s">
        <v>4693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4693</v>
      </c>
      <c r="D4881" t="s">
        <v>4694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4694</v>
      </c>
      <c r="D4882" t="s">
        <v>4695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4695</v>
      </c>
      <c r="D4883" t="s">
        <v>4696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4696</v>
      </c>
      <c r="D4884" t="s">
        <v>4697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4697</v>
      </c>
      <c r="D4885" t="s">
        <v>4698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4698</v>
      </c>
      <c r="D4886" t="s">
        <v>4699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4699</v>
      </c>
      <c r="D4887" t="s">
        <v>4700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4700</v>
      </c>
      <c r="D4888" t="s">
        <v>4701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4701</v>
      </c>
      <c r="D4889" t="s">
        <v>4702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4702</v>
      </c>
      <c r="D4890" t="s">
        <v>4703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4703</v>
      </c>
      <c r="D4891" t="s">
        <v>4704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4704</v>
      </c>
      <c r="D4892" t="s">
        <v>4705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4705</v>
      </c>
      <c r="D4893" t="s">
        <v>4706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4706</v>
      </c>
      <c r="D4894" t="s">
        <v>4707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4707</v>
      </c>
      <c r="D4895" t="s">
        <v>4708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4708</v>
      </c>
      <c r="D4896" t="s">
        <v>4709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4709</v>
      </c>
      <c r="D4897" t="s">
        <v>4710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4710</v>
      </c>
      <c r="D4898" t="s">
        <v>4711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4711</v>
      </c>
      <c r="D4899" t="s">
        <v>4712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4712</v>
      </c>
      <c r="D4900" t="s">
        <v>4713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4713</v>
      </c>
      <c r="D4901" t="s">
        <v>4714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4714</v>
      </c>
      <c r="D4902" t="s">
        <v>4715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4715</v>
      </c>
      <c r="D4903" t="s">
        <v>4716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4716</v>
      </c>
      <c r="D4904" t="s">
        <v>4717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4717</v>
      </c>
      <c r="D4905" t="s">
        <v>4718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4718</v>
      </c>
      <c r="D4906" t="s">
        <v>4719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4719</v>
      </c>
      <c r="D4907" t="s">
        <v>4720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4720</v>
      </c>
      <c r="D4908" t="s">
        <v>4721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4721</v>
      </c>
      <c r="D4909" t="s">
        <v>4722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4722</v>
      </c>
      <c r="D4910" t="s">
        <v>4723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4723</v>
      </c>
      <c r="D4911" t="s">
        <v>4724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4724</v>
      </c>
      <c r="D4912" t="s">
        <v>4725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4725</v>
      </c>
      <c r="D4913" t="s">
        <v>4726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4726</v>
      </c>
      <c r="D4914" t="s">
        <v>4727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4727</v>
      </c>
      <c r="D4915" t="s">
        <v>4728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4728</v>
      </c>
      <c r="D4916" t="s">
        <v>4729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4729</v>
      </c>
      <c r="D4917" t="s">
        <v>4730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4730</v>
      </c>
      <c r="D4918" t="s">
        <v>4731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4731</v>
      </c>
      <c r="D4919" t="s">
        <v>4732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4732</v>
      </c>
      <c r="D4920" t="s">
        <v>4733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4733</v>
      </c>
      <c r="D4921" t="s">
        <v>4734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4734</v>
      </c>
      <c r="D4922" t="s">
        <v>4735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4735</v>
      </c>
      <c r="D4923" t="s">
        <v>4736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4736</v>
      </c>
      <c r="D4924" t="s">
        <v>4737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4737</v>
      </c>
      <c r="D4925" t="s">
        <v>4738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4738</v>
      </c>
      <c r="D4926" t="s">
        <v>4739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4739</v>
      </c>
      <c r="D4927" t="s">
        <v>4740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4740</v>
      </c>
      <c r="D4928" t="s">
        <v>4741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4741</v>
      </c>
      <c r="D4929" t="s">
        <v>4742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4742</v>
      </c>
      <c r="D4930" t="s">
        <v>4743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4743</v>
      </c>
      <c r="D4931" t="s">
        <v>4744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4744</v>
      </c>
      <c r="D4932" t="s">
        <v>4745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4745</v>
      </c>
      <c r="D4933" t="s">
        <v>4746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4746</v>
      </c>
      <c r="D4934" t="s">
        <v>4747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4747</v>
      </c>
      <c r="D4935" t="s">
        <v>4748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4748</v>
      </c>
      <c r="D4936" t="s">
        <v>4749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4749</v>
      </c>
      <c r="D4937" t="s">
        <v>4750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4750</v>
      </c>
      <c r="D4938" t="s">
        <v>4751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4751</v>
      </c>
      <c r="D4939" t="s">
        <v>4752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4752</v>
      </c>
      <c r="D4940" t="s">
        <v>4753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4753</v>
      </c>
      <c r="D4941" t="s">
        <v>4754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4754</v>
      </c>
      <c r="D4942" t="s">
        <v>4755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4755</v>
      </c>
      <c r="D4943" t="s">
        <v>4756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4756</v>
      </c>
      <c r="D4944" t="s">
        <v>4757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4757</v>
      </c>
      <c r="D4945" t="s">
        <v>4758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4758</v>
      </c>
      <c r="D4946" t="s">
        <v>4759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4759</v>
      </c>
      <c r="D4947" t="s">
        <v>4760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4760</v>
      </c>
      <c r="D4948" t="s">
        <v>4761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4761</v>
      </c>
      <c r="D4949" t="s">
        <v>4762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4762</v>
      </c>
      <c r="D4950" t="s">
        <v>4763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4763</v>
      </c>
      <c r="D4951" t="s">
        <v>4764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4764</v>
      </c>
      <c r="D4952" t="s">
        <v>4765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4765</v>
      </c>
      <c r="D4953" t="s">
        <v>4766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4766</v>
      </c>
      <c r="D4954" t="s">
        <v>4767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4767</v>
      </c>
      <c r="D4955" t="s">
        <v>4768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4768</v>
      </c>
      <c r="D4956" t="s">
        <v>4769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4769</v>
      </c>
      <c r="D4957" t="s">
        <v>4770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4770</v>
      </c>
      <c r="D4958" t="s">
        <v>4771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4771</v>
      </c>
      <c r="D4959" t="s">
        <v>4772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4772</v>
      </c>
      <c r="D4960" t="s">
        <v>4773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4773</v>
      </c>
      <c r="D4961" t="s">
        <v>4774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4774</v>
      </c>
      <c r="D4962" t="s">
        <v>4775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4775</v>
      </c>
      <c r="D4963" t="s">
        <v>4776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4776</v>
      </c>
      <c r="D4964" t="s">
        <v>4777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4777</v>
      </c>
      <c r="D4965" t="s">
        <v>4778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4778</v>
      </c>
      <c r="D4966" t="s">
        <v>4779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4779</v>
      </c>
      <c r="D4967" t="s">
        <v>4780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4780</v>
      </c>
      <c r="D4968" t="s">
        <v>4781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4781</v>
      </c>
      <c r="D4969" t="s">
        <v>4782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4782</v>
      </c>
      <c r="D4970" t="s">
        <v>4783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4783</v>
      </c>
      <c r="D4971" t="s">
        <v>4784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4784</v>
      </c>
      <c r="D4972" t="s">
        <v>4785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4785</v>
      </c>
      <c r="D4973" t="s">
        <v>4786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4786</v>
      </c>
      <c r="D4974" t="s">
        <v>4787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4787</v>
      </c>
      <c r="D4975" t="s">
        <v>4788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4788</v>
      </c>
      <c r="D4976" t="s">
        <v>4789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4789</v>
      </c>
      <c r="D4977" t="s">
        <v>4790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4790</v>
      </c>
      <c r="D4978" t="s">
        <v>4791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4791</v>
      </c>
      <c r="D4979" t="s">
        <v>4792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4792</v>
      </c>
      <c r="D4980" t="s">
        <v>4793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4793</v>
      </c>
      <c r="D4981" t="s">
        <v>4794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4794</v>
      </c>
      <c r="D4982" t="s">
        <v>4795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4795</v>
      </c>
      <c r="D4983" t="s">
        <v>4796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4796</v>
      </c>
      <c r="D4984" t="s">
        <v>4797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4797</v>
      </c>
      <c r="D4985" t="s">
        <v>4798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4798</v>
      </c>
      <c r="D4986" t="s">
        <v>4799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4799</v>
      </c>
      <c r="D4987" t="s">
        <v>4800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4800</v>
      </c>
      <c r="D4988" t="s">
        <v>4801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4801</v>
      </c>
      <c r="D4989" t="s">
        <v>4802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4802</v>
      </c>
      <c r="D4990" t="s">
        <v>4803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4803</v>
      </c>
      <c r="D4991" t="s">
        <v>4804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4804</v>
      </c>
      <c r="D4992" t="s">
        <v>4805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4805</v>
      </c>
      <c r="D4993" t="s">
        <v>4806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4806</v>
      </c>
      <c r="D4994" t="s">
        <v>4807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4807</v>
      </c>
      <c r="D4995" t="s">
        <v>4808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4808</v>
      </c>
      <c r="D4996" t="s">
        <v>4809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4809</v>
      </c>
      <c r="D4997" t="s">
        <v>4810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4810</v>
      </c>
      <c r="D4998" t="s">
        <v>4811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4811</v>
      </c>
      <c r="D4999" t="s">
        <v>4812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4812</v>
      </c>
      <c r="D5000" t="s">
        <v>4813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4813</v>
      </c>
      <c r="D5001" t="s">
        <v>4814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4814</v>
      </c>
      <c r="D5002" t="s">
        <v>4815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4815</v>
      </c>
      <c r="D5003" t="s">
        <v>4816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4816</v>
      </c>
      <c r="D5004" t="s">
        <v>4817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4817</v>
      </c>
      <c r="D5005" t="s">
        <v>4818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4818</v>
      </c>
      <c r="D5006" t="s">
        <v>4819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4819</v>
      </c>
      <c r="D5007" t="s">
        <v>4820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4820</v>
      </c>
      <c r="D5008" t="s">
        <v>4821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4821</v>
      </c>
      <c r="D5009" t="s">
        <v>4822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4822</v>
      </c>
      <c r="D5010" t="s">
        <v>4823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4823</v>
      </c>
      <c r="D5011" t="s">
        <v>4824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4824</v>
      </c>
      <c r="D5012" t="s">
        <v>4825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4825</v>
      </c>
      <c r="D5013" t="s">
        <v>4826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4826</v>
      </c>
      <c r="D5014" t="s">
        <v>4827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4827</v>
      </c>
      <c r="D5015" t="s">
        <v>4828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4828</v>
      </c>
      <c r="D5016" t="s">
        <v>4829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4829</v>
      </c>
      <c r="D5017" t="s">
        <v>4830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4830</v>
      </c>
      <c r="D5018" t="s">
        <v>4831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4831</v>
      </c>
      <c r="D5019" t="s">
        <v>4832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4832</v>
      </c>
      <c r="D5020" t="s">
        <v>4833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4833</v>
      </c>
      <c r="D5021" t="s">
        <v>4834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4834</v>
      </c>
      <c r="D5022" t="s">
        <v>4835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4835</v>
      </c>
      <c r="D5023" t="s">
        <v>4836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4836</v>
      </c>
      <c r="D5024" t="s">
        <v>4837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4837</v>
      </c>
      <c r="D5025" t="s">
        <v>4838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4838</v>
      </c>
      <c r="D5026" t="s">
        <v>4839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4839</v>
      </c>
      <c r="D5027" t="s">
        <v>4840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4840</v>
      </c>
      <c r="D5028" t="s">
        <v>4841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4841</v>
      </c>
      <c r="D5029" t="s">
        <v>4842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4842</v>
      </c>
      <c r="D5030" t="s">
        <v>4843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4843</v>
      </c>
      <c r="D5031" t="s">
        <v>4844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4844</v>
      </c>
      <c r="D5032" t="s">
        <v>4845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4845</v>
      </c>
      <c r="D5033" t="s">
        <v>4846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4846</v>
      </c>
      <c r="D5034" t="s">
        <v>4847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4847</v>
      </c>
      <c r="D5035" t="s">
        <v>4848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4848</v>
      </c>
      <c r="D5036" t="s">
        <v>4849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4849</v>
      </c>
      <c r="D5037" t="s">
        <v>4850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4850</v>
      </c>
      <c r="D5038" t="s">
        <v>4851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4851</v>
      </c>
      <c r="D5039" t="s">
        <v>4852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4852</v>
      </c>
      <c r="D5040" t="s">
        <v>4853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4853</v>
      </c>
      <c r="D5041" t="s">
        <v>4854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4854</v>
      </c>
      <c r="D5042" t="s">
        <v>4855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4855</v>
      </c>
      <c r="D5043" t="s">
        <v>4856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4856</v>
      </c>
      <c r="D5044" t="s">
        <v>4857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4857</v>
      </c>
      <c r="D5045" t="s">
        <v>4858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4858</v>
      </c>
      <c r="D5046" t="s">
        <v>4859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4859</v>
      </c>
      <c r="D5047" t="s">
        <v>4860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4860</v>
      </c>
      <c r="D5048" t="s">
        <v>4861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4861</v>
      </c>
      <c r="D5049" t="s">
        <v>4862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4862</v>
      </c>
      <c r="D5050" t="s">
        <v>4863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4863</v>
      </c>
      <c r="D5051" t="s">
        <v>4864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4864</v>
      </c>
      <c r="D5052" t="s">
        <v>4865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4865</v>
      </c>
      <c r="D5053" t="s">
        <v>4866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4866</v>
      </c>
      <c r="D5054" t="s">
        <v>4867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4867</v>
      </c>
      <c r="D5055" t="s">
        <v>4868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4868</v>
      </c>
      <c r="D5056" t="s">
        <v>4869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4869</v>
      </c>
      <c r="D5057" t="s">
        <v>4870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4870</v>
      </c>
      <c r="D5058" t="s">
        <v>4871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4871</v>
      </c>
      <c r="D5059" t="s">
        <v>4872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4872</v>
      </c>
      <c r="D5060" t="s">
        <v>4873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4873</v>
      </c>
      <c r="D5061" t="s">
        <v>4874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4874</v>
      </c>
      <c r="D5062" t="s">
        <v>4875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4875</v>
      </c>
      <c r="D5063" t="s">
        <v>4876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4876</v>
      </c>
      <c r="D5064" t="s">
        <v>4877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4877</v>
      </c>
      <c r="D5065" t="s">
        <v>4878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4878</v>
      </c>
      <c r="D5066" t="s">
        <v>4879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4879</v>
      </c>
      <c r="D5067" t="s">
        <v>4880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4880</v>
      </c>
      <c r="D5068" t="s">
        <v>10976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10976</v>
      </c>
      <c r="D5069" t="s">
        <v>10977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10977</v>
      </c>
      <c r="D5070" t="s">
        <v>10978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10978</v>
      </c>
      <c r="D5071" t="s">
        <v>10979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10979</v>
      </c>
      <c r="D5072" t="s">
        <v>10980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10980</v>
      </c>
      <c r="D5073" t="s">
        <v>10981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10981</v>
      </c>
      <c r="D5074" t="s">
        <v>10982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10982</v>
      </c>
      <c r="D5075" t="s">
        <v>10983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10983</v>
      </c>
      <c r="D5076" t="s">
        <v>10984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10984</v>
      </c>
      <c r="D5077" t="s">
        <v>10985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10985</v>
      </c>
      <c r="D5078" t="s">
        <v>10986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10986</v>
      </c>
      <c r="D5079" t="s">
        <v>10987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10987</v>
      </c>
      <c r="D5080" t="s">
        <v>10988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10988</v>
      </c>
      <c r="D5081" t="s">
        <v>10989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10989</v>
      </c>
      <c r="D5082" t="s">
        <v>10990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10990</v>
      </c>
      <c r="D5083" t="s">
        <v>10991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10991</v>
      </c>
      <c r="D5084" t="s">
        <v>10992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10992</v>
      </c>
      <c r="D5085" t="s">
        <v>10993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10993</v>
      </c>
      <c r="D5086" t="s">
        <v>10994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10994</v>
      </c>
      <c r="D5087" t="s">
        <v>10995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10995</v>
      </c>
      <c r="D5088" t="s">
        <v>10996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10996</v>
      </c>
      <c r="D5089" t="s">
        <v>10997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10997</v>
      </c>
      <c r="D5090" t="s">
        <v>10998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10998</v>
      </c>
      <c r="D5091" t="s">
        <v>10999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10999</v>
      </c>
      <c r="D5092" t="s">
        <v>11000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11000</v>
      </c>
      <c r="D5093" t="s">
        <v>11001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11001</v>
      </c>
      <c r="D5094" t="s">
        <v>11002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11002</v>
      </c>
      <c r="D5095" t="s">
        <v>11003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11003</v>
      </c>
      <c r="D5096" t="s">
        <v>11004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11004</v>
      </c>
      <c r="D5097" t="s">
        <v>11005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11005</v>
      </c>
      <c r="D5098" t="s">
        <v>11006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11006</v>
      </c>
      <c r="D5099" t="s">
        <v>11007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11007</v>
      </c>
      <c r="D5100" t="s">
        <v>11008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11008</v>
      </c>
      <c r="D5101" t="s">
        <v>11009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11009</v>
      </c>
      <c r="D5102" t="s">
        <v>11010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11010</v>
      </c>
      <c r="D5103" t="s">
        <v>11011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11011</v>
      </c>
      <c r="D5104" t="s">
        <v>11012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11012</v>
      </c>
      <c r="D5105" t="s">
        <v>11013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11013</v>
      </c>
      <c r="D5106" t="s">
        <v>11014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11014</v>
      </c>
      <c r="D5107" t="s">
        <v>11015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11015</v>
      </c>
      <c r="D5108" t="s">
        <v>11016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11016</v>
      </c>
      <c r="D5109" t="s">
        <v>11017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11017</v>
      </c>
      <c r="D5110" t="s">
        <v>11018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11018</v>
      </c>
      <c r="D5111" t="s">
        <v>11019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11019</v>
      </c>
      <c r="D5112" t="s">
        <v>11020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11020</v>
      </c>
      <c r="D5113" t="s">
        <v>11021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11021</v>
      </c>
      <c r="D5114" t="s">
        <v>11022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11022</v>
      </c>
      <c r="D5115" t="s">
        <v>11023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11023</v>
      </c>
      <c r="D5116" t="s">
        <v>11024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11024</v>
      </c>
      <c r="D5117" t="s">
        <v>11025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11025</v>
      </c>
      <c r="D5118" t="s">
        <v>11026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11026</v>
      </c>
      <c r="D5119" t="s">
        <v>11027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11027</v>
      </c>
      <c r="D5120" t="s">
        <v>11028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11028</v>
      </c>
      <c r="D5121" t="s">
        <v>11029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11029</v>
      </c>
      <c r="D5122" t="s">
        <v>11030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11030</v>
      </c>
      <c r="D5123" t="s">
        <v>11031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11031</v>
      </c>
      <c r="D5124" t="s">
        <v>11032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11032</v>
      </c>
      <c r="D5125" t="s">
        <v>11033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11033</v>
      </c>
      <c r="D5126" t="s">
        <v>11034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11034</v>
      </c>
      <c r="D5127" t="s">
        <v>11035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11035</v>
      </c>
      <c r="D5128" t="s">
        <v>11036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11036</v>
      </c>
      <c r="D5129" t="s">
        <v>11037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11037</v>
      </c>
      <c r="D5130" t="s">
        <v>11038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11038</v>
      </c>
      <c r="D5131" t="s">
        <v>11039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11039</v>
      </c>
      <c r="D5132" t="s">
        <v>11040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11040</v>
      </c>
      <c r="D5133" t="s">
        <v>11041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11041</v>
      </c>
      <c r="D5134" t="s">
        <v>11042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11042</v>
      </c>
      <c r="D5135" t="s">
        <v>11043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11043</v>
      </c>
      <c r="D5136" t="s">
        <v>11044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11044</v>
      </c>
      <c r="D5137" t="s">
        <v>11045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11045</v>
      </c>
      <c r="D5138" t="s">
        <v>11046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11046</v>
      </c>
      <c r="D5139" t="s">
        <v>11047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11047</v>
      </c>
      <c r="D5140" t="s">
        <v>11048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11048</v>
      </c>
      <c r="D5141" t="s">
        <v>11049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11049</v>
      </c>
      <c r="D5142" t="s">
        <v>11050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11050</v>
      </c>
      <c r="D5143" t="s">
        <v>11051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11051</v>
      </c>
      <c r="D5144" t="s">
        <v>11052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11052</v>
      </c>
      <c r="D5145" t="s">
        <v>11053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11053</v>
      </c>
      <c r="D5146" t="s">
        <v>11054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11054</v>
      </c>
      <c r="D5147" t="s">
        <v>11055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11055</v>
      </c>
      <c r="D5148" t="s">
        <v>11056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11056</v>
      </c>
      <c r="D5149" t="s">
        <v>11057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11057</v>
      </c>
      <c r="D5150" t="s">
        <v>11058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11058</v>
      </c>
      <c r="D5151" t="s">
        <v>11059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11059</v>
      </c>
      <c r="D5152" t="s">
        <v>11060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11060</v>
      </c>
      <c r="D5153" t="s">
        <v>11061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11061</v>
      </c>
      <c r="D5154" t="s">
        <v>11062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11062</v>
      </c>
      <c r="D5155" t="s">
        <v>11063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11063</v>
      </c>
      <c r="D5156" t="s">
        <v>11064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11064</v>
      </c>
      <c r="D5157" t="s">
        <v>11065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11065</v>
      </c>
      <c r="D5158" t="s">
        <v>11066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11066</v>
      </c>
      <c r="D5159" t="s">
        <v>11067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11067</v>
      </c>
      <c r="D5160" t="s">
        <v>11068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11068</v>
      </c>
      <c r="D5161" t="s">
        <v>11069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11069</v>
      </c>
      <c r="D5162" t="s">
        <v>11070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11070</v>
      </c>
      <c r="D5163" t="s">
        <v>11071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11071</v>
      </c>
      <c r="D5164" t="s">
        <v>11072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11072</v>
      </c>
      <c r="D5165" t="s">
        <v>11073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11073</v>
      </c>
      <c r="D5166" t="s">
        <v>11074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11074</v>
      </c>
      <c r="D5167" t="s">
        <v>11075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11075</v>
      </c>
      <c r="D5168" t="s">
        <v>11076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11076</v>
      </c>
      <c r="D5169" t="s">
        <v>11077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11077</v>
      </c>
      <c r="D5170" t="s">
        <v>11078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11078</v>
      </c>
      <c r="D5171" t="s">
        <v>11079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11079</v>
      </c>
      <c r="D5172" t="s">
        <v>11080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11080</v>
      </c>
      <c r="D5173" t="s">
        <v>11081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11081</v>
      </c>
      <c r="D5174" t="s">
        <v>11082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11082</v>
      </c>
      <c r="D5175" t="s">
        <v>11083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11083</v>
      </c>
      <c r="D5176" t="s">
        <v>11084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11084</v>
      </c>
      <c r="D5177" t="s">
        <v>11085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11085</v>
      </c>
      <c r="D5178" t="s">
        <v>11086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11086</v>
      </c>
      <c r="D5179" t="s">
        <v>11087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11087</v>
      </c>
      <c r="D5180" t="s">
        <v>11088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11088</v>
      </c>
      <c r="D5181" t="s">
        <v>11089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11089</v>
      </c>
      <c r="D5182" t="s">
        <v>11090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11090</v>
      </c>
      <c r="D5183" t="s">
        <v>11091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11091</v>
      </c>
      <c r="D5184" t="s">
        <v>11092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11092</v>
      </c>
      <c r="D5185" t="s">
        <v>11093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11093</v>
      </c>
      <c r="D5186" t="s">
        <v>11094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11094</v>
      </c>
      <c r="D5187" t="s">
        <v>11095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11095</v>
      </c>
      <c r="D5188" t="s">
        <v>11096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11096</v>
      </c>
      <c r="D5189" t="s">
        <v>11097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11097</v>
      </c>
      <c r="D5190" t="s">
        <v>11098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11098</v>
      </c>
      <c r="D5191" t="s">
        <v>11099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11099</v>
      </c>
      <c r="D5192" t="s">
        <v>11100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11100</v>
      </c>
      <c r="D5193" t="s">
        <v>11101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11101</v>
      </c>
      <c r="D5194" t="s">
        <v>11102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11102</v>
      </c>
      <c r="D5195" t="s">
        <v>11103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11103</v>
      </c>
      <c r="D5196" t="s">
        <v>11104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11104</v>
      </c>
      <c r="D5197" t="s">
        <v>11105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11105</v>
      </c>
      <c r="D5198" t="s">
        <v>11106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11106</v>
      </c>
      <c r="D5199" t="s">
        <v>11107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11107</v>
      </c>
      <c r="D5200" t="s">
        <v>11108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11108</v>
      </c>
      <c r="D5201" t="s">
        <v>11109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11109</v>
      </c>
      <c r="D5202" t="s">
        <v>11110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11110</v>
      </c>
      <c r="D5203" t="s">
        <v>4881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4881</v>
      </c>
      <c r="D5204" t="s">
        <v>4882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4882</v>
      </c>
      <c r="D5205" t="s">
        <v>4883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4883</v>
      </c>
      <c r="D5206" t="s">
        <v>4884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4884</v>
      </c>
      <c r="D5207" t="s">
        <v>4885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4885</v>
      </c>
      <c r="D5208" t="s">
        <v>4886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4886</v>
      </c>
      <c r="D5209" t="s">
        <v>4887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4887</v>
      </c>
      <c r="D5210" t="s">
        <v>4888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4888</v>
      </c>
      <c r="D5211" t="s">
        <v>4889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4889</v>
      </c>
      <c r="D5212" t="s">
        <v>4890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4890</v>
      </c>
      <c r="D5213" t="s">
        <v>4891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4891</v>
      </c>
      <c r="D5214" t="s">
        <v>4892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4892</v>
      </c>
      <c r="D5215" t="s">
        <v>4893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4893</v>
      </c>
      <c r="D5216" t="s">
        <v>4894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4894</v>
      </c>
      <c r="D5217" t="s">
        <v>4895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4895</v>
      </c>
      <c r="D5218" t="s">
        <v>4896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4896</v>
      </c>
      <c r="D5219" t="s">
        <v>4897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4897</v>
      </c>
      <c r="D5220" t="s">
        <v>4898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4898</v>
      </c>
      <c r="D5221" t="s">
        <v>4899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4899</v>
      </c>
      <c r="D5222" t="s">
        <v>4900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4900</v>
      </c>
      <c r="D5223" t="s">
        <v>4901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4901</v>
      </c>
      <c r="D5224" t="s">
        <v>4902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4902</v>
      </c>
      <c r="D5225" t="s">
        <v>4903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4903</v>
      </c>
      <c r="D5226" t="s">
        <v>4904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4904</v>
      </c>
      <c r="D5227" t="s">
        <v>4905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4905</v>
      </c>
      <c r="D5228" t="s">
        <v>4906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4906</v>
      </c>
      <c r="D5229" t="s">
        <v>4907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4907</v>
      </c>
      <c r="D5230" t="s">
        <v>4908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4908</v>
      </c>
      <c r="D5231" t="s">
        <v>4909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4909</v>
      </c>
      <c r="D5232" t="s">
        <v>4910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4910</v>
      </c>
      <c r="D5233" t="s">
        <v>4911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4911</v>
      </c>
      <c r="D5234" t="s">
        <v>4912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4912</v>
      </c>
      <c r="D5235" t="s">
        <v>4913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4913</v>
      </c>
      <c r="D5236" t="s">
        <v>4914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4914</v>
      </c>
      <c r="D5237" t="s">
        <v>4915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4915</v>
      </c>
      <c r="D5238" t="s">
        <v>4916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4916</v>
      </c>
      <c r="D5239" t="s">
        <v>4917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4917</v>
      </c>
      <c r="D5240" t="s">
        <v>4918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4918</v>
      </c>
      <c r="D5241" t="s">
        <v>4919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4919</v>
      </c>
      <c r="D5242" t="s">
        <v>4920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4920</v>
      </c>
      <c r="D5243" t="s">
        <v>4921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4921</v>
      </c>
      <c r="D5244" t="s">
        <v>4922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4922</v>
      </c>
      <c r="D5245" t="s">
        <v>4923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4923</v>
      </c>
      <c r="D5246" t="s">
        <v>4924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4924</v>
      </c>
      <c r="D5247" t="s">
        <v>4925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4925</v>
      </c>
      <c r="D5248" t="s">
        <v>4926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4926</v>
      </c>
      <c r="D5249" t="s">
        <v>4927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4927</v>
      </c>
      <c r="D5250" t="s">
        <v>4928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4928</v>
      </c>
      <c r="D5251" t="s">
        <v>4929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4929</v>
      </c>
      <c r="D5252" t="s">
        <v>4930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4930</v>
      </c>
      <c r="D5253" t="s">
        <v>4931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4931</v>
      </c>
      <c r="D5254" t="s">
        <v>4932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4932</v>
      </c>
      <c r="D5255" t="s">
        <v>4933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4933</v>
      </c>
      <c r="D5256" t="s">
        <v>4934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4934</v>
      </c>
      <c r="D5257" t="s">
        <v>4935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4935</v>
      </c>
      <c r="D5258" t="s">
        <v>4936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4936</v>
      </c>
      <c r="D5259" t="s">
        <v>4937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4937</v>
      </c>
      <c r="D5260" t="s">
        <v>4938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4938</v>
      </c>
      <c r="D5261" t="s">
        <v>4939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4939</v>
      </c>
      <c r="D5262" t="s">
        <v>4940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4940</v>
      </c>
      <c r="D5263" t="s">
        <v>4941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4941</v>
      </c>
      <c r="D5264" t="s">
        <v>4942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4942</v>
      </c>
      <c r="D5265" t="s">
        <v>4943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4943</v>
      </c>
      <c r="D5266" t="s">
        <v>4944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4944</v>
      </c>
      <c r="D5267" t="s">
        <v>4945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4945</v>
      </c>
      <c r="D5268" t="s">
        <v>4946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4946</v>
      </c>
      <c r="D5269" t="s">
        <v>4947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4947</v>
      </c>
      <c r="D5270" t="s">
        <v>4948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4948</v>
      </c>
      <c r="D5271" t="s">
        <v>4949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4949</v>
      </c>
      <c r="D5272" t="s">
        <v>4950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4950</v>
      </c>
      <c r="D5273" t="s">
        <v>4951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4951</v>
      </c>
      <c r="D5274" t="s">
        <v>4952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4952</v>
      </c>
      <c r="D5275" t="s">
        <v>4953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4953</v>
      </c>
      <c r="D5276" t="s">
        <v>4954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4954</v>
      </c>
      <c r="D5277" t="s">
        <v>4955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4955</v>
      </c>
      <c r="D5278" t="s">
        <v>4956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4956</v>
      </c>
      <c r="D5279" t="s">
        <v>4957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4957</v>
      </c>
      <c r="D5280" t="s">
        <v>4958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4958</v>
      </c>
      <c r="D5281" t="s">
        <v>4959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4959</v>
      </c>
      <c r="D5282" t="s">
        <v>4960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4960</v>
      </c>
      <c r="D5283" t="s">
        <v>4961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4961</v>
      </c>
      <c r="D5284" t="s">
        <v>4962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4962</v>
      </c>
      <c r="D5285" t="s">
        <v>4963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4963</v>
      </c>
      <c r="D5286" t="s">
        <v>4964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4964</v>
      </c>
      <c r="D5287" t="s">
        <v>4965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4965</v>
      </c>
      <c r="D5288" t="s">
        <v>4966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4966</v>
      </c>
      <c r="D5289" t="s">
        <v>4967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4967</v>
      </c>
      <c r="D5290" t="s">
        <v>4968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4968</v>
      </c>
      <c r="D5291" t="s">
        <v>4969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4969</v>
      </c>
      <c r="D5292" t="s">
        <v>4970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4970</v>
      </c>
      <c r="D5293" t="s">
        <v>4971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4971</v>
      </c>
      <c r="D5294" t="s">
        <v>4972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4972</v>
      </c>
      <c r="D5295" t="s">
        <v>4973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4973</v>
      </c>
      <c r="D5296" t="s">
        <v>4974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4974</v>
      </c>
      <c r="D5297" t="s">
        <v>4975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4975</v>
      </c>
      <c r="D5298" t="s">
        <v>4976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4976</v>
      </c>
      <c r="D5299" t="s">
        <v>4977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4977</v>
      </c>
      <c r="D5300" t="s">
        <v>4978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4978</v>
      </c>
      <c r="D5301" t="s">
        <v>4979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4979</v>
      </c>
      <c r="D5302" t="s">
        <v>4980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4980</v>
      </c>
      <c r="D5303" t="s">
        <v>4981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4981</v>
      </c>
      <c r="D5304" t="s">
        <v>4982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4982</v>
      </c>
      <c r="D5305" t="s">
        <v>4983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4983</v>
      </c>
      <c r="D5306" t="s">
        <v>4984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4984</v>
      </c>
      <c r="D5307" t="s">
        <v>4985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4985</v>
      </c>
      <c r="D5308" t="s">
        <v>4986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4986</v>
      </c>
      <c r="D5309" t="s">
        <v>4987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4987</v>
      </c>
      <c r="D5310" t="s">
        <v>4988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4988</v>
      </c>
      <c r="D5311" t="s">
        <v>4989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4989</v>
      </c>
      <c r="D5312" t="s">
        <v>4990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4990</v>
      </c>
      <c r="D5313" t="s">
        <v>4991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4991</v>
      </c>
      <c r="D5314" t="s">
        <v>4992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4992</v>
      </c>
      <c r="D5315" t="s">
        <v>4993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4993</v>
      </c>
      <c r="D5316" t="s">
        <v>4994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4994</v>
      </c>
      <c r="D5317" t="s">
        <v>4995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4995</v>
      </c>
      <c r="D5318" t="s">
        <v>4996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4996</v>
      </c>
      <c r="D5319" t="s">
        <v>4997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4997</v>
      </c>
      <c r="D5320" t="s">
        <v>4998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4998</v>
      </c>
      <c r="D5321" t="s">
        <v>4999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4999</v>
      </c>
      <c r="D5322" t="s">
        <v>5000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5000</v>
      </c>
      <c r="D5323" t="s">
        <v>5001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5001</v>
      </c>
      <c r="D5324" t="s">
        <v>5002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5002</v>
      </c>
      <c r="D5325" t="s">
        <v>5003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5003</v>
      </c>
      <c r="D5326" t="s">
        <v>5004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5004</v>
      </c>
      <c r="D5327" t="s">
        <v>5005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5005</v>
      </c>
      <c r="D5328" t="s">
        <v>5006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5006</v>
      </c>
      <c r="D5329" t="s">
        <v>5007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5007</v>
      </c>
      <c r="D5330" t="s">
        <v>5008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5008</v>
      </c>
      <c r="D5331" t="s">
        <v>5009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5009</v>
      </c>
      <c r="D5332" t="s">
        <v>5010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5010</v>
      </c>
      <c r="D5333" t="s">
        <v>5011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5011</v>
      </c>
      <c r="D5334" t="s">
        <v>5012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5012</v>
      </c>
      <c r="D5335" t="s">
        <v>5013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5013</v>
      </c>
      <c r="D5336" t="s">
        <v>5014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5014</v>
      </c>
      <c r="D5337" t="s">
        <v>5015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5015</v>
      </c>
      <c r="D5338" t="s">
        <v>5016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5016</v>
      </c>
      <c r="D5339" t="s">
        <v>5017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5017</v>
      </c>
      <c r="D5340" t="s">
        <v>5018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5018</v>
      </c>
      <c r="D5341" t="s">
        <v>5019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5019</v>
      </c>
      <c r="D5342" t="s">
        <v>5020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5020</v>
      </c>
      <c r="D5343" t="s">
        <v>5021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5021</v>
      </c>
      <c r="D5344" t="s">
        <v>5022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5022</v>
      </c>
      <c r="D5345" t="s">
        <v>5023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5023</v>
      </c>
      <c r="D5346" t="s">
        <v>5024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5024</v>
      </c>
      <c r="D5347" t="s">
        <v>5025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5025</v>
      </c>
      <c r="D5348" t="s">
        <v>5026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5026</v>
      </c>
      <c r="D5349" t="s">
        <v>5027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5027</v>
      </c>
      <c r="D5350" t="s">
        <v>5028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5028</v>
      </c>
      <c r="D5351" t="s">
        <v>5029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5029</v>
      </c>
      <c r="D5352" t="s">
        <v>5030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5030</v>
      </c>
      <c r="D5353" t="s">
        <v>5031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5031</v>
      </c>
      <c r="D5354" t="s">
        <v>5032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5032</v>
      </c>
      <c r="D5355" t="s">
        <v>5033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5033</v>
      </c>
      <c r="D5356" t="s">
        <v>5034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5034</v>
      </c>
      <c r="D5357" t="s">
        <v>5035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5035</v>
      </c>
      <c r="D5358" t="s">
        <v>5036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5036</v>
      </c>
      <c r="D5359" t="s">
        <v>5037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5037</v>
      </c>
      <c r="D5360" t="s">
        <v>5038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5038</v>
      </c>
      <c r="D5361" t="s">
        <v>5039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5039</v>
      </c>
      <c r="D5362" t="s">
        <v>5040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5040</v>
      </c>
      <c r="D5363" t="s">
        <v>5041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5041</v>
      </c>
      <c r="D5364" t="s">
        <v>5042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5042</v>
      </c>
      <c r="D5365" t="s">
        <v>5043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5043</v>
      </c>
      <c r="D5366" t="s">
        <v>5044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5044</v>
      </c>
      <c r="D5367" t="s">
        <v>5045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5045</v>
      </c>
      <c r="D5368" t="s">
        <v>5046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5046</v>
      </c>
      <c r="D5369" t="s">
        <v>5047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5047</v>
      </c>
      <c r="D5370" t="s">
        <v>5048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5048</v>
      </c>
      <c r="D5371" t="s">
        <v>5049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5049</v>
      </c>
      <c r="D5372" t="s">
        <v>5050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5050</v>
      </c>
      <c r="D5373" t="s">
        <v>5051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5051</v>
      </c>
      <c r="D5374" t="s">
        <v>5052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5052</v>
      </c>
      <c r="D5375" t="s">
        <v>5053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5053</v>
      </c>
      <c r="D5376" t="s">
        <v>5054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5054</v>
      </c>
      <c r="D5377" t="s">
        <v>5055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5055</v>
      </c>
      <c r="D5378" t="s">
        <v>5056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5056</v>
      </c>
      <c r="D5379" t="s">
        <v>5057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5057</v>
      </c>
      <c r="D5380" t="s">
        <v>5058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5058</v>
      </c>
      <c r="D5381" t="s">
        <v>5059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5059</v>
      </c>
      <c r="D5382" t="s">
        <v>5060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5060</v>
      </c>
      <c r="D5383" t="s">
        <v>5061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5061</v>
      </c>
      <c r="D5384" t="s">
        <v>5062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5062</v>
      </c>
      <c r="D5385" t="s">
        <v>5063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5063</v>
      </c>
      <c r="D5386" t="s">
        <v>5064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5064</v>
      </c>
      <c r="D5387" t="s">
        <v>5065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5065</v>
      </c>
      <c r="D5388" t="s">
        <v>5066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5066</v>
      </c>
      <c r="D5389" t="s">
        <v>5067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5067</v>
      </c>
      <c r="D5390" t="s">
        <v>5068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5068</v>
      </c>
      <c r="D5391" t="s">
        <v>5069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5069</v>
      </c>
      <c r="D5392" t="s">
        <v>5070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5070</v>
      </c>
      <c r="D5393" t="s">
        <v>5071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5071</v>
      </c>
      <c r="D5394" t="s">
        <v>5072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5072</v>
      </c>
      <c r="D5395" t="s">
        <v>5073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5073</v>
      </c>
      <c r="D5396" t="s">
        <v>5074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5074</v>
      </c>
      <c r="D5397" t="s">
        <v>5075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5075</v>
      </c>
      <c r="D5398" t="s">
        <v>5076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5076</v>
      </c>
      <c r="D5399" t="s">
        <v>5077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5077</v>
      </c>
      <c r="D5400" t="s">
        <v>5078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5078</v>
      </c>
      <c r="D5401" t="s">
        <v>5079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5079</v>
      </c>
      <c r="D5402" t="s">
        <v>5080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5080</v>
      </c>
      <c r="D5403" t="s">
        <v>5081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5081</v>
      </c>
      <c r="D5404" t="s">
        <v>5082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5082</v>
      </c>
      <c r="D5405" t="s">
        <v>5083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5083</v>
      </c>
      <c r="D5406" t="s">
        <v>5084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5084</v>
      </c>
      <c r="D5407" t="s">
        <v>5085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5085</v>
      </c>
      <c r="D5408" t="s">
        <v>5086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5086</v>
      </c>
      <c r="D5409" t="s">
        <v>5087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5087</v>
      </c>
      <c r="D5410" t="s">
        <v>5088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5088</v>
      </c>
      <c r="D5411" t="s">
        <v>5089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5089</v>
      </c>
      <c r="D5412" t="s">
        <v>5090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5090</v>
      </c>
      <c r="D5413" t="s">
        <v>5091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5091</v>
      </c>
      <c r="D5414" t="s">
        <v>5092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5092</v>
      </c>
      <c r="D5415" t="s">
        <v>5093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5093</v>
      </c>
      <c r="D5416" t="s">
        <v>5094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5094</v>
      </c>
      <c r="D5417" t="s">
        <v>5095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5095</v>
      </c>
      <c r="D5418" t="s">
        <v>5096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5096</v>
      </c>
      <c r="D5419" t="s">
        <v>5097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5097</v>
      </c>
      <c r="D5420" t="s">
        <v>5098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5098</v>
      </c>
      <c r="D5421" t="s">
        <v>5099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5099</v>
      </c>
      <c r="D5422" t="s">
        <v>5100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5100</v>
      </c>
      <c r="D5423" t="s">
        <v>5101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5101</v>
      </c>
      <c r="D5424" t="s">
        <v>5102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5102</v>
      </c>
      <c r="D5425" t="s">
        <v>5103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5103</v>
      </c>
      <c r="D5426" t="s">
        <v>5104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5104</v>
      </c>
      <c r="D5427" t="s">
        <v>5105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5105</v>
      </c>
      <c r="D5428" t="s">
        <v>5106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5106</v>
      </c>
      <c r="D5429" t="s">
        <v>5107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5107</v>
      </c>
      <c r="D5430" t="s">
        <v>5108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5108</v>
      </c>
      <c r="D5431" t="s">
        <v>5109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5109</v>
      </c>
      <c r="D5432" t="s">
        <v>5110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5110</v>
      </c>
      <c r="D5433" t="s">
        <v>5111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5111</v>
      </c>
      <c r="D5434" t="s">
        <v>5112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5112</v>
      </c>
      <c r="D5435" t="s">
        <v>5113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5113</v>
      </c>
      <c r="D5436" t="s">
        <v>5114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5114</v>
      </c>
      <c r="D5437" t="s">
        <v>5115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5115</v>
      </c>
      <c r="D5438" t="s">
        <v>5116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5116</v>
      </c>
      <c r="D5439" t="s">
        <v>5117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5117</v>
      </c>
      <c r="D5440" t="s">
        <v>5118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5118</v>
      </c>
      <c r="D5441" t="s">
        <v>5119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5119</v>
      </c>
      <c r="D5442" t="s">
        <v>5120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5120</v>
      </c>
      <c r="D5443" t="s">
        <v>5121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5121</v>
      </c>
      <c r="D5444" t="s">
        <v>5122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5122</v>
      </c>
      <c r="D5445" t="s">
        <v>5123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5123</v>
      </c>
      <c r="D5446" t="s">
        <v>5124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5124</v>
      </c>
      <c r="D5447" t="s">
        <v>5125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5125</v>
      </c>
      <c r="D5448" t="s">
        <v>5126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5126</v>
      </c>
      <c r="D5449" t="s">
        <v>5127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5127</v>
      </c>
      <c r="D5450" t="s">
        <v>5128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5128</v>
      </c>
      <c r="D5451" t="s">
        <v>5129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5129</v>
      </c>
      <c r="D5452" t="s">
        <v>5130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5130</v>
      </c>
      <c r="D5453" t="s">
        <v>5131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5131</v>
      </c>
      <c r="D5454" t="s">
        <v>5132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5132</v>
      </c>
      <c r="D5455" t="s">
        <v>5133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5133</v>
      </c>
      <c r="D5456" t="s">
        <v>5134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5134</v>
      </c>
      <c r="D5457" t="s">
        <v>5135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5135</v>
      </c>
      <c r="D5458" t="s">
        <v>5136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5136</v>
      </c>
      <c r="D5459" t="s">
        <v>5137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5137</v>
      </c>
      <c r="D5460" t="s">
        <v>5138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5138</v>
      </c>
      <c r="D5461" t="s">
        <v>5139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5139</v>
      </c>
      <c r="D5462" t="s">
        <v>5140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5140</v>
      </c>
      <c r="D5463" t="s">
        <v>5141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5141</v>
      </c>
      <c r="D5464" t="s">
        <v>5142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5142</v>
      </c>
      <c r="D5465" t="s">
        <v>5143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5143</v>
      </c>
      <c r="D5466" t="s">
        <v>5144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5144</v>
      </c>
      <c r="D5467" t="s">
        <v>5145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5145</v>
      </c>
      <c r="D5468" t="s">
        <v>5146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5146</v>
      </c>
      <c r="D5469" t="s">
        <v>5147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5147</v>
      </c>
      <c r="D5470" t="s">
        <v>5148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5148</v>
      </c>
      <c r="D5471" t="s">
        <v>5149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5149</v>
      </c>
      <c r="D5472" t="s">
        <v>5150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5150</v>
      </c>
      <c r="D5473" t="s">
        <v>5151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5151</v>
      </c>
      <c r="D5474" t="s">
        <v>5152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5152</v>
      </c>
      <c r="D5475" t="s">
        <v>5153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5153</v>
      </c>
      <c r="D5476" t="s">
        <v>5154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5154</v>
      </c>
      <c r="D5477" t="s">
        <v>5155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5155</v>
      </c>
      <c r="D5478" t="s">
        <v>5156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5156</v>
      </c>
      <c r="D5479" t="s">
        <v>5157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5157</v>
      </c>
      <c r="D5480" t="s">
        <v>5158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5158</v>
      </c>
      <c r="D5481" t="s">
        <v>5159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5159</v>
      </c>
      <c r="D5482" t="s">
        <v>5160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5160</v>
      </c>
      <c r="D5483" t="s">
        <v>5161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5161</v>
      </c>
      <c r="D5484" t="s">
        <v>5162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5162</v>
      </c>
      <c r="D5485" t="s">
        <v>5163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5163</v>
      </c>
      <c r="D5486" t="s">
        <v>5164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5164</v>
      </c>
      <c r="D5487" t="s">
        <v>5165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5165</v>
      </c>
      <c r="D5488" t="s">
        <v>5166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5166</v>
      </c>
      <c r="D5489" t="s">
        <v>5167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5167</v>
      </c>
      <c r="D5490" t="s">
        <v>5168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5168</v>
      </c>
      <c r="D5491" t="s">
        <v>5169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5169</v>
      </c>
      <c r="D5492" t="s">
        <v>5170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5170</v>
      </c>
      <c r="D5493" t="s">
        <v>5171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5171</v>
      </c>
      <c r="D5494" t="s">
        <v>5172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5172</v>
      </c>
      <c r="D5495" t="s">
        <v>5173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5173</v>
      </c>
      <c r="D5496" t="s">
        <v>5174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5174</v>
      </c>
      <c r="D5497" t="s">
        <v>5175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5175</v>
      </c>
      <c r="D5498" t="s">
        <v>5176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5176</v>
      </c>
      <c r="D5499" t="s">
        <v>5177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5177</v>
      </c>
      <c r="D5500" t="s">
        <v>5178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5178</v>
      </c>
      <c r="D5501" t="s">
        <v>5179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5179</v>
      </c>
      <c r="D5502" t="s">
        <v>5180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5180</v>
      </c>
      <c r="D5503" t="s">
        <v>5181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5181</v>
      </c>
      <c r="D5504" t="s">
        <v>5182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5182</v>
      </c>
      <c r="D5505" t="s">
        <v>5183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5183</v>
      </c>
      <c r="D5506" t="s">
        <v>5184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5184</v>
      </c>
      <c r="D5507" t="s">
        <v>5185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5185</v>
      </c>
      <c r="D5508" t="s">
        <v>5186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5186</v>
      </c>
      <c r="D5509" t="s">
        <v>5187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5187</v>
      </c>
      <c r="D5510" t="s">
        <v>5188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5188</v>
      </c>
      <c r="D5511" t="s">
        <v>5189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5189</v>
      </c>
      <c r="D5512" t="s">
        <v>5190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5190</v>
      </c>
      <c r="D5513" t="s">
        <v>5191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5191</v>
      </c>
      <c r="D5514" t="s">
        <v>5192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5192</v>
      </c>
      <c r="D5515" t="s">
        <v>5193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5193</v>
      </c>
      <c r="D5516" t="s">
        <v>5194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5194</v>
      </c>
      <c r="D5517" t="s">
        <v>5195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5195</v>
      </c>
      <c r="D5518" t="s">
        <v>5196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5196</v>
      </c>
      <c r="D5519" t="s">
        <v>5197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5197</v>
      </c>
      <c r="D5520" t="s">
        <v>5198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5198</v>
      </c>
      <c r="D5521" t="s">
        <v>5199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5199</v>
      </c>
      <c r="D5522" t="s">
        <v>5200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5200</v>
      </c>
      <c r="D5523" t="s">
        <v>5201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5201</v>
      </c>
      <c r="D5524" t="s">
        <v>5202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5202</v>
      </c>
      <c r="D5525" t="s">
        <v>5203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5203</v>
      </c>
      <c r="D5526" t="s">
        <v>5204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5204</v>
      </c>
      <c r="D5527" t="s">
        <v>5205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5205</v>
      </c>
      <c r="D5528" t="s">
        <v>5206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5206</v>
      </c>
      <c r="D5529" t="s">
        <v>5207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5207</v>
      </c>
      <c r="D5530" t="s">
        <v>5208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5208</v>
      </c>
      <c r="D5531" t="s">
        <v>5209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5209</v>
      </c>
      <c r="D5532" t="s">
        <v>5210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5210</v>
      </c>
      <c r="D5533" t="s">
        <v>5211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5211</v>
      </c>
      <c r="D5534" t="s">
        <v>5212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5212</v>
      </c>
      <c r="D5535" t="s">
        <v>5213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5213</v>
      </c>
      <c r="D5536" t="s">
        <v>5214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5214</v>
      </c>
      <c r="D5537" t="s">
        <v>5215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5215</v>
      </c>
      <c r="D5538" t="s">
        <v>5216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5216</v>
      </c>
      <c r="D5539" t="s">
        <v>5217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5217</v>
      </c>
      <c r="D5540" t="s">
        <v>5218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5218</v>
      </c>
      <c r="D5541" t="s">
        <v>5219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5219</v>
      </c>
      <c r="D5542" t="s">
        <v>5220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5220</v>
      </c>
      <c r="D5543" t="s">
        <v>5221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5221</v>
      </c>
      <c r="D5544" t="s">
        <v>5222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5222</v>
      </c>
      <c r="D5545" t="s">
        <v>5223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5223</v>
      </c>
      <c r="D5546" t="s">
        <v>5224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5224</v>
      </c>
      <c r="D5547" t="s">
        <v>5225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5225</v>
      </c>
      <c r="D5548" t="s">
        <v>5226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5226</v>
      </c>
      <c r="D5549" t="s">
        <v>5227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5227</v>
      </c>
      <c r="D5550" t="s">
        <v>5228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5228</v>
      </c>
      <c r="D5551" t="s">
        <v>5229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5229</v>
      </c>
      <c r="D5552" t="s">
        <v>5230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5230</v>
      </c>
      <c r="D5553" t="s">
        <v>5231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5231</v>
      </c>
      <c r="D5554" t="s">
        <v>5232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5232</v>
      </c>
      <c r="D5555" t="s">
        <v>5233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5233</v>
      </c>
      <c r="D5556" t="s">
        <v>5234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5234</v>
      </c>
      <c r="D5557" t="s">
        <v>5235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5235</v>
      </c>
      <c r="D5558" t="s">
        <v>5236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5236</v>
      </c>
      <c r="D5559" t="s">
        <v>5237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5237</v>
      </c>
      <c r="D5560" t="s">
        <v>5238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5238</v>
      </c>
      <c r="D5561" t="s">
        <v>5239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5239</v>
      </c>
      <c r="D5562" t="s">
        <v>5240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5240</v>
      </c>
      <c r="D5563" t="s">
        <v>5241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5241</v>
      </c>
      <c r="D5564" t="s">
        <v>5242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5242</v>
      </c>
      <c r="D5565" t="s">
        <v>5243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5243</v>
      </c>
      <c r="D5566" t="s">
        <v>5244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5244</v>
      </c>
      <c r="D5567" t="s">
        <v>5245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5245</v>
      </c>
      <c r="D5568" t="s">
        <v>5246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5246</v>
      </c>
      <c r="D5569" t="s">
        <v>5247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5247</v>
      </c>
      <c r="D5570" t="s">
        <v>5248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5248</v>
      </c>
      <c r="D5571" t="s">
        <v>5249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5249</v>
      </c>
      <c r="D5572" t="s">
        <v>5250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5250</v>
      </c>
      <c r="D5573" t="s">
        <v>5251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5251</v>
      </c>
      <c r="D5574" t="s">
        <v>5252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5252</v>
      </c>
      <c r="D5575" t="s">
        <v>5253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5253</v>
      </c>
      <c r="D5576" t="s">
        <v>5254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5254</v>
      </c>
      <c r="D5577" t="s">
        <v>5255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5255</v>
      </c>
      <c r="D5578" t="s">
        <v>5256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5256</v>
      </c>
      <c r="D5579" t="s">
        <v>5257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5257</v>
      </c>
      <c r="D5580" t="s">
        <v>5258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5258</v>
      </c>
      <c r="D5581" t="s">
        <v>5259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5259</v>
      </c>
      <c r="D5582" t="s">
        <v>5260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5260</v>
      </c>
      <c r="D5583" t="s">
        <v>5261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5261</v>
      </c>
      <c r="D5584" t="s">
        <v>5262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5262</v>
      </c>
      <c r="D5585" t="s">
        <v>5263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5263</v>
      </c>
      <c r="D5586" t="s">
        <v>5264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5264</v>
      </c>
      <c r="D5587" t="s">
        <v>5265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5265</v>
      </c>
      <c r="D5588" t="s">
        <v>5266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5266</v>
      </c>
      <c r="D5589" t="s">
        <v>5267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5267</v>
      </c>
      <c r="D5590" t="s">
        <v>5268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5268</v>
      </c>
      <c r="D5591" t="s">
        <v>5269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5269</v>
      </c>
      <c r="D5592" t="s">
        <v>5270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5270</v>
      </c>
      <c r="D5593" t="s">
        <v>5271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5271</v>
      </c>
      <c r="D5594" t="s">
        <v>5272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5272</v>
      </c>
      <c r="D5595" t="s">
        <v>5273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5273</v>
      </c>
      <c r="D5596" t="s">
        <v>5274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5274</v>
      </c>
      <c r="D5597" t="s">
        <v>5275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5275</v>
      </c>
      <c r="D5598" t="s">
        <v>5276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5276</v>
      </c>
      <c r="D5599" t="s">
        <v>5277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5277</v>
      </c>
      <c r="D5600" t="s">
        <v>5278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5278</v>
      </c>
      <c r="D5601" t="s">
        <v>5279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5279</v>
      </c>
      <c r="D5602" t="s">
        <v>5280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5280</v>
      </c>
      <c r="D5603" t="s">
        <v>5281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5281</v>
      </c>
      <c r="D5604" t="s">
        <v>5282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5282</v>
      </c>
      <c r="D5605" t="s">
        <v>5283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5283</v>
      </c>
      <c r="D5606" t="s">
        <v>5284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5284</v>
      </c>
      <c r="D5607" t="s">
        <v>5285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5285</v>
      </c>
      <c r="D5608" t="s">
        <v>5286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5286</v>
      </c>
      <c r="D5609" t="s">
        <v>5287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5287</v>
      </c>
      <c r="D5610" t="s">
        <v>5288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5288</v>
      </c>
      <c r="D5611" t="s">
        <v>5289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5289</v>
      </c>
      <c r="D5612" t="s">
        <v>5290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5290</v>
      </c>
      <c r="D5613" t="s">
        <v>5291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5291</v>
      </c>
      <c r="D5614" t="s">
        <v>5292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5292</v>
      </c>
      <c r="D5615" t="s">
        <v>5293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5293</v>
      </c>
      <c r="D5616" t="s">
        <v>5294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5294</v>
      </c>
      <c r="D5617" t="s">
        <v>5295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5295</v>
      </c>
      <c r="D5618" t="s">
        <v>5296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5296</v>
      </c>
      <c r="D5619" t="s">
        <v>5297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5297</v>
      </c>
      <c r="D5620" t="s">
        <v>5298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5298</v>
      </c>
      <c r="D5621" t="s">
        <v>5299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5299</v>
      </c>
      <c r="D5622" t="s">
        <v>5300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5300</v>
      </c>
      <c r="D5623" t="s">
        <v>5301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5301</v>
      </c>
      <c r="D5624" t="s">
        <v>5302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5302</v>
      </c>
      <c r="D5625" t="s">
        <v>5303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5303</v>
      </c>
      <c r="D5626" t="s">
        <v>5304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5304</v>
      </c>
      <c r="D5627" t="s">
        <v>5305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5305</v>
      </c>
      <c r="D5628" t="s">
        <v>5306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5306</v>
      </c>
      <c r="D5629" t="s">
        <v>5307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5307</v>
      </c>
      <c r="D5630" t="s">
        <v>5308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5308</v>
      </c>
      <c r="D5631" t="s">
        <v>5309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5309</v>
      </c>
      <c r="D5632" t="s">
        <v>5310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5310</v>
      </c>
      <c r="D5633" t="s">
        <v>5311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5311</v>
      </c>
      <c r="D5634" t="s">
        <v>5312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5312</v>
      </c>
      <c r="D5635" t="s">
        <v>5313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5313</v>
      </c>
      <c r="D5636" t="s">
        <v>5314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5314</v>
      </c>
      <c r="D5637" t="s">
        <v>5315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5315</v>
      </c>
      <c r="D5638" t="s">
        <v>5316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5316</v>
      </c>
      <c r="D5639" t="s">
        <v>5317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5317</v>
      </c>
      <c r="D5640" t="s">
        <v>5318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5318</v>
      </c>
      <c r="D5641" t="s">
        <v>5319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5319</v>
      </c>
      <c r="D5642" t="s">
        <v>5320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5320</v>
      </c>
      <c r="D5643" t="s">
        <v>5321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5321</v>
      </c>
      <c r="D5644" t="s">
        <v>5322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5322</v>
      </c>
      <c r="D5645" t="s">
        <v>5323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5323</v>
      </c>
      <c r="D5646" t="s">
        <v>5324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5324</v>
      </c>
      <c r="D5647" t="s">
        <v>5325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5325</v>
      </c>
      <c r="D5648" t="s">
        <v>5326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5326</v>
      </c>
      <c r="D5649" t="s">
        <v>5327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5327</v>
      </c>
      <c r="D5650" t="s">
        <v>5328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5328</v>
      </c>
      <c r="D5651" t="s">
        <v>5329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5329</v>
      </c>
      <c r="D5652" t="s">
        <v>5330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5330</v>
      </c>
      <c r="D5653" t="s">
        <v>5331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5331</v>
      </c>
      <c r="D5654" t="s">
        <v>5332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5332</v>
      </c>
      <c r="D5655" t="s">
        <v>5333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5333</v>
      </c>
      <c r="D5656" t="s">
        <v>5334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5334</v>
      </c>
      <c r="D5657" t="s">
        <v>5335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5335</v>
      </c>
      <c r="D5658" t="s">
        <v>5336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5336</v>
      </c>
      <c r="D5659" t="s">
        <v>5337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5337</v>
      </c>
      <c r="D5660" t="s">
        <v>5338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5338</v>
      </c>
      <c r="D5661" t="s">
        <v>5339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5339</v>
      </c>
      <c r="D5662" t="s">
        <v>5340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5340</v>
      </c>
      <c r="D5663" t="s">
        <v>5341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5341</v>
      </c>
      <c r="D5664" t="s">
        <v>5342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5342</v>
      </c>
      <c r="D5665" t="s">
        <v>5343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5343</v>
      </c>
      <c r="D5666" t="s">
        <v>5344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5344</v>
      </c>
      <c r="D5667" t="s">
        <v>5345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5345</v>
      </c>
      <c r="D5668" t="s">
        <v>5346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5346</v>
      </c>
      <c r="D5669" t="s">
        <v>5347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5347</v>
      </c>
      <c r="D5670" t="s">
        <v>5348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5348</v>
      </c>
      <c r="D5671" t="s">
        <v>5349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5349</v>
      </c>
      <c r="D5672" t="s">
        <v>5350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5350</v>
      </c>
      <c r="D5673" t="s">
        <v>5351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5351</v>
      </c>
      <c r="D5674" t="s">
        <v>5352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5352</v>
      </c>
      <c r="D5675" t="s">
        <v>5353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5353</v>
      </c>
      <c r="D5676" t="s">
        <v>5354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5354</v>
      </c>
      <c r="D5677" t="s">
        <v>5355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5355</v>
      </c>
      <c r="D5678" t="s">
        <v>5356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5356</v>
      </c>
      <c r="D5679" t="s">
        <v>5357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5357</v>
      </c>
      <c r="D5680" t="s">
        <v>5358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5358</v>
      </c>
      <c r="D5681" t="s">
        <v>5359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5359</v>
      </c>
      <c r="D5682" t="s">
        <v>5360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5360</v>
      </c>
      <c r="D5683" t="s">
        <v>5361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5361</v>
      </c>
      <c r="D5684" t="s">
        <v>5362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5362</v>
      </c>
      <c r="D5685" t="s">
        <v>5363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5363</v>
      </c>
      <c r="D5686" t="s">
        <v>5364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5364</v>
      </c>
      <c r="D5687" t="s">
        <v>5365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5365</v>
      </c>
      <c r="D5688" t="s">
        <v>5366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5366</v>
      </c>
      <c r="D5689" t="s">
        <v>5367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5367</v>
      </c>
      <c r="D5690" t="s">
        <v>5368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5368</v>
      </c>
      <c r="D5691" t="s">
        <v>5369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5369</v>
      </c>
      <c r="D5692" t="s">
        <v>5370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5370</v>
      </c>
      <c r="D5693" t="s">
        <v>5371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5371</v>
      </c>
      <c r="D5694" t="s">
        <v>5372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5372</v>
      </c>
      <c r="D5695" t="s">
        <v>5373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5373</v>
      </c>
      <c r="D5696" t="s">
        <v>5374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5374</v>
      </c>
      <c r="D5697" t="s">
        <v>5375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5375</v>
      </c>
      <c r="D5698" t="s">
        <v>5376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5376</v>
      </c>
      <c r="D5699" t="s">
        <v>5377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5377</v>
      </c>
      <c r="D5700" t="s">
        <v>5378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5378</v>
      </c>
      <c r="D5701" t="s">
        <v>5379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5379</v>
      </c>
      <c r="D5702" t="s">
        <v>5380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5380</v>
      </c>
      <c r="D5703" t="s">
        <v>5381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5381</v>
      </c>
      <c r="D5704" t="s">
        <v>5382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5382</v>
      </c>
      <c r="D5705" t="s">
        <v>5383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5383</v>
      </c>
      <c r="D5706" t="s">
        <v>5384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5384</v>
      </c>
      <c r="D5707" t="s">
        <v>5385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5385</v>
      </c>
      <c r="D5708" t="s">
        <v>5386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5386</v>
      </c>
      <c r="D5709" t="s">
        <v>5387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5387</v>
      </c>
      <c r="D5710" t="s">
        <v>5388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5388</v>
      </c>
      <c r="D5711" t="s">
        <v>5389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5389</v>
      </c>
      <c r="D5712" t="s">
        <v>5390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5390</v>
      </c>
      <c r="D5713" t="s">
        <v>5391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5391</v>
      </c>
      <c r="D5714" t="s">
        <v>5392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5392</v>
      </c>
      <c r="D5715" t="s">
        <v>5393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5393</v>
      </c>
      <c r="D5716" t="s">
        <v>5394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5394</v>
      </c>
      <c r="D5717" t="s">
        <v>5395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5395</v>
      </c>
      <c r="D5718" t="s">
        <v>5396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5396</v>
      </c>
      <c r="D5719" t="s">
        <v>5397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5397</v>
      </c>
      <c r="D5720" t="s">
        <v>5398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5398</v>
      </c>
      <c r="D5721" t="s">
        <v>5399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5399</v>
      </c>
      <c r="D5722" t="s">
        <v>5400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5400</v>
      </c>
      <c r="D5723" t="s">
        <v>5401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5401</v>
      </c>
      <c r="D5724" t="s">
        <v>5402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5402</v>
      </c>
      <c r="D5725" t="s">
        <v>5403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5403</v>
      </c>
      <c r="D5726" t="s">
        <v>5404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5404</v>
      </c>
      <c r="D5727" t="s">
        <v>5405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5405</v>
      </c>
      <c r="D5728" t="s">
        <v>5406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5406</v>
      </c>
      <c r="D5729" t="s">
        <v>5407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5407</v>
      </c>
      <c r="D5730" t="s">
        <v>5408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5408</v>
      </c>
      <c r="D5731" t="s">
        <v>5409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5409</v>
      </c>
      <c r="D5732" t="s">
        <v>5410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5410</v>
      </c>
      <c r="D5733" t="s">
        <v>5411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5411</v>
      </c>
      <c r="D5734" t="s">
        <v>5412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5412</v>
      </c>
      <c r="D5735" t="s">
        <v>5413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5413</v>
      </c>
      <c r="D5736" t="s">
        <v>5414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5414</v>
      </c>
      <c r="D5737" t="s">
        <v>5415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5415</v>
      </c>
      <c r="D5738" t="s">
        <v>5416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5416</v>
      </c>
      <c r="D5739" t="s">
        <v>5417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5417</v>
      </c>
      <c r="D5740" t="s">
        <v>5418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5418</v>
      </c>
      <c r="D5741" t="s">
        <v>5419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5419</v>
      </c>
      <c r="D5742" t="s">
        <v>5420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5420</v>
      </c>
      <c r="D5743" t="s">
        <v>5421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5421</v>
      </c>
      <c r="D5744" t="s">
        <v>5422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5422</v>
      </c>
      <c r="D5745" t="s">
        <v>5423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5423</v>
      </c>
      <c r="D5746" t="s">
        <v>5424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5424</v>
      </c>
      <c r="D5747" t="s">
        <v>5425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5425</v>
      </c>
      <c r="D5748" t="s">
        <v>5426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5426</v>
      </c>
      <c r="D5749" t="s">
        <v>5427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5427</v>
      </c>
      <c r="D5750" t="s">
        <v>5428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5428</v>
      </c>
      <c r="D5751" t="s">
        <v>5429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5429</v>
      </c>
      <c r="D5752" t="s">
        <v>5430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5430</v>
      </c>
      <c r="D5753" t="s">
        <v>5431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5431</v>
      </c>
      <c r="D5754" t="s">
        <v>5432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5432</v>
      </c>
      <c r="D5755" t="s">
        <v>5433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5433</v>
      </c>
      <c r="D5756" t="s">
        <v>5434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5434</v>
      </c>
      <c r="D5757" t="s">
        <v>5435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5435</v>
      </c>
      <c r="D5758" t="s">
        <v>5436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5436</v>
      </c>
      <c r="D5759" t="s">
        <v>5437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5437</v>
      </c>
      <c r="D5760" t="s">
        <v>5438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5438</v>
      </c>
      <c r="D5761" t="s">
        <v>5439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5439</v>
      </c>
      <c r="D5762" t="s">
        <v>5440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5440</v>
      </c>
      <c r="D5763" t="s">
        <v>5441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5441</v>
      </c>
      <c r="D5764" t="s">
        <v>5442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5442</v>
      </c>
      <c r="D5765" t="s">
        <v>5443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5443</v>
      </c>
      <c r="D5766" t="s">
        <v>5444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5444</v>
      </c>
      <c r="D5767" t="s">
        <v>5445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5445</v>
      </c>
      <c r="D5768" t="s">
        <v>5446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5446</v>
      </c>
      <c r="D5769" t="s">
        <v>5447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5447</v>
      </c>
      <c r="D5770" t="s">
        <v>5448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5448</v>
      </c>
      <c r="D5771" t="s">
        <v>5449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5449</v>
      </c>
      <c r="D5772" t="s">
        <v>5450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5450</v>
      </c>
      <c r="D5773" t="s">
        <v>5451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5451</v>
      </c>
      <c r="D5774" t="s">
        <v>5452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5452</v>
      </c>
      <c r="D5775" t="s">
        <v>5453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5453</v>
      </c>
      <c r="D5776" t="s">
        <v>5454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5454</v>
      </c>
      <c r="D5777" t="s">
        <v>5455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5455</v>
      </c>
      <c r="D5778" t="s">
        <v>5456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5456</v>
      </c>
      <c r="D5779" t="s">
        <v>5457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5457</v>
      </c>
      <c r="D5780" t="s">
        <v>5458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5458</v>
      </c>
      <c r="D5781" t="s">
        <v>5459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5459</v>
      </c>
      <c r="D5782" t="s">
        <v>5460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5460</v>
      </c>
      <c r="D5783" t="s">
        <v>5461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5461</v>
      </c>
      <c r="D5784" t="s">
        <v>5462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5462</v>
      </c>
      <c r="D5785" t="s">
        <v>5463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5463</v>
      </c>
      <c r="D5786" t="s">
        <v>5464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5464</v>
      </c>
      <c r="D5787" t="s">
        <v>5465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5465</v>
      </c>
      <c r="D5788" t="s">
        <v>5466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5466</v>
      </c>
      <c r="D5789" t="s">
        <v>5467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5467</v>
      </c>
      <c r="D5790" t="s">
        <v>5468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5468</v>
      </c>
      <c r="D5791" t="s">
        <v>5469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5469</v>
      </c>
      <c r="D5792" t="s">
        <v>5470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5470</v>
      </c>
      <c r="D5793" t="s">
        <v>5471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5471</v>
      </c>
      <c r="D5794" t="s">
        <v>5472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5472</v>
      </c>
      <c r="D5795" t="s">
        <v>5473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5473</v>
      </c>
      <c r="D5796" t="s">
        <v>5474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5474</v>
      </c>
      <c r="D5797" t="s">
        <v>5475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5475</v>
      </c>
      <c r="D5798" t="s">
        <v>5476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5476</v>
      </c>
      <c r="D5799" t="s">
        <v>5477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5477</v>
      </c>
      <c r="D5800" t="s">
        <v>5478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5478</v>
      </c>
      <c r="D5801" t="s">
        <v>5479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5479</v>
      </c>
      <c r="D5802" t="s">
        <v>5480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5480</v>
      </c>
      <c r="D5803" t="s">
        <v>5481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5481</v>
      </c>
      <c r="D5804" t="s">
        <v>5482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5482</v>
      </c>
      <c r="D5805" t="s">
        <v>5483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5483</v>
      </c>
      <c r="D5806" t="s">
        <v>5484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5484</v>
      </c>
      <c r="D5807" t="s">
        <v>5485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5485</v>
      </c>
      <c r="D5808" t="s">
        <v>5486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5486</v>
      </c>
      <c r="D5809" t="s">
        <v>5487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5487</v>
      </c>
      <c r="D5810" t="s">
        <v>5488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5488</v>
      </c>
      <c r="D5811" t="s">
        <v>5489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5489</v>
      </c>
      <c r="D5812" t="s">
        <v>5490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5490</v>
      </c>
      <c r="D5813" t="s">
        <v>5491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5491</v>
      </c>
      <c r="D5814" t="s">
        <v>5492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5492</v>
      </c>
      <c r="D5815" t="s">
        <v>5493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5493</v>
      </c>
      <c r="D5816" t="s">
        <v>5494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5494</v>
      </c>
      <c r="D5817" t="s">
        <v>5495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5495</v>
      </c>
      <c r="D5818" t="s">
        <v>5496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5496</v>
      </c>
      <c r="D5819" t="s">
        <v>5497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5497</v>
      </c>
      <c r="D5820" t="s">
        <v>5498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5498</v>
      </c>
      <c r="D5821" t="s">
        <v>5499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5499</v>
      </c>
      <c r="D5822" t="s">
        <v>5500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5500</v>
      </c>
      <c r="D5823" t="s">
        <v>5501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5501</v>
      </c>
      <c r="D5824" t="s">
        <v>5502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5502</v>
      </c>
      <c r="D5825" t="s">
        <v>5503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5503</v>
      </c>
      <c r="D5826" t="s">
        <v>5504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5504</v>
      </c>
      <c r="D5827" t="s">
        <v>5505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5505</v>
      </c>
      <c r="D5828" t="s">
        <v>5506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5506</v>
      </c>
      <c r="D5829" t="s">
        <v>5507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5507</v>
      </c>
      <c r="D5830" t="s">
        <v>5508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5508</v>
      </c>
      <c r="D5831" t="s">
        <v>5509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5509</v>
      </c>
      <c r="D5832" t="s">
        <v>5510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5510</v>
      </c>
      <c r="D5833" t="s">
        <v>5511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5511</v>
      </c>
      <c r="D5834" t="s">
        <v>5512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5512</v>
      </c>
      <c r="D5835" t="s">
        <v>5513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5513</v>
      </c>
      <c r="D5836" t="s">
        <v>5514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5514</v>
      </c>
      <c r="D5837" t="s">
        <v>5515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5515</v>
      </c>
      <c r="D5838" t="s">
        <v>5516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5516</v>
      </c>
      <c r="D5839" t="s">
        <v>5517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5517</v>
      </c>
      <c r="D5840" t="s">
        <v>5518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5518</v>
      </c>
      <c r="D5841" t="s">
        <v>5519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5519</v>
      </c>
      <c r="D5842" t="s">
        <v>5520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5520</v>
      </c>
      <c r="D5843" t="s">
        <v>5521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5521</v>
      </c>
      <c r="D5844" t="s">
        <v>5522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5522</v>
      </c>
      <c r="D5845" t="s">
        <v>5523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5523</v>
      </c>
      <c r="D5846" t="s">
        <v>5524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5524</v>
      </c>
      <c r="D5847" t="s">
        <v>5525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5525</v>
      </c>
      <c r="D5848" t="s">
        <v>5526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5526</v>
      </c>
      <c r="D5849" t="s">
        <v>5527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5527</v>
      </c>
      <c r="D5850" t="s">
        <v>5528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5528</v>
      </c>
      <c r="D5851" t="s">
        <v>5529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5529</v>
      </c>
      <c r="D5852" t="s">
        <v>5530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5530</v>
      </c>
      <c r="D5853" t="s">
        <v>5531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5531</v>
      </c>
      <c r="D5854" t="s">
        <v>5532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5532</v>
      </c>
      <c r="D5855" t="s">
        <v>5533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5533</v>
      </c>
      <c r="D5856" t="s">
        <v>5534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5534</v>
      </c>
      <c r="D5857" t="s">
        <v>5535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5535</v>
      </c>
      <c r="D5858" t="s">
        <v>5536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5536</v>
      </c>
      <c r="D5859" t="s">
        <v>5537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5537</v>
      </c>
      <c r="D5860" t="s">
        <v>5538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5538</v>
      </c>
      <c r="D5861" t="s">
        <v>5539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5539</v>
      </c>
      <c r="D5862" t="s">
        <v>5540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5540</v>
      </c>
      <c r="D5863" t="s">
        <v>5541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5541</v>
      </c>
      <c r="D5864" t="s">
        <v>5542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5542</v>
      </c>
      <c r="D5865" t="s">
        <v>5543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5543</v>
      </c>
      <c r="D5866" t="s">
        <v>5544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5544</v>
      </c>
      <c r="D5867" t="s">
        <v>5545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5545</v>
      </c>
      <c r="D5868" t="s">
        <v>5546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5546</v>
      </c>
      <c r="D5869" t="s">
        <v>5547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5547</v>
      </c>
      <c r="D5870" t="s">
        <v>5548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5548</v>
      </c>
      <c r="D5871" t="s">
        <v>5549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5549</v>
      </c>
      <c r="D5872" t="s">
        <v>5550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5550</v>
      </c>
      <c r="D5873" t="s">
        <v>5551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5551</v>
      </c>
      <c r="D5874" t="s">
        <v>5552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5552</v>
      </c>
      <c r="D5875" t="s">
        <v>5553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5553</v>
      </c>
      <c r="D5876" t="s">
        <v>5554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5554</v>
      </c>
      <c r="D5877" t="s">
        <v>5555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5555</v>
      </c>
      <c r="D5878" t="s">
        <v>5556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5556</v>
      </c>
      <c r="D5879" t="s">
        <v>5557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5557</v>
      </c>
      <c r="D5880" t="s">
        <v>5558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5558</v>
      </c>
      <c r="D5881" t="s">
        <v>5559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5559</v>
      </c>
      <c r="D5882" t="s">
        <v>5560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5560</v>
      </c>
      <c r="D5883" t="s">
        <v>5561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5561</v>
      </c>
      <c r="D5884" t="s">
        <v>5562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5562</v>
      </c>
      <c r="D5885" t="s">
        <v>5563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5563</v>
      </c>
      <c r="D5886" t="s">
        <v>5564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5564</v>
      </c>
      <c r="D5887" t="s">
        <v>5565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5565</v>
      </c>
      <c r="D5888" t="s">
        <v>5566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5566</v>
      </c>
      <c r="D5889" t="s">
        <v>5567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5567</v>
      </c>
      <c r="D5890" t="s">
        <v>5568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5568</v>
      </c>
      <c r="D5891" t="s">
        <v>5569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5569</v>
      </c>
      <c r="D5892" t="s">
        <v>5570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5570</v>
      </c>
      <c r="D5893" t="s">
        <v>5571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5571</v>
      </c>
      <c r="D5894" t="s">
        <v>5572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5572</v>
      </c>
      <c r="D5895" t="s">
        <v>5573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5573</v>
      </c>
      <c r="D5896" t="s">
        <v>5574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5574</v>
      </c>
      <c r="D5897" t="s">
        <v>5575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5575</v>
      </c>
      <c r="D5898" t="s">
        <v>5576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5576</v>
      </c>
      <c r="D5899" t="s">
        <v>5577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5577</v>
      </c>
      <c r="D5900" t="s">
        <v>5578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5578</v>
      </c>
      <c r="D5901" t="s">
        <v>5579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5579</v>
      </c>
      <c r="D5902" t="s">
        <v>5580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5580</v>
      </c>
      <c r="D5903" t="s">
        <v>5581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5581</v>
      </c>
      <c r="D5904" t="s">
        <v>5582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5582</v>
      </c>
      <c r="D5905" t="s">
        <v>5583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5583</v>
      </c>
      <c r="D5906" t="s">
        <v>5584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5584</v>
      </c>
      <c r="D5907" t="s">
        <v>5585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5585</v>
      </c>
      <c r="D5908" t="s">
        <v>5586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5586</v>
      </c>
      <c r="D5909" t="s">
        <v>5587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5587</v>
      </c>
      <c r="D5910" t="s">
        <v>5588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5588</v>
      </c>
      <c r="D5911" t="s">
        <v>5589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5589</v>
      </c>
      <c r="D5912" t="s">
        <v>5590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5590</v>
      </c>
      <c r="D5913" t="s">
        <v>5591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5591</v>
      </c>
      <c r="D5914" t="s">
        <v>5592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5592</v>
      </c>
      <c r="D5915" t="s">
        <v>5593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5593</v>
      </c>
      <c r="D5916" t="s">
        <v>5594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5594</v>
      </c>
      <c r="D5917" t="s">
        <v>5595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5595</v>
      </c>
      <c r="D5918" t="s">
        <v>5596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5596</v>
      </c>
      <c r="D5919" t="s">
        <v>5597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5597</v>
      </c>
      <c r="D5920" t="s">
        <v>5598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5598</v>
      </c>
      <c r="D5921" t="s">
        <v>5599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5599</v>
      </c>
      <c r="D5922" t="s">
        <v>5600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5600</v>
      </c>
      <c r="D5923" t="s">
        <v>5601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5601</v>
      </c>
      <c r="D5924" t="s">
        <v>5602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5602</v>
      </c>
      <c r="D5925" t="s">
        <v>5603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5603</v>
      </c>
      <c r="D5926" t="s">
        <v>5604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5604</v>
      </c>
      <c r="D5927" t="s">
        <v>5605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5605</v>
      </c>
      <c r="D5928" t="s">
        <v>5606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5606</v>
      </c>
      <c r="D5929" t="s">
        <v>5607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5607</v>
      </c>
      <c r="D5930" t="s">
        <v>5608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5608</v>
      </c>
      <c r="D5931" t="s">
        <v>5609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5609</v>
      </c>
      <c r="D5932" t="s">
        <v>5610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5610</v>
      </c>
      <c r="D5933" t="s">
        <v>5611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5611</v>
      </c>
      <c r="D5934" t="s">
        <v>5612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5612</v>
      </c>
      <c r="D5935" t="s">
        <v>5613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5613</v>
      </c>
      <c r="D5936" t="s">
        <v>5614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5614</v>
      </c>
      <c r="D5937" t="s">
        <v>5615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5615</v>
      </c>
      <c r="D5938" t="s">
        <v>5616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5616</v>
      </c>
      <c r="D5939" t="s">
        <v>5617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5617</v>
      </c>
      <c r="D5940" t="s">
        <v>5618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5618</v>
      </c>
      <c r="D5941" t="s">
        <v>5619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5619</v>
      </c>
      <c r="D5942" t="s">
        <v>5620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5620</v>
      </c>
      <c r="D5943" t="s">
        <v>5621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5621</v>
      </c>
      <c r="D5944" t="s">
        <v>5622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5622</v>
      </c>
      <c r="D5945" t="s">
        <v>5623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5623</v>
      </c>
      <c r="D5946" t="s">
        <v>5624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5624</v>
      </c>
      <c r="D5947" t="s">
        <v>5625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5625</v>
      </c>
      <c r="D5948" t="s">
        <v>5626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5626</v>
      </c>
      <c r="D5949" t="s">
        <v>5627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5627</v>
      </c>
      <c r="D5950" t="s">
        <v>5628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5628</v>
      </c>
      <c r="D5951" t="s">
        <v>5629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5629</v>
      </c>
      <c r="D5952" t="s">
        <v>5630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5630</v>
      </c>
      <c r="D5953" t="s">
        <v>5631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5631</v>
      </c>
      <c r="D5954" t="s">
        <v>5632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5632</v>
      </c>
      <c r="D5955" t="s">
        <v>5633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5633</v>
      </c>
      <c r="D5956" t="s">
        <v>5634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5634</v>
      </c>
      <c r="D5957" t="s">
        <v>5635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5635</v>
      </c>
      <c r="D5958" t="s">
        <v>5636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5636</v>
      </c>
      <c r="D5959" t="s">
        <v>5637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5637</v>
      </c>
      <c r="D5960" t="s">
        <v>5638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5638</v>
      </c>
      <c r="D5961" t="s">
        <v>5639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5639</v>
      </c>
      <c r="D5962" t="s">
        <v>5640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5640</v>
      </c>
      <c r="D5963" t="s">
        <v>5641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5641</v>
      </c>
      <c r="D5964" t="s">
        <v>5642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5642</v>
      </c>
      <c r="D5965" t="s">
        <v>5643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5643</v>
      </c>
      <c r="D5966" t="s">
        <v>5644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5644</v>
      </c>
      <c r="D5967" t="s">
        <v>5645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5645</v>
      </c>
      <c r="D5968" t="s">
        <v>5646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5646</v>
      </c>
      <c r="D5969" t="s">
        <v>5647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5647</v>
      </c>
      <c r="D5970" t="s">
        <v>5648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5648</v>
      </c>
      <c r="D5971" t="s">
        <v>5649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5649</v>
      </c>
      <c r="D5972" t="s">
        <v>5650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5650</v>
      </c>
      <c r="D5973" t="s">
        <v>5651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5651</v>
      </c>
      <c r="D5974" t="s">
        <v>5652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5652</v>
      </c>
      <c r="D5975" t="s">
        <v>5653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5653</v>
      </c>
      <c r="D5976" t="s">
        <v>5654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5654</v>
      </c>
      <c r="D5977" t="s">
        <v>5655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5655</v>
      </c>
      <c r="D5978" t="s">
        <v>5656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5656</v>
      </c>
      <c r="D5979" t="s">
        <v>5657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5657</v>
      </c>
      <c r="D5980" t="s">
        <v>5658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5658</v>
      </c>
      <c r="D5981" t="s">
        <v>5659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5659</v>
      </c>
      <c r="D5982" t="s">
        <v>5660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5660</v>
      </c>
      <c r="D5983" t="s">
        <v>5661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5661</v>
      </c>
      <c r="D5984" t="s">
        <v>5662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5662</v>
      </c>
      <c r="D5985" t="s">
        <v>5663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5663</v>
      </c>
      <c r="D5986" t="s">
        <v>5664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5664</v>
      </c>
      <c r="D5987" t="s">
        <v>5665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5665</v>
      </c>
      <c r="D5988" t="s">
        <v>5666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5666</v>
      </c>
      <c r="D5989" t="s">
        <v>5667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5667</v>
      </c>
      <c r="D5990" t="s">
        <v>5668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5668</v>
      </c>
      <c r="D5991" t="s">
        <v>5669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5669</v>
      </c>
      <c r="D5992" t="s">
        <v>5670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5670</v>
      </c>
      <c r="D5993" t="s">
        <v>5671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5671</v>
      </c>
      <c r="D5994" t="s">
        <v>5672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5672</v>
      </c>
      <c r="D5995" t="s">
        <v>5673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5673</v>
      </c>
      <c r="D5996" t="s">
        <v>5674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5674</v>
      </c>
      <c r="D5997" t="s">
        <v>5675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5675</v>
      </c>
      <c r="D5998" t="s">
        <v>5676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5676</v>
      </c>
      <c r="D5999" t="s">
        <v>5677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5677</v>
      </c>
      <c r="D6000" t="s">
        <v>5678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5678</v>
      </c>
      <c r="D6001" t="s">
        <v>5679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5679</v>
      </c>
      <c r="D6002" t="s">
        <v>5680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5680</v>
      </c>
      <c r="D6003" t="s">
        <v>5681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5681</v>
      </c>
      <c r="D6004" t="s">
        <v>5682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5682</v>
      </c>
      <c r="D6005" t="s">
        <v>5683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5683</v>
      </c>
      <c r="D6006" t="s">
        <v>5684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5684</v>
      </c>
      <c r="D6007" t="s">
        <v>5685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5685</v>
      </c>
      <c r="D6008" t="s">
        <v>5686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5686</v>
      </c>
      <c r="D6009" t="s">
        <v>5687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5687</v>
      </c>
      <c r="D6010" t="s">
        <v>5688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5688</v>
      </c>
      <c r="D6011" t="s">
        <v>5689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5689</v>
      </c>
      <c r="D6012" t="s">
        <v>5690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5690</v>
      </c>
      <c r="D6013" t="s">
        <v>5691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5691</v>
      </c>
      <c r="D6014" t="s">
        <v>5692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5692</v>
      </c>
      <c r="D6015" t="s">
        <v>5693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5693</v>
      </c>
      <c r="D6016" t="s">
        <v>5694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5694</v>
      </c>
      <c r="D6017" t="s">
        <v>5695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5695</v>
      </c>
      <c r="D6018" t="s">
        <v>5696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5696</v>
      </c>
      <c r="D6019" t="s">
        <v>5697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5697</v>
      </c>
      <c r="D6020" t="s">
        <v>5698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5698</v>
      </c>
      <c r="D6021" t="s">
        <v>5699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5699</v>
      </c>
      <c r="D6022" t="s">
        <v>5700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5700</v>
      </c>
      <c r="D6023" t="s">
        <v>5701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5701</v>
      </c>
      <c r="D6024" t="s">
        <v>5702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5702</v>
      </c>
      <c r="D6025" t="s">
        <v>5703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5703</v>
      </c>
      <c r="D6026" t="s">
        <v>5704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5704</v>
      </c>
      <c r="D6027" t="s">
        <v>5705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5705</v>
      </c>
      <c r="D6028" t="s">
        <v>5706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5706</v>
      </c>
      <c r="D6029" t="s">
        <v>5707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5707</v>
      </c>
      <c r="D6030" t="s">
        <v>5708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5708</v>
      </c>
      <c r="D6031" t="s">
        <v>5709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5709</v>
      </c>
      <c r="D6032" t="s">
        <v>5710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5710</v>
      </c>
      <c r="D6033" t="s">
        <v>5711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5711</v>
      </c>
      <c r="D6034" t="s">
        <v>5712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5712</v>
      </c>
      <c r="D6035" t="s">
        <v>5713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5713</v>
      </c>
      <c r="D6036" t="s">
        <v>5714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5714</v>
      </c>
      <c r="D6037" t="s">
        <v>5715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5715</v>
      </c>
      <c r="D6038" t="s">
        <v>5716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5716</v>
      </c>
      <c r="D6039" t="s">
        <v>5717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5717</v>
      </c>
      <c r="D6040" t="s">
        <v>5718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5718</v>
      </c>
      <c r="D6041" t="s">
        <v>5719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5719</v>
      </c>
      <c r="D6042" t="s">
        <v>5720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5720</v>
      </c>
      <c r="D6043" t="s">
        <v>5721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5721</v>
      </c>
      <c r="D6044" t="s">
        <v>5722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5722</v>
      </c>
      <c r="D6045" t="s">
        <v>5723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5723</v>
      </c>
      <c r="D6046" t="s">
        <v>5724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5724</v>
      </c>
      <c r="D6047" t="s">
        <v>5725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5725</v>
      </c>
      <c r="D6048" t="s">
        <v>5726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5726</v>
      </c>
      <c r="D6049" t="s">
        <v>5727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5727</v>
      </c>
      <c r="D6050" t="s">
        <v>5728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5728</v>
      </c>
      <c r="D6051" t="s">
        <v>5729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5729</v>
      </c>
      <c r="D6052" t="s">
        <v>5730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5730</v>
      </c>
      <c r="D6053" t="s">
        <v>5731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5731</v>
      </c>
      <c r="D6054" t="s">
        <v>5732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5732</v>
      </c>
      <c r="D6055" t="s">
        <v>5733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5733</v>
      </c>
      <c r="D6056" t="s">
        <v>5734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5734</v>
      </c>
      <c r="D6057" t="s">
        <v>5735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5735</v>
      </c>
      <c r="D6058" t="s">
        <v>5736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5736</v>
      </c>
      <c r="D6059" t="s">
        <v>5737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5737</v>
      </c>
      <c r="D6060" t="s">
        <v>5738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5738</v>
      </c>
      <c r="D6061" t="s">
        <v>11111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11111</v>
      </c>
      <c r="D6062" t="s">
        <v>11112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11112</v>
      </c>
      <c r="D6063" t="s">
        <v>11113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11113</v>
      </c>
      <c r="D6064" t="s">
        <v>11114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11114</v>
      </c>
      <c r="D6065" t="s">
        <v>11115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11115</v>
      </c>
      <c r="D6066" t="s">
        <v>11116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11116</v>
      </c>
      <c r="D6067" t="s">
        <v>11117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11117</v>
      </c>
      <c r="D6068" t="s">
        <v>11118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11118</v>
      </c>
      <c r="D6069" t="s">
        <v>11119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11119</v>
      </c>
      <c r="D6070" t="s">
        <v>11120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11120</v>
      </c>
      <c r="D6071" t="s">
        <v>11121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11121</v>
      </c>
      <c r="D6072" t="s">
        <v>11122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11122</v>
      </c>
      <c r="D6073" t="s">
        <v>11123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11123</v>
      </c>
      <c r="D6074" t="s">
        <v>11124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11124</v>
      </c>
      <c r="D6075" t="s">
        <v>11125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11125</v>
      </c>
      <c r="D6076" t="s">
        <v>11126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11126</v>
      </c>
      <c r="D6077" t="s">
        <v>11127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11127</v>
      </c>
      <c r="D6078" t="s">
        <v>11128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11128</v>
      </c>
      <c r="D6079" t="s">
        <v>11129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11129</v>
      </c>
      <c r="D6080" t="s">
        <v>11130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11130</v>
      </c>
      <c r="D6081" t="s">
        <v>11131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11131</v>
      </c>
      <c r="D6082" t="s">
        <v>11132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11132</v>
      </c>
      <c r="D6083" t="s">
        <v>11133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11133</v>
      </c>
      <c r="D6084" t="s">
        <v>11134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11134</v>
      </c>
      <c r="D6085" t="s">
        <v>11135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11135</v>
      </c>
      <c r="D6086" t="s">
        <v>11136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11136</v>
      </c>
      <c r="D6087" t="s">
        <v>11137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11137</v>
      </c>
      <c r="D6088" t="s">
        <v>11138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11138</v>
      </c>
      <c r="D6089" t="s">
        <v>11139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11139</v>
      </c>
      <c r="D6090" t="s">
        <v>11140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11140</v>
      </c>
      <c r="D6091" t="s">
        <v>11141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11141</v>
      </c>
      <c r="D6092" t="s">
        <v>11142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11142</v>
      </c>
      <c r="D6093" t="s">
        <v>11143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11143</v>
      </c>
      <c r="D6094" t="s">
        <v>11144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11144</v>
      </c>
      <c r="D6095" t="s">
        <v>11145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11145</v>
      </c>
      <c r="D6096" t="s">
        <v>11146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11146</v>
      </c>
      <c r="D6097" t="s">
        <v>11147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11147</v>
      </c>
      <c r="D6098" t="s">
        <v>11148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11148</v>
      </c>
      <c r="D6099" t="s">
        <v>11149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11149</v>
      </c>
      <c r="D6100" t="s">
        <v>11150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11150</v>
      </c>
      <c r="D6101" t="s">
        <v>11151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11151</v>
      </c>
      <c r="D6102" t="s">
        <v>11152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11152</v>
      </c>
      <c r="D6103" t="s">
        <v>11153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11153</v>
      </c>
      <c r="D6104" t="s">
        <v>11154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11154</v>
      </c>
      <c r="D6105" t="s">
        <v>11155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11155</v>
      </c>
      <c r="D6106" t="s">
        <v>11156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11156</v>
      </c>
      <c r="D6107" t="s">
        <v>11157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11157</v>
      </c>
      <c r="D6108" t="s">
        <v>11158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11158</v>
      </c>
      <c r="D6109" t="s">
        <v>11159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11159</v>
      </c>
      <c r="D6110" t="s">
        <v>11160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11160</v>
      </c>
      <c r="D6111" t="s">
        <v>11161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11161</v>
      </c>
      <c r="D6112" t="s">
        <v>11162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11162</v>
      </c>
      <c r="D6113" t="s">
        <v>11163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11163</v>
      </c>
      <c r="D6114" t="s">
        <v>11164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11164</v>
      </c>
      <c r="D6115" t="s">
        <v>11165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11165</v>
      </c>
      <c r="D6116" t="s">
        <v>11166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11166</v>
      </c>
      <c r="D6117" t="s">
        <v>11167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11167</v>
      </c>
      <c r="D6118" t="s">
        <v>11168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11168</v>
      </c>
      <c r="D6119" t="s">
        <v>11169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11169</v>
      </c>
      <c r="D6120" t="s">
        <v>11170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11170</v>
      </c>
      <c r="D6121" t="s">
        <v>11171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11171</v>
      </c>
      <c r="D6122" t="s">
        <v>11172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11172</v>
      </c>
      <c r="D6123" t="s">
        <v>11173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11173</v>
      </c>
      <c r="D6124" t="s">
        <v>11174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11174</v>
      </c>
      <c r="D6125" t="s">
        <v>11175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11175</v>
      </c>
      <c r="D6126" t="s">
        <v>11176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11176</v>
      </c>
      <c r="D6127" t="s">
        <v>11177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11177</v>
      </c>
      <c r="D6128" t="s">
        <v>11178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11178</v>
      </c>
      <c r="D6129" t="s">
        <v>11179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11179</v>
      </c>
      <c r="D6130" t="s">
        <v>11180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11180</v>
      </c>
      <c r="D6131" t="s">
        <v>11181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11181</v>
      </c>
      <c r="D6132" t="s">
        <v>11182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11182</v>
      </c>
      <c r="D6133" t="s">
        <v>11183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11183</v>
      </c>
      <c r="D6134" t="s">
        <v>11184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11184</v>
      </c>
      <c r="D6135" t="s">
        <v>11185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11185</v>
      </c>
      <c r="D6136" t="s">
        <v>11186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11186</v>
      </c>
      <c r="D6137" t="s">
        <v>11187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11187</v>
      </c>
      <c r="D6138" t="s">
        <v>11188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11188</v>
      </c>
      <c r="D6139" t="s">
        <v>11189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11189</v>
      </c>
      <c r="D6140" t="s">
        <v>11190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11190</v>
      </c>
      <c r="D6141" t="s">
        <v>11191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11191</v>
      </c>
      <c r="D6142" t="s">
        <v>11192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11192</v>
      </c>
      <c r="D6143" t="s">
        <v>11193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11193</v>
      </c>
      <c r="D6144" t="s">
        <v>11194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11194</v>
      </c>
      <c r="D6145" t="s">
        <v>11195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11195</v>
      </c>
      <c r="D6146" t="s">
        <v>11196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11196</v>
      </c>
      <c r="D6147" t="s">
        <v>11197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11197</v>
      </c>
      <c r="D6148" t="s">
        <v>11198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11198</v>
      </c>
      <c r="D6149" t="s">
        <v>11199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11199</v>
      </c>
      <c r="D6150" t="s">
        <v>11200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11200</v>
      </c>
      <c r="D6151" t="s">
        <v>11201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11201</v>
      </c>
      <c r="D6152" t="s">
        <v>11202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11202</v>
      </c>
      <c r="D6153" t="s">
        <v>11203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11203</v>
      </c>
      <c r="D6154" t="s">
        <v>11204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11204</v>
      </c>
      <c r="D6155" t="s">
        <v>11205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11205</v>
      </c>
      <c r="D6156" t="s">
        <v>11206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11206</v>
      </c>
      <c r="D6157" t="s">
        <v>11207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11207</v>
      </c>
      <c r="D6158" t="s">
        <v>11208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11208</v>
      </c>
      <c r="D6159" t="s">
        <v>11209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11209</v>
      </c>
      <c r="D6160" t="s">
        <v>11210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11210</v>
      </c>
      <c r="D6161" t="s">
        <v>11211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11211</v>
      </c>
      <c r="D6162" t="s">
        <v>11212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11212</v>
      </c>
      <c r="D6163" t="s">
        <v>5739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5739</v>
      </c>
      <c r="D6164" t="s">
        <v>5740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5740</v>
      </c>
      <c r="D6165" t="s">
        <v>5741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5741</v>
      </c>
      <c r="D6166" t="s">
        <v>5742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5742</v>
      </c>
      <c r="D6167" t="s">
        <v>5743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5743</v>
      </c>
      <c r="D6168" t="s">
        <v>5744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5744</v>
      </c>
      <c r="D6169" t="s">
        <v>5745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5745</v>
      </c>
      <c r="D6170" t="s">
        <v>5746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5746</v>
      </c>
      <c r="D6171" t="s">
        <v>5747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5747</v>
      </c>
      <c r="D6172" t="s">
        <v>5748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5748</v>
      </c>
      <c r="D6173" t="s">
        <v>5749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5749</v>
      </c>
      <c r="D6174" t="s">
        <v>5750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5750</v>
      </c>
      <c r="D6175" t="s">
        <v>5751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5751</v>
      </c>
      <c r="D6176" t="s">
        <v>5752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5752</v>
      </c>
      <c r="D6177" t="s">
        <v>5753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5753</v>
      </c>
      <c r="D6178" t="s">
        <v>5754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5754</v>
      </c>
      <c r="D6179" t="s">
        <v>5755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5755</v>
      </c>
      <c r="D6180" t="s">
        <v>5756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5756</v>
      </c>
      <c r="D6181" t="s">
        <v>5757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5757</v>
      </c>
      <c r="D6182" t="s">
        <v>5758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5758</v>
      </c>
      <c r="D6183" t="s">
        <v>5759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5759</v>
      </c>
      <c r="D6184" t="s">
        <v>5760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5760</v>
      </c>
      <c r="D6185" t="s">
        <v>5761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5761</v>
      </c>
      <c r="D6186" t="s">
        <v>5762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5762</v>
      </c>
      <c r="D6187" t="s">
        <v>5763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5763</v>
      </c>
      <c r="D6188" t="s">
        <v>5764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5764</v>
      </c>
      <c r="D6189" t="s">
        <v>5765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5765</v>
      </c>
      <c r="D6190" t="s">
        <v>5766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5766</v>
      </c>
      <c r="D6191" t="s">
        <v>5767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5767</v>
      </c>
      <c r="D6192" t="s">
        <v>5768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5768</v>
      </c>
      <c r="D6193" t="s">
        <v>5769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5769</v>
      </c>
      <c r="D6194" t="s">
        <v>5770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5770</v>
      </c>
      <c r="D6195" t="s">
        <v>5771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5771</v>
      </c>
      <c r="D6196" t="s">
        <v>5772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5772</v>
      </c>
      <c r="D6197" t="s">
        <v>5773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5773</v>
      </c>
      <c r="D6198" t="s">
        <v>5774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5774</v>
      </c>
      <c r="D6199" t="s">
        <v>5775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5775</v>
      </c>
      <c r="D6200" t="s">
        <v>5776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5776</v>
      </c>
      <c r="D6201" t="s">
        <v>5777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5777</v>
      </c>
      <c r="D6202" t="s">
        <v>5778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5778</v>
      </c>
      <c r="D6203" t="s">
        <v>5779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5779</v>
      </c>
      <c r="D6204" t="s">
        <v>5780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5780</v>
      </c>
      <c r="D6205" t="s">
        <v>5781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5781</v>
      </c>
      <c r="D6206" t="s">
        <v>5782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5782</v>
      </c>
      <c r="D6207" t="s">
        <v>5783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5783</v>
      </c>
      <c r="D6208" t="s">
        <v>5784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5784</v>
      </c>
      <c r="D6209" t="s">
        <v>5785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5785</v>
      </c>
      <c r="D6210" t="s">
        <v>5786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5786</v>
      </c>
      <c r="D6211" t="s">
        <v>5787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5787</v>
      </c>
      <c r="D6212" t="s">
        <v>5788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5788</v>
      </c>
      <c r="D6213" t="s">
        <v>5789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5789</v>
      </c>
      <c r="D6214" t="s">
        <v>5790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5790</v>
      </c>
      <c r="D6215" t="s">
        <v>5791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5791</v>
      </c>
      <c r="D6216" t="s">
        <v>5792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5792</v>
      </c>
      <c r="D6217" t="s">
        <v>5793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5793</v>
      </c>
      <c r="D6218" t="s">
        <v>5794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5794</v>
      </c>
      <c r="D6219" t="s">
        <v>5795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5795</v>
      </c>
      <c r="D6220" t="s">
        <v>5796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5796</v>
      </c>
      <c r="D6221" t="s">
        <v>5797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5797</v>
      </c>
      <c r="D6222" t="s">
        <v>5798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5798</v>
      </c>
      <c r="D6223" t="s">
        <v>5799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5799</v>
      </c>
      <c r="D6224" t="s">
        <v>5800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5800</v>
      </c>
      <c r="D6225" t="s">
        <v>5801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5801</v>
      </c>
      <c r="D6226" t="s">
        <v>5802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5802</v>
      </c>
      <c r="D6227" t="s">
        <v>5803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5803</v>
      </c>
      <c r="D6228" t="s">
        <v>5804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5804</v>
      </c>
      <c r="D6229" t="s">
        <v>5805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5805</v>
      </c>
      <c r="D6230" t="s">
        <v>5806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5806</v>
      </c>
      <c r="D6231" t="s">
        <v>5807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5807</v>
      </c>
      <c r="D6232" t="s">
        <v>5808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5808</v>
      </c>
      <c r="D6233" t="s">
        <v>5809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5809</v>
      </c>
      <c r="D6234" t="s">
        <v>5810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5810</v>
      </c>
      <c r="D6235" t="s">
        <v>5811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5811</v>
      </c>
      <c r="D6236" t="s">
        <v>5812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5812</v>
      </c>
      <c r="D6237" t="s">
        <v>5813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5813</v>
      </c>
      <c r="D6238" t="s">
        <v>5814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5814</v>
      </c>
      <c r="D6239" t="s">
        <v>5815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5815</v>
      </c>
      <c r="D6240" t="s">
        <v>5816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5816</v>
      </c>
      <c r="D6241" t="s">
        <v>5817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5817</v>
      </c>
      <c r="D6242" t="s">
        <v>5818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5818</v>
      </c>
      <c r="D6243" t="s">
        <v>5819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5819</v>
      </c>
      <c r="D6244" t="s">
        <v>5820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5820</v>
      </c>
      <c r="D6245" t="s">
        <v>5821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5821</v>
      </c>
      <c r="D6246" t="s">
        <v>5822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5822</v>
      </c>
      <c r="D6247" t="s">
        <v>5823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5823</v>
      </c>
      <c r="D6248" t="s">
        <v>5824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5824</v>
      </c>
      <c r="D6249" t="s">
        <v>5825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5825</v>
      </c>
      <c r="D6250" t="s">
        <v>5826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5826</v>
      </c>
      <c r="D6251" t="s">
        <v>5827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5827</v>
      </c>
      <c r="D6252" t="s">
        <v>5828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5828</v>
      </c>
      <c r="D6253" t="s">
        <v>5829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5829</v>
      </c>
      <c r="D6254" t="s">
        <v>5830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5830</v>
      </c>
      <c r="D6255" t="s">
        <v>5831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5831</v>
      </c>
      <c r="D6256" t="s">
        <v>5832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5832</v>
      </c>
      <c r="D6257" t="s">
        <v>5833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5833</v>
      </c>
      <c r="D6258" t="s">
        <v>5834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5834</v>
      </c>
      <c r="D6259" t="s">
        <v>5835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5835</v>
      </c>
      <c r="D6260" t="s">
        <v>5836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5836</v>
      </c>
      <c r="D6261" t="s">
        <v>5837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5837</v>
      </c>
      <c r="D6262" t="s">
        <v>5838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5838</v>
      </c>
      <c r="D6263" t="s">
        <v>5839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5839</v>
      </c>
      <c r="D6264" t="s">
        <v>5840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5840</v>
      </c>
      <c r="D6265" t="s">
        <v>5841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5841</v>
      </c>
      <c r="D6266" t="s">
        <v>5842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5842</v>
      </c>
      <c r="D6267" t="s">
        <v>5843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5843</v>
      </c>
      <c r="D6268" t="s">
        <v>5844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5844</v>
      </c>
      <c r="D6269" t="s">
        <v>5845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5845</v>
      </c>
      <c r="D6270" t="s">
        <v>5846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5846</v>
      </c>
      <c r="D6271" t="s">
        <v>5847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5847</v>
      </c>
      <c r="D6272" t="s">
        <v>5848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5848</v>
      </c>
      <c r="D6273" t="s">
        <v>5849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5849</v>
      </c>
      <c r="D6274" t="s">
        <v>5850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5850</v>
      </c>
      <c r="D6275" t="s">
        <v>5851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5851</v>
      </c>
      <c r="D6276" t="s">
        <v>5852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5852</v>
      </c>
      <c r="D6277" t="s">
        <v>5853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5853</v>
      </c>
      <c r="D6278" t="s">
        <v>5854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5854</v>
      </c>
      <c r="D6279" t="s">
        <v>5855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5855</v>
      </c>
      <c r="D6280" t="s">
        <v>5856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5856</v>
      </c>
      <c r="D6281" t="s">
        <v>5857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5857</v>
      </c>
      <c r="D6282" t="s">
        <v>5858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5858</v>
      </c>
      <c r="D6283" t="s">
        <v>5859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5859</v>
      </c>
      <c r="D6284" t="s">
        <v>5860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5860</v>
      </c>
      <c r="D6285" t="s">
        <v>5861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5861</v>
      </c>
      <c r="D6286" t="s">
        <v>5862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5862</v>
      </c>
      <c r="D6287" t="s">
        <v>5863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5863</v>
      </c>
      <c r="D6288" t="s">
        <v>5864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5864</v>
      </c>
      <c r="D6289" t="s">
        <v>5865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5865</v>
      </c>
      <c r="D6290" t="s">
        <v>5866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5866</v>
      </c>
      <c r="D6291" t="s">
        <v>5867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5867</v>
      </c>
      <c r="D6292" t="s">
        <v>5868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5868</v>
      </c>
      <c r="D6293" t="s">
        <v>5869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5869</v>
      </c>
      <c r="D6294" t="s">
        <v>5870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5870</v>
      </c>
      <c r="D6295" t="s">
        <v>5871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5871</v>
      </c>
      <c r="D6296" t="s">
        <v>5872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5872</v>
      </c>
      <c r="D6297" t="s">
        <v>5873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5873</v>
      </c>
      <c r="D6298" t="s">
        <v>5874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5874</v>
      </c>
      <c r="D6299" t="s">
        <v>5875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5875</v>
      </c>
      <c r="D6300" t="s">
        <v>5876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5876</v>
      </c>
      <c r="D6301" t="s">
        <v>5877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5877</v>
      </c>
      <c r="D6302" t="s">
        <v>5878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5878</v>
      </c>
      <c r="D6303" t="s">
        <v>5879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5879</v>
      </c>
      <c r="D6304" t="s">
        <v>5880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5880</v>
      </c>
      <c r="D6305" t="s">
        <v>5881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5881</v>
      </c>
      <c r="D6306" t="s">
        <v>5882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5882</v>
      </c>
      <c r="D6307" t="s">
        <v>5883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5883</v>
      </c>
      <c r="D6308" t="s">
        <v>5884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5884</v>
      </c>
      <c r="D6309" t="s">
        <v>5885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5885</v>
      </c>
      <c r="D6310" t="s">
        <v>5886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5886</v>
      </c>
      <c r="D6311" t="s">
        <v>5887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5887</v>
      </c>
      <c r="D6312" t="s">
        <v>5888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5888</v>
      </c>
      <c r="D6313" t="s">
        <v>5889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5889</v>
      </c>
      <c r="D6314" t="s">
        <v>5890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5890</v>
      </c>
      <c r="D6315" t="s">
        <v>5891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5891</v>
      </c>
      <c r="D6316" t="s">
        <v>5892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5892</v>
      </c>
      <c r="D6317" t="s">
        <v>5893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5893</v>
      </c>
      <c r="D6318" t="s">
        <v>5894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5894</v>
      </c>
      <c r="D6319" t="s">
        <v>5895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5895</v>
      </c>
      <c r="D6320" t="s">
        <v>5896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5896</v>
      </c>
      <c r="D6321" t="s">
        <v>5897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5897</v>
      </c>
      <c r="D6322" t="s">
        <v>5898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5898</v>
      </c>
      <c r="D6323" t="s">
        <v>5899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5899</v>
      </c>
      <c r="D6324" t="s">
        <v>5900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5900</v>
      </c>
      <c r="D6325" t="s">
        <v>5901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5901</v>
      </c>
      <c r="D6326" t="s">
        <v>5902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5902</v>
      </c>
      <c r="D6327" t="s">
        <v>5903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5903</v>
      </c>
      <c r="D6328" t="s">
        <v>5904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5904</v>
      </c>
      <c r="D6329" t="s">
        <v>5905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5905</v>
      </c>
      <c r="D6330" t="s">
        <v>5906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5906</v>
      </c>
      <c r="D6331" t="s">
        <v>5907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5907</v>
      </c>
      <c r="D6332" t="s">
        <v>5908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5908</v>
      </c>
      <c r="D6333" t="s">
        <v>5909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5909</v>
      </c>
      <c r="D6334" t="s">
        <v>5910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5910</v>
      </c>
      <c r="D6335" t="s">
        <v>5911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5911</v>
      </c>
      <c r="D6336" t="s">
        <v>5912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5912</v>
      </c>
      <c r="D6337" t="s">
        <v>5913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5913</v>
      </c>
      <c r="D6338" t="s">
        <v>5914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5914</v>
      </c>
      <c r="D6339" t="s">
        <v>5915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5915</v>
      </c>
      <c r="D6340" t="s">
        <v>5916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5916</v>
      </c>
      <c r="D6341" t="s">
        <v>5917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5917</v>
      </c>
      <c r="D6342" t="s">
        <v>5918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5918</v>
      </c>
      <c r="D6343" t="s">
        <v>5919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5919</v>
      </c>
      <c r="D6344" t="s">
        <v>5920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5920</v>
      </c>
      <c r="D6345" t="s">
        <v>5921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5921</v>
      </c>
      <c r="D6346" t="s">
        <v>5922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5922</v>
      </c>
      <c r="D6347" t="s">
        <v>5923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5923</v>
      </c>
      <c r="D6348" t="s">
        <v>5924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5924</v>
      </c>
      <c r="D6349" t="s">
        <v>5925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5925</v>
      </c>
      <c r="D6350" t="s">
        <v>5926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5926</v>
      </c>
      <c r="D6351" t="s">
        <v>5927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5927</v>
      </c>
      <c r="D6352" t="s">
        <v>5928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5928</v>
      </c>
      <c r="D6353" t="s">
        <v>5929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5929</v>
      </c>
      <c r="D6354" t="s">
        <v>5930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5930</v>
      </c>
      <c r="D6355" t="s">
        <v>5931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5931</v>
      </c>
      <c r="D6356" t="s">
        <v>5932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5932</v>
      </c>
      <c r="D6357" t="s">
        <v>5933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5933</v>
      </c>
      <c r="D6358" t="s">
        <v>5934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5934</v>
      </c>
      <c r="D6359" t="s">
        <v>5935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5935</v>
      </c>
      <c r="D6360" t="s">
        <v>5936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5936</v>
      </c>
      <c r="D6361" t="s">
        <v>5937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5937</v>
      </c>
      <c r="D6362" t="s">
        <v>5938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5938</v>
      </c>
      <c r="D6363" t="s">
        <v>5939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5939</v>
      </c>
      <c r="D6364" t="s">
        <v>5940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5940</v>
      </c>
      <c r="D6365" t="s">
        <v>5941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5941</v>
      </c>
      <c r="D6366" t="s">
        <v>5942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5942</v>
      </c>
      <c r="D6367" t="s">
        <v>5943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5943</v>
      </c>
      <c r="D6368" t="s">
        <v>5944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5944</v>
      </c>
      <c r="D6369" t="s">
        <v>5945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5945</v>
      </c>
      <c r="D6370" t="s">
        <v>5946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5946</v>
      </c>
      <c r="D6371" t="s">
        <v>5947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5947</v>
      </c>
      <c r="D6372" t="s">
        <v>5948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5948</v>
      </c>
      <c r="D6373" t="s">
        <v>5949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5949</v>
      </c>
      <c r="D6374" t="s">
        <v>5950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5950</v>
      </c>
      <c r="D6375" t="s">
        <v>5951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5951</v>
      </c>
      <c r="D6376" t="s">
        <v>5952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5952</v>
      </c>
      <c r="D6377" t="s">
        <v>5953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5953</v>
      </c>
      <c r="D6378" t="s">
        <v>5954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5954</v>
      </c>
      <c r="D6379" t="s">
        <v>5955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5955</v>
      </c>
      <c r="D6380" t="s">
        <v>5956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5956</v>
      </c>
      <c r="D6381" t="s">
        <v>5957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5957</v>
      </c>
      <c r="D6382" t="s">
        <v>5958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5958</v>
      </c>
      <c r="D6383" t="s">
        <v>5959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5959</v>
      </c>
      <c r="D6384" t="s">
        <v>5960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5960</v>
      </c>
      <c r="D6385" t="s">
        <v>5961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5961</v>
      </c>
      <c r="D6386" t="s">
        <v>5962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5962</v>
      </c>
      <c r="D6387" t="s">
        <v>5963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5963</v>
      </c>
      <c r="D6388" t="s">
        <v>5964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5964</v>
      </c>
      <c r="D6389" t="s">
        <v>5965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5965</v>
      </c>
      <c r="D6390" t="s">
        <v>5966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5966</v>
      </c>
      <c r="D6391" t="s">
        <v>5967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5967</v>
      </c>
      <c r="D6392" t="s">
        <v>5968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5968</v>
      </c>
      <c r="D6393" t="s">
        <v>5969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5969</v>
      </c>
      <c r="D6394" t="s">
        <v>5970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5970</v>
      </c>
      <c r="D6395" t="s">
        <v>5971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5971</v>
      </c>
      <c r="D6396" t="s">
        <v>5972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5972</v>
      </c>
      <c r="D6397" t="s">
        <v>5973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5973</v>
      </c>
      <c r="D6398" t="s">
        <v>5974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5974</v>
      </c>
      <c r="D6399" t="s">
        <v>5975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5975</v>
      </c>
      <c r="D6400" t="s">
        <v>5976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5976</v>
      </c>
      <c r="D6401" t="s">
        <v>5977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5977</v>
      </c>
      <c r="D6402" t="s">
        <v>5978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5978</v>
      </c>
      <c r="D6403" t="s">
        <v>5979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5979</v>
      </c>
      <c r="D6404" t="s">
        <v>5980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5980</v>
      </c>
      <c r="D6405" t="s">
        <v>5981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5981</v>
      </c>
      <c r="D6406" t="s">
        <v>5982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5982</v>
      </c>
      <c r="D6407" t="s">
        <v>5983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5983</v>
      </c>
      <c r="D6408" t="s">
        <v>5984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5984</v>
      </c>
      <c r="D6409" t="s">
        <v>5985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5985</v>
      </c>
      <c r="D6410" t="s">
        <v>5986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5986</v>
      </c>
      <c r="D6411" t="s">
        <v>5987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5987</v>
      </c>
      <c r="D6412" t="s">
        <v>5988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5988</v>
      </c>
      <c r="D6413" t="s">
        <v>5989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5989</v>
      </c>
      <c r="D6414" t="s">
        <v>5990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5990</v>
      </c>
      <c r="D6415" t="s">
        <v>5991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5991</v>
      </c>
      <c r="D6416" t="s">
        <v>5992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5992</v>
      </c>
      <c r="D6417" t="s">
        <v>5993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5993</v>
      </c>
      <c r="D6418" t="s">
        <v>5994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5994</v>
      </c>
      <c r="D6419" t="s">
        <v>5995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5995</v>
      </c>
      <c r="D6420" t="s">
        <v>5996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5996</v>
      </c>
      <c r="D6421" t="s">
        <v>5997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5997</v>
      </c>
      <c r="D6422" t="s">
        <v>5998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5998</v>
      </c>
      <c r="D6423" t="s">
        <v>5999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5999</v>
      </c>
      <c r="D6424" t="s">
        <v>6000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6000</v>
      </c>
      <c r="D6425" t="s">
        <v>6001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6001</v>
      </c>
      <c r="D6426" t="s">
        <v>6002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6002</v>
      </c>
      <c r="D6427" t="s">
        <v>6003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6003</v>
      </c>
      <c r="D6428" t="s">
        <v>6004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6004</v>
      </c>
      <c r="D6429" t="s">
        <v>6005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6005</v>
      </c>
      <c r="D6430" t="s">
        <v>6006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6006</v>
      </c>
      <c r="D6431" t="s">
        <v>6007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6007</v>
      </c>
      <c r="D6432" t="s">
        <v>6008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6008</v>
      </c>
      <c r="D6433" t="s">
        <v>6009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6009</v>
      </c>
      <c r="D6434" t="s">
        <v>6010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6010</v>
      </c>
      <c r="D6435" t="s">
        <v>6011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6011</v>
      </c>
      <c r="D6436" t="s">
        <v>6012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6012</v>
      </c>
      <c r="D6437" t="s">
        <v>6013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6013</v>
      </c>
      <c r="D6438" t="s">
        <v>6014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6014</v>
      </c>
      <c r="D6439" t="s">
        <v>6015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6015</v>
      </c>
      <c r="D6440" t="s">
        <v>6016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6016</v>
      </c>
      <c r="D6441" t="s">
        <v>6017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6017</v>
      </c>
      <c r="D6442" t="s">
        <v>6018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6018</v>
      </c>
      <c r="D6443" t="s">
        <v>6019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6019</v>
      </c>
      <c r="D6444" t="s">
        <v>6020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6020</v>
      </c>
      <c r="D6445" t="s">
        <v>6021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6021</v>
      </c>
      <c r="D6446" t="s">
        <v>6022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6022</v>
      </c>
      <c r="D6447" t="s">
        <v>6023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6023</v>
      </c>
      <c r="D6448" t="s">
        <v>6024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6024</v>
      </c>
      <c r="D6449" t="s">
        <v>6025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6025</v>
      </c>
      <c r="D6450" t="s">
        <v>6026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6026</v>
      </c>
      <c r="D6451" t="s">
        <v>6027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6027</v>
      </c>
      <c r="D6452" t="s">
        <v>6028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6028</v>
      </c>
      <c r="D6453" t="s">
        <v>6029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6029</v>
      </c>
      <c r="D6454" t="s">
        <v>6030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6030</v>
      </c>
      <c r="D6455" t="s">
        <v>6031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6031</v>
      </c>
      <c r="D6456" t="s">
        <v>6032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6032</v>
      </c>
      <c r="D6457" t="s">
        <v>6033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6033</v>
      </c>
      <c r="D6458" t="s">
        <v>6034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6034</v>
      </c>
      <c r="D6459" t="s">
        <v>6035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6035</v>
      </c>
      <c r="D6460" t="s">
        <v>6036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6036</v>
      </c>
      <c r="D6461" t="s">
        <v>6037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6037</v>
      </c>
      <c r="D6462" t="s">
        <v>6038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6038</v>
      </c>
      <c r="D6463" t="s">
        <v>6039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6039</v>
      </c>
      <c r="D6464" t="s">
        <v>6040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6040</v>
      </c>
      <c r="D6465" t="s">
        <v>6041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6041</v>
      </c>
      <c r="D6466" t="s">
        <v>6042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6042</v>
      </c>
      <c r="D6467" t="s">
        <v>6043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6043</v>
      </c>
      <c r="D6468" t="s">
        <v>6044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6044</v>
      </c>
      <c r="D6469" t="s">
        <v>6045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6045</v>
      </c>
      <c r="D6470" t="s">
        <v>6046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6046</v>
      </c>
      <c r="D6471" t="s">
        <v>6047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6047</v>
      </c>
      <c r="D6472" t="s">
        <v>6048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6048</v>
      </c>
      <c r="D6473" t="s">
        <v>6049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6049</v>
      </c>
      <c r="D6474" t="s">
        <v>6050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6050</v>
      </c>
      <c r="D6475" t="s">
        <v>6051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6051</v>
      </c>
      <c r="D6476" t="s">
        <v>6052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6052</v>
      </c>
      <c r="D6477" t="s">
        <v>6053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6053</v>
      </c>
      <c r="D6478" t="s">
        <v>6054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6054</v>
      </c>
      <c r="D6479" t="s">
        <v>6055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6055</v>
      </c>
      <c r="D6480" t="s">
        <v>6056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6056</v>
      </c>
      <c r="D6481" t="s">
        <v>6057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6057</v>
      </c>
      <c r="D6482" t="s">
        <v>6058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6058</v>
      </c>
      <c r="D6483" t="s">
        <v>6059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6059</v>
      </c>
      <c r="D6484" t="s">
        <v>6060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6060</v>
      </c>
      <c r="D6485" t="s">
        <v>6061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6061</v>
      </c>
      <c r="D6486" t="s">
        <v>6062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6062</v>
      </c>
      <c r="D6487" t="s">
        <v>6063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6063</v>
      </c>
      <c r="D6488" t="s">
        <v>6064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6064</v>
      </c>
      <c r="D6489" t="s">
        <v>6065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6065</v>
      </c>
      <c r="D6490" t="s">
        <v>6066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6066</v>
      </c>
      <c r="D6491" t="s">
        <v>6067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6067</v>
      </c>
      <c r="D6492" t="s">
        <v>6068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6068</v>
      </c>
      <c r="D6493" t="s">
        <v>6069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6069</v>
      </c>
      <c r="D6494" t="s">
        <v>6070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6070</v>
      </c>
      <c r="D6495" t="s">
        <v>6071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6071</v>
      </c>
      <c r="D6496" t="s">
        <v>6072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6072</v>
      </c>
      <c r="D6497" t="s">
        <v>6073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6073</v>
      </c>
      <c r="D6498" t="s">
        <v>6074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6074</v>
      </c>
      <c r="D6499" t="s">
        <v>6075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6075</v>
      </c>
      <c r="D6500" t="s">
        <v>6076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6076</v>
      </c>
      <c r="D6501" t="s">
        <v>6077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6077</v>
      </c>
      <c r="D6502" t="s">
        <v>6078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6078</v>
      </c>
      <c r="D6503" t="s">
        <v>6079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6079</v>
      </c>
      <c r="D6504" t="s">
        <v>6080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6080</v>
      </c>
      <c r="D6505" t="s">
        <v>6081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6081</v>
      </c>
      <c r="D6506" t="s">
        <v>6082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6082</v>
      </c>
      <c r="D6507" t="s">
        <v>6083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6083</v>
      </c>
      <c r="D6508" t="s">
        <v>6084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6084</v>
      </c>
      <c r="D6509" t="s">
        <v>6085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6085</v>
      </c>
      <c r="D6510" t="s">
        <v>6086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6086</v>
      </c>
      <c r="D6511" t="s">
        <v>6087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6087</v>
      </c>
      <c r="D6512" t="s">
        <v>6088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6088</v>
      </c>
      <c r="D6513" t="s">
        <v>6089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6089</v>
      </c>
      <c r="D6514" t="s">
        <v>6090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6090</v>
      </c>
      <c r="D6515" t="s">
        <v>6091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6091</v>
      </c>
      <c r="D6516" t="s">
        <v>6092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6092</v>
      </c>
      <c r="D6517" t="s">
        <v>6093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6093</v>
      </c>
      <c r="D6518" t="s">
        <v>6094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6094</v>
      </c>
      <c r="D6519" t="s">
        <v>6095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6095</v>
      </c>
      <c r="D6520" t="s">
        <v>6096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6096</v>
      </c>
      <c r="D6521" t="s">
        <v>6097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6097</v>
      </c>
      <c r="D6522" t="s">
        <v>6098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6098</v>
      </c>
      <c r="D6523" t="s">
        <v>6099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6099</v>
      </c>
      <c r="D6524" t="s">
        <v>6100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6100</v>
      </c>
      <c r="D6525" t="s">
        <v>6101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6101</v>
      </c>
      <c r="D6526" t="s">
        <v>6102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6102</v>
      </c>
      <c r="D6527" t="s">
        <v>6103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6103</v>
      </c>
      <c r="D6528" t="s">
        <v>6104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6104</v>
      </c>
      <c r="D6529" t="s">
        <v>6105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6105</v>
      </c>
      <c r="D6530" t="s">
        <v>6106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6106</v>
      </c>
      <c r="D6531" t="s">
        <v>6107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6107</v>
      </c>
      <c r="D6532" t="s">
        <v>6108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6108</v>
      </c>
      <c r="D6533" t="s">
        <v>6109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6109</v>
      </c>
      <c r="D6534" t="s">
        <v>6110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6110</v>
      </c>
      <c r="D6535" t="s">
        <v>6111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6111</v>
      </c>
      <c r="D6536" t="s">
        <v>6112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6112</v>
      </c>
      <c r="D6537" t="s">
        <v>6113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6113</v>
      </c>
      <c r="D6538" t="s">
        <v>6114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6114</v>
      </c>
      <c r="D6539" t="s">
        <v>6115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6115</v>
      </c>
      <c r="D6540" t="s">
        <v>6116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6116</v>
      </c>
      <c r="D6541" t="s">
        <v>6117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6117</v>
      </c>
      <c r="D6542" t="s">
        <v>6118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6118</v>
      </c>
      <c r="D6543" t="s">
        <v>6119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6119</v>
      </c>
      <c r="D6544" t="s">
        <v>6120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6120</v>
      </c>
      <c r="D6545" t="s">
        <v>6121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6121</v>
      </c>
      <c r="D6546" t="s">
        <v>6122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6122</v>
      </c>
      <c r="D6547" t="s">
        <v>6123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6123</v>
      </c>
      <c r="D6548" t="s">
        <v>6124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6124</v>
      </c>
      <c r="D6549" t="s">
        <v>6125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6125</v>
      </c>
      <c r="D6550" t="s">
        <v>6126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6126</v>
      </c>
      <c r="D6551" t="s">
        <v>6127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6127</v>
      </c>
      <c r="D6552" t="s">
        <v>6128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6128</v>
      </c>
      <c r="D6553" t="s">
        <v>6129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6129</v>
      </c>
      <c r="D6554" t="s">
        <v>6130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6130</v>
      </c>
      <c r="D6555" t="s">
        <v>6131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6131</v>
      </c>
      <c r="D6556" t="s">
        <v>6132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6132</v>
      </c>
      <c r="D6557" t="s">
        <v>6133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6133</v>
      </c>
      <c r="D6558" t="s">
        <v>6134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6134</v>
      </c>
      <c r="D6559" t="s">
        <v>6135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6135</v>
      </c>
      <c r="D6560" t="s">
        <v>6136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6136</v>
      </c>
      <c r="D6561" t="s">
        <v>6137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6137</v>
      </c>
      <c r="D6562" t="s">
        <v>6138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6138</v>
      </c>
      <c r="D6563" t="s">
        <v>6139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6139</v>
      </c>
      <c r="D6564" t="s">
        <v>6140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6140</v>
      </c>
      <c r="D6565" t="s">
        <v>6141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6141</v>
      </c>
      <c r="D6566" t="s">
        <v>6142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6142</v>
      </c>
      <c r="D6567" t="s">
        <v>6143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6143</v>
      </c>
      <c r="D6568" t="s">
        <v>6144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6144</v>
      </c>
      <c r="D6569" t="s">
        <v>6145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6145</v>
      </c>
      <c r="D6570" t="s">
        <v>6146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6146</v>
      </c>
      <c r="D6571" t="s">
        <v>6147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6147</v>
      </c>
      <c r="D6572" t="s">
        <v>6148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6148</v>
      </c>
      <c r="D6573" t="s">
        <v>6149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6149</v>
      </c>
      <c r="D6574" t="s">
        <v>6150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6150</v>
      </c>
      <c r="D6575" t="s">
        <v>6151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6151</v>
      </c>
      <c r="D6576" t="s">
        <v>6152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6152</v>
      </c>
      <c r="D6577" t="s">
        <v>6153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6153</v>
      </c>
      <c r="D6578" t="s">
        <v>6154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6154</v>
      </c>
      <c r="D6579" t="s">
        <v>6155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6155</v>
      </c>
      <c r="D6580" t="s">
        <v>6156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6156</v>
      </c>
      <c r="D6581" t="s">
        <v>6157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6157</v>
      </c>
      <c r="D6582" t="s">
        <v>6158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6158</v>
      </c>
      <c r="D6583" t="s">
        <v>6159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6159</v>
      </c>
      <c r="D6584" t="s">
        <v>6160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6160</v>
      </c>
      <c r="D6585" t="s">
        <v>6161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6161</v>
      </c>
      <c r="D6586" t="s">
        <v>6162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6162</v>
      </c>
      <c r="D6587" t="s">
        <v>6163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6163</v>
      </c>
      <c r="D6588" t="s">
        <v>6164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6164</v>
      </c>
      <c r="D6589" t="s">
        <v>6165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6165</v>
      </c>
      <c r="D6590" t="s">
        <v>6166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6166</v>
      </c>
      <c r="D6591" t="s">
        <v>6167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6167</v>
      </c>
      <c r="D6592" t="s">
        <v>6168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6168</v>
      </c>
      <c r="D6593" t="s">
        <v>6169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6169</v>
      </c>
      <c r="D6594" t="s">
        <v>6170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6170</v>
      </c>
      <c r="D6595" t="s">
        <v>6171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6171</v>
      </c>
      <c r="D6596" t="s">
        <v>6172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6172</v>
      </c>
      <c r="D6597" t="s">
        <v>6173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6173</v>
      </c>
      <c r="D6598" t="s">
        <v>6174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6174</v>
      </c>
      <c r="D6599" t="s">
        <v>6175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6175</v>
      </c>
      <c r="D6600" t="s">
        <v>6176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6176</v>
      </c>
      <c r="D6601" t="s">
        <v>6177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6177</v>
      </c>
      <c r="D6602" t="s">
        <v>6178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6178</v>
      </c>
      <c r="D6603" t="s">
        <v>6179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6179</v>
      </c>
      <c r="D6604" t="s">
        <v>6180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6180</v>
      </c>
      <c r="D6605" t="s">
        <v>6181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6181</v>
      </c>
      <c r="D6606" t="s">
        <v>6182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6182</v>
      </c>
      <c r="D6607" t="s">
        <v>6183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6183</v>
      </c>
      <c r="D6608" t="s">
        <v>6184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6184</v>
      </c>
      <c r="D6609" t="s">
        <v>6185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6185</v>
      </c>
      <c r="D6610" t="s">
        <v>6186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6186</v>
      </c>
      <c r="D6611" t="s">
        <v>6187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6187</v>
      </c>
      <c r="D6612" t="s">
        <v>6188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6188</v>
      </c>
      <c r="D6613" t="s">
        <v>6189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6189</v>
      </c>
      <c r="D6614" t="s">
        <v>6190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6190</v>
      </c>
      <c r="D6615" t="s">
        <v>6191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6191</v>
      </c>
      <c r="D6616" t="s">
        <v>6192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6192</v>
      </c>
      <c r="D6617" t="s">
        <v>6193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6193</v>
      </c>
      <c r="D6618" t="s">
        <v>6194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6194</v>
      </c>
      <c r="D6619" t="s">
        <v>6195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6195</v>
      </c>
      <c r="D6620" t="s">
        <v>6196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6196</v>
      </c>
      <c r="D6621" t="s">
        <v>6197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6197</v>
      </c>
      <c r="D6622" t="s">
        <v>6198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6198</v>
      </c>
      <c r="D6623" t="s">
        <v>6199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6199</v>
      </c>
      <c r="D6624" t="s">
        <v>6200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6200</v>
      </c>
      <c r="D6625" t="s">
        <v>6201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6201</v>
      </c>
      <c r="D6626" t="s">
        <v>6202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6202</v>
      </c>
      <c r="D6627" t="s">
        <v>6203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6203</v>
      </c>
      <c r="D6628" t="s">
        <v>6204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6204</v>
      </c>
      <c r="D6629" t="s">
        <v>6205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6205</v>
      </c>
      <c r="D6630" t="s">
        <v>6206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6206</v>
      </c>
      <c r="D6631" t="s">
        <v>6207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6207</v>
      </c>
      <c r="D6632" t="s">
        <v>6208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6208</v>
      </c>
      <c r="D6633" t="s">
        <v>6209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6209</v>
      </c>
      <c r="D6634" t="s">
        <v>6210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6210</v>
      </c>
      <c r="D6635" t="s">
        <v>6211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6211</v>
      </c>
      <c r="D6636" t="s">
        <v>6212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6212</v>
      </c>
      <c r="D6637" t="s">
        <v>6213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6213</v>
      </c>
      <c r="D6638" t="s">
        <v>6214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6214</v>
      </c>
      <c r="D6639" t="s">
        <v>6215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6215</v>
      </c>
      <c r="D6640" t="s">
        <v>6216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6216</v>
      </c>
      <c r="D6641" t="s">
        <v>6217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6217</v>
      </c>
      <c r="D6642" t="s">
        <v>6218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6218</v>
      </c>
      <c r="D6643" t="s">
        <v>6219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6219</v>
      </c>
      <c r="D6644" t="s">
        <v>6220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6220</v>
      </c>
      <c r="D6645" t="s">
        <v>6221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6221</v>
      </c>
      <c r="D6646" t="s">
        <v>6222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6222</v>
      </c>
      <c r="D6647" t="s">
        <v>6223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6223</v>
      </c>
      <c r="D6648" t="s">
        <v>6224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6224</v>
      </c>
      <c r="D6649" t="s">
        <v>6225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6225</v>
      </c>
      <c r="D6650" t="s">
        <v>6226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6226</v>
      </c>
      <c r="D6651" t="s">
        <v>6227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6227</v>
      </c>
      <c r="D6652" t="s">
        <v>6228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6228</v>
      </c>
      <c r="D6653" t="s">
        <v>6229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6229</v>
      </c>
      <c r="D6654" t="s">
        <v>6230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6230</v>
      </c>
      <c r="D6655" t="s">
        <v>6231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6231</v>
      </c>
      <c r="D6656" t="s">
        <v>6232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6232</v>
      </c>
      <c r="D6657" t="s">
        <v>6233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6233</v>
      </c>
      <c r="D6658" t="s">
        <v>6234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6234</v>
      </c>
      <c r="D6659" t="s">
        <v>6235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6235</v>
      </c>
      <c r="D6660" t="s">
        <v>6236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6236</v>
      </c>
      <c r="D6661" t="s">
        <v>6237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6237</v>
      </c>
      <c r="D6662" t="s">
        <v>6238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6238</v>
      </c>
      <c r="D6663" t="s">
        <v>6239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6239</v>
      </c>
      <c r="D6664" t="s">
        <v>6240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6240</v>
      </c>
      <c r="D6665" t="s">
        <v>6241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6241</v>
      </c>
      <c r="D6666" t="s">
        <v>6242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6242</v>
      </c>
      <c r="D6667" t="s">
        <v>6243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6243</v>
      </c>
      <c r="D6668" t="s">
        <v>6244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6244</v>
      </c>
      <c r="D6669" t="s">
        <v>6245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6245</v>
      </c>
      <c r="D6670" t="s">
        <v>6246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6246</v>
      </c>
      <c r="D6671" t="s">
        <v>6247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6247</v>
      </c>
      <c r="D6672" t="s">
        <v>6248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6248</v>
      </c>
      <c r="D6673" t="s">
        <v>6249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6249</v>
      </c>
      <c r="D6674" t="s">
        <v>6250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6250</v>
      </c>
      <c r="D6675" t="s">
        <v>6251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6251</v>
      </c>
      <c r="D6676" t="s">
        <v>6252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6252</v>
      </c>
      <c r="D6677" t="s">
        <v>6253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6253</v>
      </c>
      <c r="D6678" t="s">
        <v>6254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6254</v>
      </c>
      <c r="D6679" t="s">
        <v>6255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6255</v>
      </c>
      <c r="D6680" t="s">
        <v>6256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6256</v>
      </c>
      <c r="D6681" t="s">
        <v>6257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6257</v>
      </c>
      <c r="D6682" t="s">
        <v>6258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6258</v>
      </c>
      <c r="D6683" t="s">
        <v>6259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6259</v>
      </c>
      <c r="D6684" t="s">
        <v>6260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6260</v>
      </c>
      <c r="D6685" t="s">
        <v>6261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6261</v>
      </c>
      <c r="D6686" t="s">
        <v>6262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6262</v>
      </c>
      <c r="D6687" t="s">
        <v>6263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6263</v>
      </c>
      <c r="D6688" t="s">
        <v>6264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6264</v>
      </c>
      <c r="D6689" t="s">
        <v>6265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6265</v>
      </c>
      <c r="D6690" t="s">
        <v>6266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6266</v>
      </c>
      <c r="D6691" t="s">
        <v>6267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6267</v>
      </c>
      <c r="D6692" t="s">
        <v>6268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6268</v>
      </c>
      <c r="D6693" t="s">
        <v>6269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6269</v>
      </c>
      <c r="D6694" t="s">
        <v>6270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6270</v>
      </c>
      <c r="D6695" t="s">
        <v>6271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6271</v>
      </c>
      <c r="D6696" t="s">
        <v>6272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6272</v>
      </c>
      <c r="D6697" t="s">
        <v>6273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6273</v>
      </c>
      <c r="D6698" t="s">
        <v>6274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6274</v>
      </c>
      <c r="D6699" t="s">
        <v>6275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6275</v>
      </c>
      <c r="D6700" t="s">
        <v>6276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6276</v>
      </c>
      <c r="D6701" t="s">
        <v>6277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6277</v>
      </c>
      <c r="D6702" t="s">
        <v>6278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6278</v>
      </c>
      <c r="D6703" t="s">
        <v>6279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6279</v>
      </c>
      <c r="D6704" t="s">
        <v>6280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6280</v>
      </c>
      <c r="D6705" t="s">
        <v>6281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6281</v>
      </c>
      <c r="D6706" t="s">
        <v>6282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6282</v>
      </c>
      <c r="D6707" t="s">
        <v>6283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6283</v>
      </c>
      <c r="D6708" t="s">
        <v>6284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6284</v>
      </c>
      <c r="D6709" t="s">
        <v>6285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6285</v>
      </c>
      <c r="D6710" t="s">
        <v>6286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6286</v>
      </c>
      <c r="D6711" t="s">
        <v>6287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6287</v>
      </c>
      <c r="D6712" t="s">
        <v>6288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6288</v>
      </c>
      <c r="D6713" t="s">
        <v>6289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6289</v>
      </c>
      <c r="D6714" t="s">
        <v>6290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6290</v>
      </c>
      <c r="D6715" t="s">
        <v>6291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6291</v>
      </c>
      <c r="D6716" t="s">
        <v>6292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6292</v>
      </c>
      <c r="D6717" t="s">
        <v>6293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6293</v>
      </c>
      <c r="D6718" t="s">
        <v>6294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6294</v>
      </c>
      <c r="D6719" t="s">
        <v>6295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6295</v>
      </c>
      <c r="D6720" t="s">
        <v>6296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6296</v>
      </c>
      <c r="D6721" t="s">
        <v>6297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6297</v>
      </c>
      <c r="D6722" t="s">
        <v>6298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6298</v>
      </c>
      <c r="D6723" t="s">
        <v>6299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6299</v>
      </c>
      <c r="D6724" t="s">
        <v>6300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6300</v>
      </c>
      <c r="D6725" t="s">
        <v>6301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6301</v>
      </c>
      <c r="D6726" t="s">
        <v>6302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6302</v>
      </c>
      <c r="D6727" t="s">
        <v>6303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6303</v>
      </c>
      <c r="D6728" t="s">
        <v>6304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6304</v>
      </c>
      <c r="D6729" t="s">
        <v>6305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6305</v>
      </c>
      <c r="D6730" t="s">
        <v>6306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6306</v>
      </c>
      <c r="D6731" t="s">
        <v>6307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6307</v>
      </c>
      <c r="D6732" t="s">
        <v>6308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6308</v>
      </c>
      <c r="D6733" t="s">
        <v>6309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6309</v>
      </c>
      <c r="D6734" t="s">
        <v>6310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6310</v>
      </c>
      <c r="D6735" t="s">
        <v>6311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6311</v>
      </c>
      <c r="D6736" t="s">
        <v>6312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6312</v>
      </c>
      <c r="D6737" t="s">
        <v>6313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6313</v>
      </c>
      <c r="D6738" t="s">
        <v>6314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6314</v>
      </c>
      <c r="D6739" t="s">
        <v>6315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6315</v>
      </c>
      <c r="D6740" t="s">
        <v>6316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6316</v>
      </c>
      <c r="D6741" t="s">
        <v>6317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6317</v>
      </c>
      <c r="D6742" t="s">
        <v>6318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6318</v>
      </c>
      <c r="D6743" t="s">
        <v>6319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6319</v>
      </c>
      <c r="D6744" t="s">
        <v>6320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6320</v>
      </c>
      <c r="D6745" t="s">
        <v>6321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6321</v>
      </c>
      <c r="D6746" t="s">
        <v>6322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6322</v>
      </c>
      <c r="D6747" t="s">
        <v>6323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6323</v>
      </c>
      <c r="D6748" t="s">
        <v>6324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6324</v>
      </c>
      <c r="D6749" t="s">
        <v>6325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6325</v>
      </c>
      <c r="D6750" t="s">
        <v>6326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6326</v>
      </c>
      <c r="D6751" t="s">
        <v>6327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6327</v>
      </c>
      <c r="D6752" t="s">
        <v>6328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6328</v>
      </c>
      <c r="D6753" t="s">
        <v>6329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6329</v>
      </c>
      <c r="D6754" t="s">
        <v>6330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6330</v>
      </c>
      <c r="D6755" t="s">
        <v>6331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6331</v>
      </c>
      <c r="D6756" t="s">
        <v>6332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6332</v>
      </c>
      <c r="D6757" t="s">
        <v>6333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6333</v>
      </c>
      <c r="D6758" t="s">
        <v>6334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6334</v>
      </c>
      <c r="D6759" t="s">
        <v>6335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6335</v>
      </c>
      <c r="D6760" t="s">
        <v>6336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6336</v>
      </c>
      <c r="D6761" t="s">
        <v>6337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6337</v>
      </c>
      <c r="D6762" t="s">
        <v>6338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6338</v>
      </c>
      <c r="D6763" t="s">
        <v>6339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6339</v>
      </c>
      <c r="D6764" t="s">
        <v>6340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6340</v>
      </c>
      <c r="D6765" t="s">
        <v>6341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6341</v>
      </c>
      <c r="D6766" t="s">
        <v>6342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6342</v>
      </c>
      <c r="D6767" t="s">
        <v>6343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6343</v>
      </c>
      <c r="D6768" t="s">
        <v>6344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6344</v>
      </c>
      <c r="D6769" t="s">
        <v>6345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6345</v>
      </c>
      <c r="D6770" t="s">
        <v>6346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6346</v>
      </c>
      <c r="D6771" t="s">
        <v>6347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6347</v>
      </c>
      <c r="D6772" t="s">
        <v>6348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6348</v>
      </c>
      <c r="D6773" t="s">
        <v>6349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6349</v>
      </c>
      <c r="D6774" t="s">
        <v>6350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6350</v>
      </c>
      <c r="D6775" t="s">
        <v>6351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6351</v>
      </c>
      <c r="D6776" t="s">
        <v>6352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6352</v>
      </c>
      <c r="D6777" t="s">
        <v>6353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6353</v>
      </c>
      <c r="D6778" t="s">
        <v>6354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6354</v>
      </c>
      <c r="D6779" t="s">
        <v>6355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6355</v>
      </c>
      <c r="D6780" t="s">
        <v>6356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6356</v>
      </c>
      <c r="D6781" t="s">
        <v>6357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6357</v>
      </c>
      <c r="D6782" t="s">
        <v>6358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6358</v>
      </c>
      <c r="D6783" t="s">
        <v>6359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6359</v>
      </c>
      <c r="D6784" t="s">
        <v>6360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6360</v>
      </c>
      <c r="D6785" t="s">
        <v>6361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6361</v>
      </c>
      <c r="D6786" t="s">
        <v>6362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6362</v>
      </c>
      <c r="D6787" t="s">
        <v>6363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6363</v>
      </c>
      <c r="D6788" t="s">
        <v>6364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6364</v>
      </c>
      <c r="D6789" t="s">
        <v>6365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6365</v>
      </c>
      <c r="D6790" t="s">
        <v>6366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6366</v>
      </c>
      <c r="D6791" t="s">
        <v>6367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6367</v>
      </c>
      <c r="D6792" t="s">
        <v>6368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6368</v>
      </c>
      <c r="D6793" t="s">
        <v>6369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6369</v>
      </c>
      <c r="D6794" t="s">
        <v>6370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6370</v>
      </c>
      <c r="D6795" t="s">
        <v>6371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6371</v>
      </c>
      <c r="D6796" t="s">
        <v>6372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6372</v>
      </c>
      <c r="D6797" t="s">
        <v>6373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6373</v>
      </c>
      <c r="D6798" t="s">
        <v>6374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6374</v>
      </c>
      <c r="D6799" t="s">
        <v>6375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6375</v>
      </c>
      <c r="D6800" t="s">
        <v>6376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6376</v>
      </c>
      <c r="D6801" t="s">
        <v>6377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6377</v>
      </c>
      <c r="D6802" t="s">
        <v>6378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6378</v>
      </c>
      <c r="D6803" t="s">
        <v>6379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6379</v>
      </c>
      <c r="D6804" t="s">
        <v>6380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6380</v>
      </c>
      <c r="D6805" t="s">
        <v>6381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6381</v>
      </c>
      <c r="D6806" t="s">
        <v>6382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6382</v>
      </c>
      <c r="D6807" t="s">
        <v>6383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6383</v>
      </c>
      <c r="D6808" t="s">
        <v>6384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6384</v>
      </c>
      <c r="D6809" t="s">
        <v>6385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6385</v>
      </c>
      <c r="D6810" t="s">
        <v>6386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6386</v>
      </c>
      <c r="D6811" t="s">
        <v>6387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6387</v>
      </c>
      <c r="D6812" t="s">
        <v>6388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6388</v>
      </c>
      <c r="D6813" t="s">
        <v>6389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6389</v>
      </c>
      <c r="D6814" t="s">
        <v>6390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6390</v>
      </c>
      <c r="D6815" t="s">
        <v>6391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6391</v>
      </c>
      <c r="D6816" t="s">
        <v>6392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6392</v>
      </c>
      <c r="D6817" t="s">
        <v>6393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6393</v>
      </c>
      <c r="D6818" t="s">
        <v>6394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6394</v>
      </c>
      <c r="D6819" t="s">
        <v>6395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6395</v>
      </c>
      <c r="D6820" t="s">
        <v>6396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6396</v>
      </c>
      <c r="D6821" t="s">
        <v>6397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6397</v>
      </c>
      <c r="D6822" t="s">
        <v>6398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6398</v>
      </c>
      <c r="D6823" t="s">
        <v>6399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6399</v>
      </c>
      <c r="D6824" t="s">
        <v>6400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6400</v>
      </c>
      <c r="D6825" t="s">
        <v>6401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6401</v>
      </c>
      <c r="D6826" t="s">
        <v>6402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6402</v>
      </c>
      <c r="D6827" t="s">
        <v>6403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6403</v>
      </c>
      <c r="D6828" t="s">
        <v>6404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6404</v>
      </c>
      <c r="D6829" t="s">
        <v>6405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6405</v>
      </c>
      <c r="D6830" t="s">
        <v>6406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6406</v>
      </c>
      <c r="D6831" t="s">
        <v>6407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6407</v>
      </c>
      <c r="D6832" t="s">
        <v>6408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6408</v>
      </c>
      <c r="D6833" t="s">
        <v>6409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6409</v>
      </c>
      <c r="D6834" t="s">
        <v>6410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6410</v>
      </c>
      <c r="D6835" t="s">
        <v>6411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6411</v>
      </c>
      <c r="D6836" t="s">
        <v>6412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6412</v>
      </c>
      <c r="D6837" t="s">
        <v>6413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6413</v>
      </c>
      <c r="D6838" t="s">
        <v>6414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6414</v>
      </c>
      <c r="D6839" t="s">
        <v>6415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6415</v>
      </c>
      <c r="D6840" t="s">
        <v>6416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6416</v>
      </c>
      <c r="D6841" t="s">
        <v>6417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6417</v>
      </c>
      <c r="D6842" t="s">
        <v>6418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6418</v>
      </c>
      <c r="D6843" t="s">
        <v>6419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6419</v>
      </c>
      <c r="D6844" t="s">
        <v>6420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6420</v>
      </c>
      <c r="D6845" t="s">
        <v>6421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6421</v>
      </c>
      <c r="D6846" t="s">
        <v>6422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6422</v>
      </c>
      <c r="D6847" t="s">
        <v>6423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6423</v>
      </c>
      <c r="D6848" t="s">
        <v>6424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6424</v>
      </c>
      <c r="D6849" t="s">
        <v>6425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6425</v>
      </c>
      <c r="D6850" t="s">
        <v>6426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6426</v>
      </c>
      <c r="D6851" t="s">
        <v>6427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6427</v>
      </c>
      <c r="D6852" t="s">
        <v>6428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6428</v>
      </c>
      <c r="D6853" t="s">
        <v>6429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6429</v>
      </c>
      <c r="D6854" t="s">
        <v>6430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6430</v>
      </c>
      <c r="D6855" t="s">
        <v>6431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6431</v>
      </c>
      <c r="D6856" t="s">
        <v>6432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6432</v>
      </c>
      <c r="D6857" t="s">
        <v>6433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6433</v>
      </c>
      <c r="D6858" t="s">
        <v>6434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6434</v>
      </c>
      <c r="D6859" t="s">
        <v>6435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6435</v>
      </c>
      <c r="D6860" t="s">
        <v>6436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6436</v>
      </c>
      <c r="D6861" t="s">
        <v>6437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6437</v>
      </c>
      <c r="D6862" t="s">
        <v>6438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6438</v>
      </c>
      <c r="D6863" t="s">
        <v>6439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6439</v>
      </c>
      <c r="D6864" t="s">
        <v>6440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6440</v>
      </c>
      <c r="D6865" t="s">
        <v>6441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6441</v>
      </c>
      <c r="D6866" t="s">
        <v>6442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6442</v>
      </c>
      <c r="D6867" t="s">
        <v>6443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6443</v>
      </c>
      <c r="D6868" t="s">
        <v>6444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6444</v>
      </c>
      <c r="D6869" t="s">
        <v>6445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6445</v>
      </c>
      <c r="D6870" t="s">
        <v>6446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6446</v>
      </c>
      <c r="D6871" t="s">
        <v>6447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6447</v>
      </c>
      <c r="D6872" t="s">
        <v>6448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6448</v>
      </c>
      <c r="D6873" t="s">
        <v>6449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6449</v>
      </c>
      <c r="D6874" t="s">
        <v>6450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6450</v>
      </c>
      <c r="D6875" t="s">
        <v>6451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6451</v>
      </c>
      <c r="D6876" t="s">
        <v>6452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6452</v>
      </c>
      <c r="D6877" t="s">
        <v>6453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6453</v>
      </c>
      <c r="D6878" t="s">
        <v>6454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6454</v>
      </c>
      <c r="D6879" t="s">
        <v>6455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6455</v>
      </c>
      <c r="D6880" t="s">
        <v>6456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6456</v>
      </c>
      <c r="D6881" t="s">
        <v>6457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6457</v>
      </c>
      <c r="D6882" t="s">
        <v>6458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6458</v>
      </c>
      <c r="D6883" t="s">
        <v>6459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6459</v>
      </c>
      <c r="D6884" t="s">
        <v>6460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6460</v>
      </c>
      <c r="D6885" t="s">
        <v>6461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6461</v>
      </c>
      <c r="D6886" t="s">
        <v>6462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6462</v>
      </c>
      <c r="D6887" t="s">
        <v>6463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6463</v>
      </c>
      <c r="D6888" t="s">
        <v>6464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6464</v>
      </c>
      <c r="D6889" t="s">
        <v>6465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6465</v>
      </c>
      <c r="D6890" t="s">
        <v>6466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6466</v>
      </c>
      <c r="D6891" t="s">
        <v>6467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6467</v>
      </c>
      <c r="D6892" t="s">
        <v>6468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6468</v>
      </c>
      <c r="D6893" t="s">
        <v>6469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6469</v>
      </c>
      <c r="D6894" t="s">
        <v>6470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6470</v>
      </c>
      <c r="D6895" t="s">
        <v>6471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6471</v>
      </c>
      <c r="D6896" t="s">
        <v>6472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6472</v>
      </c>
      <c r="D6897" t="s">
        <v>6473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6473</v>
      </c>
      <c r="D6898" t="s">
        <v>6474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6474</v>
      </c>
      <c r="D6899" t="s">
        <v>6475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6475</v>
      </c>
      <c r="D6900" t="s">
        <v>6476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6476</v>
      </c>
      <c r="D6901" t="s">
        <v>6477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6477</v>
      </c>
      <c r="D6902" t="s">
        <v>6478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6478</v>
      </c>
      <c r="D6903" t="s">
        <v>6479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6479</v>
      </c>
      <c r="D6904" t="s">
        <v>6480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6480</v>
      </c>
      <c r="D6905" t="s">
        <v>6481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6481</v>
      </c>
      <c r="D6906" t="s">
        <v>6482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6482</v>
      </c>
      <c r="D6907" t="s">
        <v>6483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6483</v>
      </c>
      <c r="D6908" t="s">
        <v>6484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6484</v>
      </c>
      <c r="D6909" t="s">
        <v>6485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6485</v>
      </c>
      <c r="D6910" t="s">
        <v>6486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6486</v>
      </c>
      <c r="D6911" t="s">
        <v>6487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6487</v>
      </c>
      <c r="D6912" t="s">
        <v>6488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6488</v>
      </c>
      <c r="D6913" t="s">
        <v>6489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6489</v>
      </c>
      <c r="D6914" t="s">
        <v>6490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6490</v>
      </c>
      <c r="D6915" t="s">
        <v>6491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6491</v>
      </c>
      <c r="D6916" t="s">
        <v>6492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6492</v>
      </c>
      <c r="D6917" t="s">
        <v>6493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6493</v>
      </c>
      <c r="D6918" t="s">
        <v>6494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6494</v>
      </c>
      <c r="D6919" t="s">
        <v>6495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6495</v>
      </c>
      <c r="D6920" t="s">
        <v>6496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6496</v>
      </c>
      <c r="D6921" t="s">
        <v>6497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6497</v>
      </c>
      <c r="D6922" t="s">
        <v>6498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6498</v>
      </c>
      <c r="D6923" t="s">
        <v>6499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6499</v>
      </c>
      <c r="D6924" t="s">
        <v>6500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6500</v>
      </c>
      <c r="D6925" t="s">
        <v>6501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6501</v>
      </c>
      <c r="D6926" t="s">
        <v>6502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6502</v>
      </c>
      <c r="D6927" t="s">
        <v>6503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6503</v>
      </c>
      <c r="D6928" t="s">
        <v>6504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6504</v>
      </c>
      <c r="D6929" t="s">
        <v>6505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6505</v>
      </c>
      <c r="D6930" t="s">
        <v>6506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6506</v>
      </c>
      <c r="D6931" t="s">
        <v>6507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6507</v>
      </c>
      <c r="D6932" t="s">
        <v>6508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6508</v>
      </c>
      <c r="D6933" t="s">
        <v>6509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6509</v>
      </c>
      <c r="D6934" t="s">
        <v>6510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6510</v>
      </c>
      <c r="D6935" t="s">
        <v>6511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6511</v>
      </c>
      <c r="D6936" t="s">
        <v>6512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6512</v>
      </c>
      <c r="D6937" t="s">
        <v>6513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6513</v>
      </c>
      <c r="D6938" t="s">
        <v>6514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6514</v>
      </c>
      <c r="D6939" t="s">
        <v>6515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6515</v>
      </c>
      <c r="D6940" t="s">
        <v>6516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6516</v>
      </c>
      <c r="D6941" t="s">
        <v>6517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6517</v>
      </c>
      <c r="D6942" t="s">
        <v>6518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6518</v>
      </c>
      <c r="D6943" t="s">
        <v>6519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6519</v>
      </c>
      <c r="D6944" t="s">
        <v>6520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6520</v>
      </c>
      <c r="D6945" t="s">
        <v>6521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6521</v>
      </c>
      <c r="D6946" t="s">
        <v>6522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6522</v>
      </c>
      <c r="D6947" t="s">
        <v>6523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6523</v>
      </c>
      <c r="D6948" t="s">
        <v>6524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6524</v>
      </c>
      <c r="D6949" t="s">
        <v>6525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6525</v>
      </c>
      <c r="D6950" t="s">
        <v>6526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6526</v>
      </c>
      <c r="D6951" t="s">
        <v>6527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6527</v>
      </c>
      <c r="D6952" t="s">
        <v>6528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6528</v>
      </c>
      <c r="D6953" t="s">
        <v>6529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6529</v>
      </c>
      <c r="D6954" t="s">
        <v>6530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6530</v>
      </c>
      <c r="D6955" t="s">
        <v>6531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6531</v>
      </c>
      <c r="D6956" t="s">
        <v>6532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6532</v>
      </c>
      <c r="D6957" t="s">
        <v>6533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6533</v>
      </c>
      <c r="D6958" t="s">
        <v>6534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6534</v>
      </c>
      <c r="D6959" t="s">
        <v>6535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6535</v>
      </c>
      <c r="D6960" t="s">
        <v>6536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6536</v>
      </c>
      <c r="D6961" t="s">
        <v>6537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6537</v>
      </c>
      <c r="D6962" t="s">
        <v>6538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6538</v>
      </c>
      <c r="D6963" t="s">
        <v>6539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6539</v>
      </c>
      <c r="D6964" t="s">
        <v>6540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6540</v>
      </c>
      <c r="D6965" t="s">
        <v>6541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6541</v>
      </c>
      <c r="D6966" t="s">
        <v>6542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6542</v>
      </c>
      <c r="D6967" t="s">
        <v>6543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6543</v>
      </c>
      <c r="D6968" t="s">
        <v>6544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6544</v>
      </c>
      <c r="D6969" t="s">
        <v>6545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6545</v>
      </c>
      <c r="D6970" t="s">
        <v>6546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6546</v>
      </c>
      <c r="D6971" t="s">
        <v>6547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6547</v>
      </c>
      <c r="D6972" t="s">
        <v>6548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6548</v>
      </c>
      <c r="D6973" t="s">
        <v>6549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6549</v>
      </c>
      <c r="D6974" t="s">
        <v>6550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6550</v>
      </c>
      <c r="D6975" t="s">
        <v>6551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6551</v>
      </c>
      <c r="D6976" t="s">
        <v>6552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6552</v>
      </c>
      <c r="D6977" t="s">
        <v>6553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6553</v>
      </c>
      <c r="D6978" t="s">
        <v>6554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6554</v>
      </c>
      <c r="D6979" t="s">
        <v>6555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6555</v>
      </c>
      <c r="D6980" t="s">
        <v>6556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6556</v>
      </c>
      <c r="D6981" t="s">
        <v>6557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6557</v>
      </c>
      <c r="D6982" t="s">
        <v>6558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6558</v>
      </c>
      <c r="D6983" t="s">
        <v>6559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6559</v>
      </c>
      <c r="D6984" t="s">
        <v>6560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6560</v>
      </c>
      <c r="D6985" t="s">
        <v>6561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6561</v>
      </c>
      <c r="D6986" t="s">
        <v>6562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6562</v>
      </c>
      <c r="D6987" t="s">
        <v>6563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6563</v>
      </c>
      <c r="D6988" t="s">
        <v>6564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6564</v>
      </c>
      <c r="D6989" t="s">
        <v>6565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6565</v>
      </c>
      <c r="D6990" t="s">
        <v>6566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6566</v>
      </c>
      <c r="D6991" t="s">
        <v>6567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6567</v>
      </c>
      <c r="D6992" t="s">
        <v>6568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6568</v>
      </c>
      <c r="D6993" t="s">
        <v>6569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6569</v>
      </c>
      <c r="D6994" t="s">
        <v>6570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6570</v>
      </c>
      <c r="D6995" t="s">
        <v>6571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6571</v>
      </c>
      <c r="D6996" t="s">
        <v>6572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6572</v>
      </c>
      <c r="D6997" t="s">
        <v>6573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6573</v>
      </c>
      <c r="D6998" t="s">
        <v>6574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6574</v>
      </c>
      <c r="D6999" t="s">
        <v>6575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6575</v>
      </c>
      <c r="D7000" t="s">
        <v>6576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6576</v>
      </c>
      <c r="D7001" t="s">
        <v>6577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6577</v>
      </c>
      <c r="D7002" t="s">
        <v>6578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6578</v>
      </c>
      <c r="D7003" t="s">
        <v>6579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6579</v>
      </c>
      <c r="D7004" t="s">
        <v>6580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6580</v>
      </c>
      <c r="D7005" t="s">
        <v>6581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6581</v>
      </c>
      <c r="D7006" t="s">
        <v>6582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6582</v>
      </c>
      <c r="D7007" t="s">
        <v>6583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6583</v>
      </c>
      <c r="D7008" t="s">
        <v>6584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6584</v>
      </c>
      <c r="D7009" t="s">
        <v>6585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6585</v>
      </c>
      <c r="D7010" t="s">
        <v>6586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6586</v>
      </c>
      <c r="D7011" t="s">
        <v>6587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6587</v>
      </c>
      <c r="D7012" t="s">
        <v>6588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6588</v>
      </c>
      <c r="D7013" t="s">
        <v>6589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6589</v>
      </c>
      <c r="D7014" t="s">
        <v>6590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6590</v>
      </c>
      <c r="D7015" t="s">
        <v>6591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6591</v>
      </c>
      <c r="D7016" t="s">
        <v>6592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6592</v>
      </c>
      <c r="D7017" t="s">
        <v>6593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6593</v>
      </c>
      <c r="D7018" t="s">
        <v>6594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6594</v>
      </c>
      <c r="D7019" t="s">
        <v>6595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6595</v>
      </c>
      <c r="D7020" t="s">
        <v>6596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6596</v>
      </c>
      <c r="D7021" t="s">
        <v>6597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6597</v>
      </c>
      <c r="D7022" t="s">
        <v>6598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6598</v>
      </c>
      <c r="D7023" t="s">
        <v>6599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6599</v>
      </c>
      <c r="D7024" t="s">
        <v>6600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6600</v>
      </c>
      <c r="D7025" t="s">
        <v>6601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6601</v>
      </c>
      <c r="D7026" t="s">
        <v>6602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6602</v>
      </c>
      <c r="D7027" t="s">
        <v>6603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6603</v>
      </c>
      <c r="D7028" t="s">
        <v>6604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6604</v>
      </c>
      <c r="D7029" t="s">
        <v>6605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6605</v>
      </c>
      <c r="D7030" t="s">
        <v>6606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6606</v>
      </c>
      <c r="D7031" t="s">
        <v>6607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6607</v>
      </c>
      <c r="D7032" t="s">
        <v>6608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6608</v>
      </c>
      <c r="D7033" t="s">
        <v>6609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6609</v>
      </c>
      <c r="D7034" t="s">
        <v>6610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6610</v>
      </c>
      <c r="D7035" t="s">
        <v>6611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6611</v>
      </c>
      <c r="D7036" t="s">
        <v>6612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6612</v>
      </c>
      <c r="D7037" t="s">
        <v>6613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6613</v>
      </c>
      <c r="D7038" t="s">
        <v>6614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6614</v>
      </c>
      <c r="D7039" t="s">
        <v>6615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6615</v>
      </c>
      <c r="D7040" t="s">
        <v>6616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6616</v>
      </c>
      <c r="D7041" t="s">
        <v>6617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6617</v>
      </c>
      <c r="D7042" t="s">
        <v>6618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6618</v>
      </c>
      <c r="D7043" t="s">
        <v>6619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6619</v>
      </c>
      <c r="D7044" t="s">
        <v>6620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6620</v>
      </c>
      <c r="D7045" t="s">
        <v>6621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6621</v>
      </c>
      <c r="D7046" t="s">
        <v>6622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6622</v>
      </c>
      <c r="D7047" t="s">
        <v>6623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6623</v>
      </c>
      <c r="D7048" t="s">
        <v>6624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6624</v>
      </c>
      <c r="D7049" t="s">
        <v>6625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6625</v>
      </c>
      <c r="D7050" t="s">
        <v>6626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6626</v>
      </c>
      <c r="D7051" t="s">
        <v>6627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6627</v>
      </c>
      <c r="D7052" t="s">
        <v>6628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6628</v>
      </c>
      <c r="D7053" t="s">
        <v>6629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6629</v>
      </c>
      <c r="D7054" t="s">
        <v>6630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6630</v>
      </c>
      <c r="D7055" t="s">
        <v>11213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11213</v>
      </c>
      <c r="D7056" t="s">
        <v>11214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11214</v>
      </c>
      <c r="D7057" t="s">
        <v>11215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11215</v>
      </c>
      <c r="D7058" t="s">
        <v>11216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11216</v>
      </c>
      <c r="D7059" t="s">
        <v>11217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11217</v>
      </c>
      <c r="D7060" t="s">
        <v>11218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11218</v>
      </c>
      <c r="D7061" t="s">
        <v>11219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11219</v>
      </c>
      <c r="D7062" t="s">
        <v>11220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11220</v>
      </c>
      <c r="D7063" t="s">
        <v>11221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11221</v>
      </c>
      <c r="D7064" t="s">
        <v>11222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11222</v>
      </c>
      <c r="D7065" t="s">
        <v>11223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11223</v>
      </c>
      <c r="D7066" t="s">
        <v>11224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11224</v>
      </c>
      <c r="D7067" t="s">
        <v>11225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11225</v>
      </c>
      <c r="D7068" t="s">
        <v>11226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11226</v>
      </c>
      <c r="D7069" t="s">
        <v>11227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11227</v>
      </c>
      <c r="D7070" t="s">
        <v>11228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11228</v>
      </c>
      <c r="D7071" t="s">
        <v>11229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11229</v>
      </c>
      <c r="D7072" t="s">
        <v>11230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11230</v>
      </c>
      <c r="D7073" t="s">
        <v>11231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11231</v>
      </c>
      <c r="D7074" t="s">
        <v>11232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11232</v>
      </c>
      <c r="D7075" t="s">
        <v>6631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6631</v>
      </c>
      <c r="D7076" t="s">
        <v>6632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6632</v>
      </c>
      <c r="D7077" t="s">
        <v>6633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6633</v>
      </c>
      <c r="D7078" t="s">
        <v>6634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6634</v>
      </c>
      <c r="D7079" t="s">
        <v>6635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6635</v>
      </c>
      <c r="D7080" t="s">
        <v>6636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6636</v>
      </c>
      <c r="D7081" t="s">
        <v>6637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6637</v>
      </c>
      <c r="D7082" t="s">
        <v>6638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6638</v>
      </c>
      <c r="D7083" t="s">
        <v>6639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6639</v>
      </c>
      <c r="D7084" t="s">
        <v>6640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6640</v>
      </c>
      <c r="D7085" t="s">
        <v>6641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6641</v>
      </c>
      <c r="D7086" t="s">
        <v>6642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6642</v>
      </c>
      <c r="D7087" t="s">
        <v>6643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6643</v>
      </c>
      <c r="D7088" t="s">
        <v>6644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6644</v>
      </c>
      <c r="D7089" t="s">
        <v>6645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6645</v>
      </c>
      <c r="D7090" t="s">
        <v>6646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6646</v>
      </c>
      <c r="D7091" t="s">
        <v>6647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6647</v>
      </c>
      <c r="D7092" t="s">
        <v>6648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6648</v>
      </c>
      <c r="D7093" t="s">
        <v>6649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6649</v>
      </c>
      <c r="D7094" t="s">
        <v>6650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6650</v>
      </c>
      <c r="D7095" t="s">
        <v>6651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6651</v>
      </c>
      <c r="D7096" t="s">
        <v>6652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6652</v>
      </c>
      <c r="D7097" t="s">
        <v>6653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6653</v>
      </c>
      <c r="D7098" t="s">
        <v>6654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6654</v>
      </c>
      <c r="D7099" t="s">
        <v>6655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6655</v>
      </c>
      <c r="D7100" t="s">
        <v>6656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6656</v>
      </c>
      <c r="D7101" t="s">
        <v>6657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6657</v>
      </c>
      <c r="D7102" t="s">
        <v>6658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6658</v>
      </c>
      <c r="D7103" t="s">
        <v>6659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6659</v>
      </c>
      <c r="D7104" t="s">
        <v>6660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6660</v>
      </c>
      <c r="D7105" t="s">
        <v>6661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6661</v>
      </c>
      <c r="D7106" t="s">
        <v>6662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6662</v>
      </c>
      <c r="D7107" t="s">
        <v>6663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6663</v>
      </c>
      <c r="D7108" t="s">
        <v>6664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6664</v>
      </c>
      <c r="D7109" t="s">
        <v>6665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6665</v>
      </c>
      <c r="D7110" t="s">
        <v>6666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6666</v>
      </c>
      <c r="D7111" t="s">
        <v>6667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6667</v>
      </c>
      <c r="D7112" t="s">
        <v>6668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6668</v>
      </c>
      <c r="D7113" t="s">
        <v>6669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6669</v>
      </c>
      <c r="D7114" t="s">
        <v>6670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6670</v>
      </c>
      <c r="D7115" t="s">
        <v>6671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6671</v>
      </c>
      <c r="D7116" t="s">
        <v>6672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6672</v>
      </c>
      <c r="D7117" t="s">
        <v>6673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6673</v>
      </c>
      <c r="D7118" t="s">
        <v>6674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6674</v>
      </c>
      <c r="D7119" t="s">
        <v>6675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6675</v>
      </c>
      <c r="D7120" t="s">
        <v>6676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6676</v>
      </c>
      <c r="D7121" t="s">
        <v>6677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6677</v>
      </c>
      <c r="D7122" t="s">
        <v>6678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6678</v>
      </c>
      <c r="D7123" t="s">
        <v>6679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6679</v>
      </c>
      <c r="D7124" t="s">
        <v>6680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6680</v>
      </c>
      <c r="D7125" t="s">
        <v>6681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6681</v>
      </c>
      <c r="D7126" t="s">
        <v>6682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6682</v>
      </c>
      <c r="D7127" t="s">
        <v>6683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6683</v>
      </c>
      <c r="D7128" t="s">
        <v>6684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6684</v>
      </c>
      <c r="D7129" t="s">
        <v>6685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6685</v>
      </c>
      <c r="D7130" t="s">
        <v>6686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6686</v>
      </c>
      <c r="D7131" t="s">
        <v>6687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6687</v>
      </c>
      <c r="D7132" t="s">
        <v>6688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6688</v>
      </c>
      <c r="D7133" t="s">
        <v>6689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6689</v>
      </c>
      <c r="D7134" t="s">
        <v>6690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6690</v>
      </c>
      <c r="D7135" t="s">
        <v>6691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6691</v>
      </c>
      <c r="D7136" t="s">
        <v>6692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6692</v>
      </c>
      <c r="D7137" t="s">
        <v>6693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6693</v>
      </c>
      <c r="D7138" t="s">
        <v>6694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6694</v>
      </c>
      <c r="D7139" t="s">
        <v>6695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6695</v>
      </c>
      <c r="D7140" t="s">
        <v>6696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6696</v>
      </c>
      <c r="D7141" t="s">
        <v>6697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6697</v>
      </c>
      <c r="D7142" t="s">
        <v>6698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6698</v>
      </c>
      <c r="D7143" t="s">
        <v>6699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6699</v>
      </c>
      <c r="D7144" t="s">
        <v>6700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6700</v>
      </c>
      <c r="D7145" t="s">
        <v>6701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6701</v>
      </c>
      <c r="D7146" t="s">
        <v>6702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6702</v>
      </c>
      <c r="D7147" t="s">
        <v>6703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6703</v>
      </c>
      <c r="D7148" t="s">
        <v>6704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6704</v>
      </c>
      <c r="D7149" t="s">
        <v>6705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6705</v>
      </c>
      <c r="D7150" t="s">
        <v>6706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6706</v>
      </c>
      <c r="D7151" t="s">
        <v>6707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6707</v>
      </c>
      <c r="D7152" t="s">
        <v>6708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6708</v>
      </c>
      <c r="D7153" t="s">
        <v>6709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6709</v>
      </c>
      <c r="D7154" t="s">
        <v>6710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6710</v>
      </c>
      <c r="D7155" t="s">
        <v>6711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6711</v>
      </c>
      <c r="D7156" t="s">
        <v>6712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6712</v>
      </c>
      <c r="D7157" t="s">
        <v>6713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6713</v>
      </c>
      <c r="D7158" t="s">
        <v>6714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6714</v>
      </c>
      <c r="D7159" t="s">
        <v>6715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6715</v>
      </c>
      <c r="D7160" t="s">
        <v>6716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6716</v>
      </c>
      <c r="D7161" t="s">
        <v>6717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6717</v>
      </c>
      <c r="D7162" t="s">
        <v>6718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6718</v>
      </c>
      <c r="D7163" t="s">
        <v>6719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6719</v>
      </c>
      <c r="D7164" t="s">
        <v>6720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6720</v>
      </c>
      <c r="D7165" t="s">
        <v>6721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6721</v>
      </c>
      <c r="D7166" t="s">
        <v>6722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6722</v>
      </c>
      <c r="D7167" t="s">
        <v>6723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6723</v>
      </c>
      <c r="D7168" t="s">
        <v>6724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6724</v>
      </c>
      <c r="D7169" t="s">
        <v>6725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6725</v>
      </c>
      <c r="D7170" t="s">
        <v>6726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6726</v>
      </c>
      <c r="D7171" t="s">
        <v>6727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6727</v>
      </c>
      <c r="D7172" t="s">
        <v>6728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6728</v>
      </c>
      <c r="D7173" t="s">
        <v>6729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6729</v>
      </c>
      <c r="D7174" t="s">
        <v>6730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6730</v>
      </c>
      <c r="D7175" t="s">
        <v>6731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6731</v>
      </c>
      <c r="D7176" t="s">
        <v>6732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6732</v>
      </c>
      <c r="D7177" t="s">
        <v>6733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6733</v>
      </c>
      <c r="D7178" t="s">
        <v>6734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6734</v>
      </c>
      <c r="D7179" t="s">
        <v>6735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6735</v>
      </c>
      <c r="D7180" t="s">
        <v>6736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6736</v>
      </c>
      <c r="D7181" t="s">
        <v>6737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6737</v>
      </c>
      <c r="D7182" t="s">
        <v>6738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6738</v>
      </c>
      <c r="D7183" t="s">
        <v>6739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6739</v>
      </c>
      <c r="D7184" t="s">
        <v>6740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6740</v>
      </c>
      <c r="D7185" t="s">
        <v>6741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6741</v>
      </c>
      <c r="D7186" t="s">
        <v>6742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6742</v>
      </c>
      <c r="D7187" t="s">
        <v>6743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6743</v>
      </c>
      <c r="D7188" t="s">
        <v>6744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6744</v>
      </c>
      <c r="D7189" t="s">
        <v>6745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6745</v>
      </c>
      <c r="D7190" t="s">
        <v>6746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6746</v>
      </c>
      <c r="D7191" t="s">
        <v>6747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6747</v>
      </c>
      <c r="D7192" t="s">
        <v>6748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6748</v>
      </c>
      <c r="D7193" t="s">
        <v>6749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6749</v>
      </c>
      <c r="D7194" t="s">
        <v>6750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6750</v>
      </c>
      <c r="D7195" t="s">
        <v>6751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6751</v>
      </c>
      <c r="D7196" t="s">
        <v>6752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6752</v>
      </c>
      <c r="D7197" t="s">
        <v>6753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6753</v>
      </c>
      <c r="D7198" t="s">
        <v>6754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6754</v>
      </c>
      <c r="D7199" t="s">
        <v>6755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6755</v>
      </c>
      <c r="D7200" t="s">
        <v>6756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6756</v>
      </c>
      <c r="D7201" t="s">
        <v>6757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6757</v>
      </c>
      <c r="D7202" t="s">
        <v>6758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6758</v>
      </c>
      <c r="D7203" t="s">
        <v>6759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6759</v>
      </c>
      <c r="D7204" t="s">
        <v>6760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6760</v>
      </c>
      <c r="D7205" t="s">
        <v>6761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6761</v>
      </c>
      <c r="D7206" t="s">
        <v>6762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6762</v>
      </c>
      <c r="D7207" t="s">
        <v>6763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6763</v>
      </c>
      <c r="D7208" t="s">
        <v>6764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6764</v>
      </c>
      <c r="D7209" t="s">
        <v>6765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6765</v>
      </c>
      <c r="D7210" t="s">
        <v>6766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6766</v>
      </c>
      <c r="D7211" t="s">
        <v>6767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6767</v>
      </c>
      <c r="D7212" t="s">
        <v>6768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6768</v>
      </c>
      <c r="D7213" t="s">
        <v>6769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6769</v>
      </c>
      <c r="D7214" t="s">
        <v>6770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6770</v>
      </c>
      <c r="D7215" t="s">
        <v>6771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6771</v>
      </c>
      <c r="D7216" t="s">
        <v>6772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6772</v>
      </c>
      <c r="D7217" t="s">
        <v>6773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6773</v>
      </c>
      <c r="D7218" t="s">
        <v>6774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6774</v>
      </c>
      <c r="D7219" t="s">
        <v>6775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6775</v>
      </c>
      <c r="D7220" t="s">
        <v>6776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6776</v>
      </c>
      <c r="D7221" t="s">
        <v>6777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6777</v>
      </c>
      <c r="D7222" t="s">
        <v>6778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6778</v>
      </c>
      <c r="D7223" t="s">
        <v>6779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6779</v>
      </c>
      <c r="D7224" t="s">
        <v>6780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6780</v>
      </c>
      <c r="D7225" t="s">
        <v>6781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6781</v>
      </c>
      <c r="D7226" t="s">
        <v>6782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6782</v>
      </c>
      <c r="D7227" t="s">
        <v>6783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6783</v>
      </c>
      <c r="D7228" t="s">
        <v>6784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6784</v>
      </c>
      <c r="D7229" t="s">
        <v>6785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6785</v>
      </c>
      <c r="D7230" t="s">
        <v>6786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6786</v>
      </c>
      <c r="D7231" t="s">
        <v>6787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6787</v>
      </c>
      <c r="D7232" t="s">
        <v>6788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6788</v>
      </c>
      <c r="D7233" t="s">
        <v>6789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6789</v>
      </c>
      <c r="D7234" t="s">
        <v>6790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6790</v>
      </c>
      <c r="D7235" t="s">
        <v>6791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6791</v>
      </c>
      <c r="D7236" t="s">
        <v>6792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6792</v>
      </c>
      <c r="D7237" t="s">
        <v>6793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6793</v>
      </c>
      <c r="D7238" t="s">
        <v>6794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6794</v>
      </c>
      <c r="D7239" t="s">
        <v>6795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6795</v>
      </c>
      <c r="D7240" t="s">
        <v>6796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6796</v>
      </c>
      <c r="D7241" t="s">
        <v>6797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6797</v>
      </c>
      <c r="D7242" t="s">
        <v>6798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6798</v>
      </c>
      <c r="D7243" t="s">
        <v>6799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6799</v>
      </c>
      <c r="D7244" t="s">
        <v>6800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6800</v>
      </c>
      <c r="D7245" t="s">
        <v>6801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6801</v>
      </c>
      <c r="D7246" t="s">
        <v>6802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6802</v>
      </c>
      <c r="D7247" t="s">
        <v>6803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6803</v>
      </c>
      <c r="D7248" t="s">
        <v>6804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6804</v>
      </c>
      <c r="D7249" t="s">
        <v>6805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6805</v>
      </c>
      <c r="D7250" t="s">
        <v>6806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6806</v>
      </c>
      <c r="D7251" t="s">
        <v>6807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6807</v>
      </c>
      <c r="D7252" t="s">
        <v>6808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6808</v>
      </c>
      <c r="D7253" t="s">
        <v>6809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6809</v>
      </c>
      <c r="D7254" t="s">
        <v>6810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6810</v>
      </c>
      <c r="D7255" t="s">
        <v>6811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6811</v>
      </c>
      <c r="D7256" t="s">
        <v>6812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6812</v>
      </c>
      <c r="D7257" t="s">
        <v>6813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6813</v>
      </c>
      <c r="D7258" t="s">
        <v>6814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6814</v>
      </c>
      <c r="D7259" t="s">
        <v>6815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6815</v>
      </c>
      <c r="D7260" t="s">
        <v>6816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6816</v>
      </c>
      <c r="D7261" t="s">
        <v>6817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6817</v>
      </c>
      <c r="D7262" t="s">
        <v>6818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6818</v>
      </c>
      <c r="D7263" t="s">
        <v>6819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6819</v>
      </c>
      <c r="D7264" t="s">
        <v>6820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6820</v>
      </c>
      <c r="D7265" t="s">
        <v>6821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6821</v>
      </c>
      <c r="D7266" t="s">
        <v>6822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6822</v>
      </c>
      <c r="D7267" t="s">
        <v>6823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6823</v>
      </c>
      <c r="D7268" t="s">
        <v>6824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6824</v>
      </c>
      <c r="D7269" t="s">
        <v>6825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6825</v>
      </c>
      <c r="D7270" t="s">
        <v>6826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6826</v>
      </c>
      <c r="D7271" t="s">
        <v>6827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6827</v>
      </c>
      <c r="D7272" t="s">
        <v>6828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6828</v>
      </c>
      <c r="D7273" t="s">
        <v>6829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6829</v>
      </c>
      <c r="D7274" t="s">
        <v>6830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6830</v>
      </c>
      <c r="D7275" t="s">
        <v>6831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6831</v>
      </c>
      <c r="D7276" t="s">
        <v>6832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6832</v>
      </c>
      <c r="D7277" t="s">
        <v>6833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6833</v>
      </c>
      <c r="D7278" t="s">
        <v>6834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6834</v>
      </c>
      <c r="D7279" t="s">
        <v>6835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6835</v>
      </c>
      <c r="D7280" t="s">
        <v>6836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6836</v>
      </c>
      <c r="D7281" t="s">
        <v>6837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6837</v>
      </c>
      <c r="D7282" t="s">
        <v>6838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6838</v>
      </c>
      <c r="D7283" t="s">
        <v>6839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6839</v>
      </c>
      <c r="D7284" t="s">
        <v>6840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6840</v>
      </c>
      <c r="D7285" t="s">
        <v>6841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6841</v>
      </c>
      <c r="D7286" t="s">
        <v>6842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6842</v>
      </c>
      <c r="D7287" t="s">
        <v>6843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6843</v>
      </c>
      <c r="D7288" t="s">
        <v>6844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6844</v>
      </c>
      <c r="D7289" t="s">
        <v>6845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6845</v>
      </c>
      <c r="D7290" t="s">
        <v>6846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6846</v>
      </c>
      <c r="D7291" t="s">
        <v>6847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6847</v>
      </c>
      <c r="D7292" t="s">
        <v>6848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6848</v>
      </c>
      <c r="D7293" t="s">
        <v>6849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6849</v>
      </c>
      <c r="D7294" t="s">
        <v>6850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6850</v>
      </c>
      <c r="D7295" t="s">
        <v>6851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6851</v>
      </c>
      <c r="D7296" t="s">
        <v>6852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6852</v>
      </c>
      <c r="D7297" t="s">
        <v>6853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6853</v>
      </c>
      <c r="D7298" t="s">
        <v>6854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6854</v>
      </c>
      <c r="D7299" t="s">
        <v>6855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6855</v>
      </c>
      <c r="D7300" t="s">
        <v>6856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6856</v>
      </c>
      <c r="D7301" t="s">
        <v>6857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6857</v>
      </c>
      <c r="D7302" t="s">
        <v>6858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6858</v>
      </c>
      <c r="D7303" t="s">
        <v>6859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6859</v>
      </c>
      <c r="D7304" t="s">
        <v>6860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6860</v>
      </c>
      <c r="D7305" t="s">
        <v>6861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6861</v>
      </c>
      <c r="D7306" t="s">
        <v>6862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6862</v>
      </c>
      <c r="D7307" t="s">
        <v>6863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6863</v>
      </c>
      <c r="D7308" t="s">
        <v>6864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6864</v>
      </c>
      <c r="D7309" t="s">
        <v>6865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6865</v>
      </c>
      <c r="D7310" t="s">
        <v>6866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6866</v>
      </c>
      <c r="D7311" t="s">
        <v>6867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6867</v>
      </c>
      <c r="D7312" t="s">
        <v>6868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6868</v>
      </c>
      <c r="D7313" t="s">
        <v>6869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6869</v>
      </c>
      <c r="D7314" t="s">
        <v>6870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6870</v>
      </c>
      <c r="D7315" t="s">
        <v>6871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6871</v>
      </c>
      <c r="D7316" t="s">
        <v>6872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6872</v>
      </c>
      <c r="D7317" t="s">
        <v>6873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6873</v>
      </c>
      <c r="D7318" t="s">
        <v>6874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6874</v>
      </c>
      <c r="D7319" t="s">
        <v>6875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6875</v>
      </c>
      <c r="D7320" t="s">
        <v>6876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6876</v>
      </c>
      <c r="D7321" t="s">
        <v>6877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6877</v>
      </c>
      <c r="D7322" t="s">
        <v>6878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6878</v>
      </c>
      <c r="D7323" t="s">
        <v>6879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6879</v>
      </c>
      <c r="D7324" t="s">
        <v>6880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6880</v>
      </c>
      <c r="D7325" t="s">
        <v>6881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6881</v>
      </c>
      <c r="D7326" t="s">
        <v>6882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6882</v>
      </c>
      <c r="D7327" t="s">
        <v>6883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6883</v>
      </c>
      <c r="D7328" t="s">
        <v>6884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6884</v>
      </c>
      <c r="D7329" t="s">
        <v>6885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6885</v>
      </c>
      <c r="D7330" t="s">
        <v>6886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6886</v>
      </c>
      <c r="D7331" t="s">
        <v>6887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6887</v>
      </c>
      <c r="D7332" t="s">
        <v>6888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6888</v>
      </c>
      <c r="D7333" t="s">
        <v>6889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6889</v>
      </c>
      <c r="D7334" t="s">
        <v>6890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6890</v>
      </c>
      <c r="D7335" t="s">
        <v>6891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6891</v>
      </c>
      <c r="D7336" t="s">
        <v>6892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6892</v>
      </c>
      <c r="D7337" t="s">
        <v>6893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6893</v>
      </c>
      <c r="D7338" t="s">
        <v>6894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6894</v>
      </c>
      <c r="D7339" t="s">
        <v>6895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6895</v>
      </c>
      <c r="D7340" t="s">
        <v>6896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6896</v>
      </c>
      <c r="D7341" t="s">
        <v>6897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6897</v>
      </c>
      <c r="D7342" t="s">
        <v>6898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6898</v>
      </c>
      <c r="D7343" t="s">
        <v>6899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6899</v>
      </c>
      <c r="D7344" t="s">
        <v>6900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6900</v>
      </c>
      <c r="D7345" t="s">
        <v>6901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6901</v>
      </c>
      <c r="D7346" t="s">
        <v>6902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6902</v>
      </c>
      <c r="D7347" t="s">
        <v>6903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6903</v>
      </c>
      <c r="D7348" t="s">
        <v>6904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6904</v>
      </c>
      <c r="D7349" t="s">
        <v>6905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6905</v>
      </c>
      <c r="D7350" t="s">
        <v>6906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6906</v>
      </c>
      <c r="D7351" t="s">
        <v>6907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6907</v>
      </c>
      <c r="D7352" t="s">
        <v>6908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6908</v>
      </c>
      <c r="D7353" t="s">
        <v>6909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6909</v>
      </c>
      <c r="D7354" t="s">
        <v>6910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6910</v>
      </c>
      <c r="D7355" t="s">
        <v>6911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6911</v>
      </c>
      <c r="D7356" t="s">
        <v>6912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6912</v>
      </c>
      <c r="D7357" t="s">
        <v>6913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6913</v>
      </c>
      <c r="D7358" t="s">
        <v>6914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6914</v>
      </c>
      <c r="D7359" t="s">
        <v>6915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6915</v>
      </c>
      <c r="D7360" t="s">
        <v>6916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6916</v>
      </c>
      <c r="D7361" t="s">
        <v>6917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6917</v>
      </c>
      <c r="D7362" t="s">
        <v>6918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6918</v>
      </c>
      <c r="D7363" t="s">
        <v>6919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6919</v>
      </c>
      <c r="D7364" t="s">
        <v>6920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6920</v>
      </c>
      <c r="D7365" t="s">
        <v>6921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6921</v>
      </c>
      <c r="D7366" t="s">
        <v>6922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6922</v>
      </c>
      <c r="D7367" t="s">
        <v>6923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6923</v>
      </c>
      <c r="D7368" t="s">
        <v>6924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6924</v>
      </c>
      <c r="D7369" t="s">
        <v>6925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6925</v>
      </c>
      <c r="D7370" t="s">
        <v>6926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6926</v>
      </c>
      <c r="D7371" t="s">
        <v>6927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6927</v>
      </c>
      <c r="D7372" t="s">
        <v>6928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6928</v>
      </c>
      <c r="D7373" t="s">
        <v>6929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6929</v>
      </c>
      <c r="D7374" t="s">
        <v>6930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6930</v>
      </c>
      <c r="D7375" t="s">
        <v>6931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6931</v>
      </c>
      <c r="D7376" t="s">
        <v>6932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6932</v>
      </c>
      <c r="D7377" t="s">
        <v>6933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6933</v>
      </c>
      <c r="D7378" t="s">
        <v>6934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6934</v>
      </c>
      <c r="D7379" t="s">
        <v>6935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6935</v>
      </c>
      <c r="D7380" t="s">
        <v>6936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6936</v>
      </c>
      <c r="D7381" t="s">
        <v>6937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6937</v>
      </c>
      <c r="D7382" t="s">
        <v>6938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6938</v>
      </c>
      <c r="D7383" t="s">
        <v>6939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6939</v>
      </c>
      <c r="D7384" t="s">
        <v>6940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6940</v>
      </c>
      <c r="D7385" t="s">
        <v>6941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6941</v>
      </c>
      <c r="D7386" t="s">
        <v>6942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6942</v>
      </c>
      <c r="D7387" t="s">
        <v>6943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6943</v>
      </c>
      <c r="D7388" t="s">
        <v>6944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6944</v>
      </c>
      <c r="D7389" t="s">
        <v>6945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6945</v>
      </c>
      <c r="D7390" t="s">
        <v>6946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6946</v>
      </c>
      <c r="D7391" t="s">
        <v>6947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6947</v>
      </c>
      <c r="D7392" t="s">
        <v>6948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6948</v>
      </c>
      <c r="D7393" t="s">
        <v>6949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6949</v>
      </c>
      <c r="D7394" t="s">
        <v>6950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6950</v>
      </c>
      <c r="D7395" t="s">
        <v>6951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6951</v>
      </c>
      <c r="D7396" t="s">
        <v>6952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6952</v>
      </c>
      <c r="D7397" t="s">
        <v>6953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6953</v>
      </c>
      <c r="D7398" t="s">
        <v>6954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6954</v>
      </c>
      <c r="D7399" t="s">
        <v>6955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6955</v>
      </c>
      <c r="D7400" t="s">
        <v>6956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6956</v>
      </c>
      <c r="D7401" t="s">
        <v>6957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6957</v>
      </c>
      <c r="D7402" t="s">
        <v>6958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6958</v>
      </c>
      <c r="D7403" t="s">
        <v>6959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6959</v>
      </c>
      <c r="D7404" t="s">
        <v>6960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6960</v>
      </c>
      <c r="D7405" t="s">
        <v>6961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6961</v>
      </c>
      <c r="D7406" t="s">
        <v>6962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6962</v>
      </c>
      <c r="D7407" t="s">
        <v>6963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6963</v>
      </c>
      <c r="D7408" t="s">
        <v>6964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6964</v>
      </c>
      <c r="D7409" t="s">
        <v>6965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6965</v>
      </c>
      <c r="D7410" t="s">
        <v>6966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6966</v>
      </c>
      <c r="D7411" t="s">
        <v>6967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6967</v>
      </c>
      <c r="D7412" t="s">
        <v>6968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6968</v>
      </c>
      <c r="D7413" t="s">
        <v>6969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6969</v>
      </c>
      <c r="D7414" t="s">
        <v>6970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6970</v>
      </c>
      <c r="D7415" t="s">
        <v>6971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6971</v>
      </c>
      <c r="D7416" t="s">
        <v>6972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6972</v>
      </c>
      <c r="D7417" t="s">
        <v>6973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6973</v>
      </c>
      <c r="D7418" t="s">
        <v>6974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6974</v>
      </c>
      <c r="D7419" t="s">
        <v>6975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6975</v>
      </c>
      <c r="D7420" t="s">
        <v>6976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6976</v>
      </c>
      <c r="D7421" t="s">
        <v>6977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6977</v>
      </c>
      <c r="D7422" t="s">
        <v>6978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6978</v>
      </c>
      <c r="D7423" t="s">
        <v>6979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6979</v>
      </c>
      <c r="D7424" t="s">
        <v>6980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6980</v>
      </c>
      <c r="D7425" t="s">
        <v>6981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6981</v>
      </c>
      <c r="D7426" t="s">
        <v>6982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6982</v>
      </c>
      <c r="D7427" t="s">
        <v>6983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6983</v>
      </c>
      <c r="D7428" t="s">
        <v>6984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6984</v>
      </c>
      <c r="D7429" t="s">
        <v>6985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6985</v>
      </c>
      <c r="D7430" t="s">
        <v>6986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6986</v>
      </c>
      <c r="D7431" t="s">
        <v>6987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6987</v>
      </c>
      <c r="D7432" t="s">
        <v>6988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6988</v>
      </c>
      <c r="D7433" t="s">
        <v>6989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6989</v>
      </c>
      <c r="D7434" t="s">
        <v>6990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6990</v>
      </c>
      <c r="D7435" t="s">
        <v>6991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6991</v>
      </c>
      <c r="D7436" t="s">
        <v>6992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6992</v>
      </c>
      <c r="D7437" t="s">
        <v>6993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6993</v>
      </c>
      <c r="D7438" t="s">
        <v>6994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6994</v>
      </c>
      <c r="D7439" t="s">
        <v>6995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6995</v>
      </c>
      <c r="D7440" t="s">
        <v>6996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6996</v>
      </c>
      <c r="D7441" t="s">
        <v>6997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6997</v>
      </c>
      <c r="D7442" t="s">
        <v>6998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6998</v>
      </c>
      <c r="D7443" t="s">
        <v>6999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6999</v>
      </c>
      <c r="D7444" t="s">
        <v>7000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7000</v>
      </c>
      <c r="D7445" t="s">
        <v>7001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7001</v>
      </c>
      <c r="D7446" t="s">
        <v>7002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7002</v>
      </c>
      <c r="D7447" t="s">
        <v>7003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7003</v>
      </c>
      <c r="D7448" t="s">
        <v>7004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7004</v>
      </c>
      <c r="D7449" t="s">
        <v>7005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7005</v>
      </c>
      <c r="D7450" t="s">
        <v>7006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7006</v>
      </c>
      <c r="D7451" t="s">
        <v>7007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7007</v>
      </c>
      <c r="D7452" t="s">
        <v>7008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7008</v>
      </c>
      <c r="D7453" t="s">
        <v>7009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7009</v>
      </c>
      <c r="D7454" t="s">
        <v>7010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7010</v>
      </c>
      <c r="D7455" t="s">
        <v>7011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7011</v>
      </c>
      <c r="D7456" t="s">
        <v>7012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7012</v>
      </c>
      <c r="D7457" t="s">
        <v>7013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7013</v>
      </c>
      <c r="D7458" t="s">
        <v>7014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7014</v>
      </c>
      <c r="D7459" t="s">
        <v>7015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7015</v>
      </c>
      <c r="D7460" t="s">
        <v>7016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7016</v>
      </c>
      <c r="D7461" t="s">
        <v>7017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7017</v>
      </c>
      <c r="D7462" t="s">
        <v>7018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7018</v>
      </c>
      <c r="D7463" t="s">
        <v>7019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7019</v>
      </c>
      <c r="D7464" t="s">
        <v>7020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7020</v>
      </c>
      <c r="D7465" t="s">
        <v>7021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7021</v>
      </c>
      <c r="D7466" t="s">
        <v>7022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7022</v>
      </c>
      <c r="D7467" t="s">
        <v>7023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7023</v>
      </c>
      <c r="D7468" t="s">
        <v>7024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7024</v>
      </c>
      <c r="D7469" t="s">
        <v>7025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7025</v>
      </c>
      <c r="D7470" t="s">
        <v>7026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7026</v>
      </c>
      <c r="D7471" t="s">
        <v>7027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7027</v>
      </c>
      <c r="D7472" t="s">
        <v>7028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7028</v>
      </c>
      <c r="D7473" t="s">
        <v>7029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7029</v>
      </c>
      <c r="D7474" t="s">
        <v>7030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7030</v>
      </c>
      <c r="D7475" t="s">
        <v>7031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7031</v>
      </c>
      <c r="D7476" t="s">
        <v>7032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7032</v>
      </c>
      <c r="D7477" t="s">
        <v>7033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7033</v>
      </c>
      <c r="D7478" t="s">
        <v>7034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7034</v>
      </c>
      <c r="D7479" t="s">
        <v>7035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7035</v>
      </c>
      <c r="D7480" t="s">
        <v>7036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7036</v>
      </c>
      <c r="D7481" t="s">
        <v>7037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7037</v>
      </c>
      <c r="D7482" t="s">
        <v>7038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7038</v>
      </c>
      <c r="D7483" t="s">
        <v>7039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7039</v>
      </c>
      <c r="D7484" t="s">
        <v>7040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7040</v>
      </c>
      <c r="D7485" t="s">
        <v>7041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7041</v>
      </c>
      <c r="D7486" t="s">
        <v>7042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7042</v>
      </c>
      <c r="D7487" t="s">
        <v>7043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7043</v>
      </c>
      <c r="D7488" t="s">
        <v>7044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7044</v>
      </c>
      <c r="D7489" t="s">
        <v>7045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7045</v>
      </c>
      <c r="D7490" t="s">
        <v>7046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7046</v>
      </c>
      <c r="D7491" t="s">
        <v>7047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7047</v>
      </c>
      <c r="D7492" t="s">
        <v>7048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7048</v>
      </c>
      <c r="D7493" t="s">
        <v>7049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7049</v>
      </c>
      <c r="D7494" t="s">
        <v>7050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7050</v>
      </c>
      <c r="D7495" t="s">
        <v>7051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7051</v>
      </c>
      <c r="D7496" t="s">
        <v>7052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7052</v>
      </c>
      <c r="D7497" t="s">
        <v>7053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7053</v>
      </c>
      <c r="D7498" t="s">
        <v>7054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7054</v>
      </c>
      <c r="D7499" t="s">
        <v>7055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7055</v>
      </c>
      <c r="D7500" t="s">
        <v>7056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7056</v>
      </c>
      <c r="D7501" t="s">
        <v>7057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7057</v>
      </c>
      <c r="D7502" t="s">
        <v>7058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7058</v>
      </c>
      <c r="D7503" t="s">
        <v>7059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7059</v>
      </c>
      <c r="D7504" t="s">
        <v>7060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7060</v>
      </c>
      <c r="D7505" t="s">
        <v>7061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7061</v>
      </c>
      <c r="D7506" t="s">
        <v>7062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7062</v>
      </c>
      <c r="D7507" t="s">
        <v>7063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7063</v>
      </c>
      <c r="D7508" t="s">
        <v>7064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7064</v>
      </c>
      <c r="D7509" t="s">
        <v>7065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7065</v>
      </c>
      <c r="D7510" t="s">
        <v>7066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7066</v>
      </c>
      <c r="D7511" t="s">
        <v>7067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7067</v>
      </c>
      <c r="D7512" t="s">
        <v>7068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7068</v>
      </c>
      <c r="D7513" t="s">
        <v>7069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7069</v>
      </c>
      <c r="D7514" t="s">
        <v>7070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7070</v>
      </c>
      <c r="D7515" t="s">
        <v>7071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7071</v>
      </c>
      <c r="D7516" t="s">
        <v>7072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7072</v>
      </c>
      <c r="D7517" t="s">
        <v>7073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7073</v>
      </c>
      <c r="D7518" t="s">
        <v>7074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7074</v>
      </c>
      <c r="D7519" t="s">
        <v>7075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7075</v>
      </c>
      <c r="D7520" t="s">
        <v>7076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7076</v>
      </c>
      <c r="D7521" t="s">
        <v>7077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7077</v>
      </c>
      <c r="D7522" t="s">
        <v>7078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7078</v>
      </c>
      <c r="D7523" t="s">
        <v>7079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7079</v>
      </c>
      <c r="D7524" t="s">
        <v>7080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7080</v>
      </c>
      <c r="D7525" t="s">
        <v>7081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7081</v>
      </c>
      <c r="D7526" t="s">
        <v>7082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7082</v>
      </c>
      <c r="D7527" t="s">
        <v>7083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7083</v>
      </c>
      <c r="D7528" t="s">
        <v>7084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7084</v>
      </c>
      <c r="D7529" t="s">
        <v>7085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7085</v>
      </c>
      <c r="D7530" t="s">
        <v>7086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7086</v>
      </c>
      <c r="D7531" t="s">
        <v>7087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7087</v>
      </c>
      <c r="D7532" t="s">
        <v>7088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7088</v>
      </c>
      <c r="D7533" t="s">
        <v>7089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7089</v>
      </c>
      <c r="D7534" t="s">
        <v>7090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7090</v>
      </c>
      <c r="D7535" t="s">
        <v>7091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7091</v>
      </c>
      <c r="D7536" t="s">
        <v>7092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7092</v>
      </c>
      <c r="D7537" t="s">
        <v>7093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7093</v>
      </c>
      <c r="D7538" t="s">
        <v>7094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7094</v>
      </c>
      <c r="D7539" t="s">
        <v>7095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7095</v>
      </c>
      <c r="D7540" t="s">
        <v>7096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7096</v>
      </c>
      <c r="D7541" t="s">
        <v>7097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7097</v>
      </c>
      <c r="D7542" t="s">
        <v>7098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7098</v>
      </c>
      <c r="D7543" t="s">
        <v>7099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7099</v>
      </c>
      <c r="D7544" t="s">
        <v>7100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7100</v>
      </c>
      <c r="D7545" t="s">
        <v>7101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7101</v>
      </c>
      <c r="D7546" t="s">
        <v>7102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7102</v>
      </c>
      <c r="D7547" t="s">
        <v>7103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7103</v>
      </c>
      <c r="D7548" t="s">
        <v>7104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7104</v>
      </c>
      <c r="D7549" t="s">
        <v>7105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7105</v>
      </c>
      <c r="D7550" t="s">
        <v>7106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7106</v>
      </c>
      <c r="D7551" t="s">
        <v>7107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7107</v>
      </c>
      <c r="D7552" t="s">
        <v>7108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7108</v>
      </c>
      <c r="D7553" t="s">
        <v>7109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7109</v>
      </c>
      <c r="D7554" t="s">
        <v>7110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7110</v>
      </c>
      <c r="D7555" t="s">
        <v>7111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7111</v>
      </c>
      <c r="D7556" t="s">
        <v>7112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7112</v>
      </c>
      <c r="D7557" t="s">
        <v>7113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7113</v>
      </c>
      <c r="D7558" t="s">
        <v>7114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7114</v>
      </c>
      <c r="D7559" t="s">
        <v>7115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7115</v>
      </c>
      <c r="D7560" t="s">
        <v>7116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7116</v>
      </c>
      <c r="D7561" t="s">
        <v>7117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7117</v>
      </c>
      <c r="D7562" t="s">
        <v>7118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7118</v>
      </c>
      <c r="D7563" t="s">
        <v>7119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7119</v>
      </c>
      <c r="D7564" t="s">
        <v>7120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7120</v>
      </c>
      <c r="D7565" t="s">
        <v>7121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7121</v>
      </c>
      <c r="D7566" t="s">
        <v>7122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7122</v>
      </c>
      <c r="D7567" t="s">
        <v>7123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7123</v>
      </c>
      <c r="D7568" t="s">
        <v>7124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7124</v>
      </c>
      <c r="D7569" t="s">
        <v>7125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7125</v>
      </c>
      <c r="D7570" t="s">
        <v>7126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7126</v>
      </c>
      <c r="D7571" t="s">
        <v>7127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7127</v>
      </c>
      <c r="D7572" t="s">
        <v>7128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7128</v>
      </c>
      <c r="D7573" t="s">
        <v>7129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7129</v>
      </c>
      <c r="D7574" t="s">
        <v>7130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7130</v>
      </c>
      <c r="D7575" t="s">
        <v>7131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7131</v>
      </c>
      <c r="D7576" t="s">
        <v>7132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7132</v>
      </c>
      <c r="D7577" t="s">
        <v>7133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7133</v>
      </c>
      <c r="D7578" t="s">
        <v>7134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7134</v>
      </c>
      <c r="D7579" t="s">
        <v>7135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7135</v>
      </c>
      <c r="D7580" t="s">
        <v>7136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7136</v>
      </c>
      <c r="D7581" t="s">
        <v>7137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7137</v>
      </c>
      <c r="D7582" t="s">
        <v>7138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7138</v>
      </c>
      <c r="D7583" t="s">
        <v>7139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7139</v>
      </c>
      <c r="D7584" t="s">
        <v>7140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7140</v>
      </c>
      <c r="D7585" t="s">
        <v>7141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7141</v>
      </c>
      <c r="D7586" t="s">
        <v>7142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7142</v>
      </c>
      <c r="D7587" t="s">
        <v>7143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7143</v>
      </c>
      <c r="D7588" t="s">
        <v>7144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7144</v>
      </c>
      <c r="D7589" t="s">
        <v>7145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7145</v>
      </c>
      <c r="D7590" t="s">
        <v>7146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7146</v>
      </c>
      <c r="D7591" t="s">
        <v>7147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7147</v>
      </c>
      <c r="D7592" t="s">
        <v>7148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7148</v>
      </c>
      <c r="D7593" t="s">
        <v>7149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7149</v>
      </c>
      <c r="D7594" t="s">
        <v>7150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7150</v>
      </c>
      <c r="D7595" t="s">
        <v>7151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7151</v>
      </c>
      <c r="D7596" t="s">
        <v>7152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7152</v>
      </c>
      <c r="D7597" t="s">
        <v>7153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7153</v>
      </c>
      <c r="D7598" t="s">
        <v>7154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7154</v>
      </c>
      <c r="D7599" t="s">
        <v>7155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7155</v>
      </c>
      <c r="D7600" t="s">
        <v>7156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7156</v>
      </c>
      <c r="D7601" t="s">
        <v>7157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7157</v>
      </c>
      <c r="D7602" t="s">
        <v>7158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7158</v>
      </c>
      <c r="D7603" t="s">
        <v>7159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7159</v>
      </c>
      <c r="D7604" t="s">
        <v>7160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7160</v>
      </c>
      <c r="D7605" t="s">
        <v>7161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7161</v>
      </c>
      <c r="D7606" t="s">
        <v>7162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7162</v>
      </c>
      <c r="D7607" t="s">
        <v>7163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7163</v>
      </c>
      <c r="D7608" t="s">
        <v>7164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7164</v>
      </c>
      <c r="D7609" t="s">
        <v>7165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7165</v>
      </c>
      <c r="D7610" t="s">
        <v>7166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7166</v>
      </c>
      <c r="D7611" t="s">
        <v>7167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7167</v>
      </c>
      <c r="D7612" t="s">
        <v>7168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7168</v>
      </c>
      <c r="D7613" t="s">
        <v>7169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7169</v>
      </c>
      <c r="D7614" t="s">
        <v>7170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7170</v>
      </c>
      <c r="D7615" t="s">
        <v>7171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7171</v>
      </c>
      <c r="D7616" t="s">
        <v>7172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7172</v>
      </c>
      <c r="D7617" t="s">
        <v>7173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7173</v>
      </c>
      <c r="D7618" t="s">
        <v>7174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7174</v>
      </c>
      <c r="D7619" t="s">
        <v>7175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7175</v>
      </c>
      <c r="D7620" t="s">
        <v>7176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7176</v>
      </c>
      <c r="D7621" t="s">
        <v>7177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7177</v>
      </c>
      <c r="D7622" t="s">
        <v>7178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7178</v>
      </c>
      <c r="D7623" t="s">
        <v>7179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7179</v>
      </c>
      <c r="D7624" t="s">
        <v>7180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7180</v>
      </c>
      <c r="D7625" t="s">
        <v>7181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7181</v>
      </c>
      <c r="D7626" t="s">
        <v>7182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7182</v>
      </c>
      <c r="D7627" t="s">
        <v>7183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7183</v>
      </c>
      <c r="D7628" t="s">
        <v>7184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7184</v>
      </c>
      <c r="D7629" t="s">
        <v>7185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7185</v>
      </c>
      <c r="D7630" t="s">
        <v>7186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7186</v>
      </c>
      <c r="D7631" t="s">
        <v>7187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7187</v>
      </c>
      <c r="D7632" t="s">
        <v>7188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7188</v>
      </c>
      <c r="D7633" t="s">
        <v>7189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7189</v>
      </c>
      <c r="D7634" t="s">
        <v>7190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7190</v>
      </c>
      <c r="D7635" t="s">
        <v>7191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7191</v>
      </c>
      <c r="D7636" t="s">
        <v>7192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7192</v>
      </c>
      <c r="D7637" t="s">
        <v>7193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7193</v>
      </c>
      <c r="D7638" t="s">
        <v>7194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7194</v>
      </c>
      <c r="D7639" t="s">
        <v>7195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7195</v>
      </c>
      <c r="D7640" t="s">
        <v>7196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7196</v>
      </c>
      <c r="D7641" t="s">
        <v>7197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7197</v>
      </c>
      <c r="D7642" t="s">
        <v>7198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7198</v>
      </c>
      <c r="D7643" t="s">
        <v>7199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7199</v>
      </c>
      <c r="D7644" t="s">
        <v>7200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7200</v>
      </c>
      <c r="D7645" t="s">
        <v>7201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7201</v>
      </c>
      <c r="D7646" t="s">
        <v>7202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7202</v>
      </c>
      <c r="D7647" t="s">
        <v>7203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7203</v>
      </c>
      <c r="D7648" t="s">
        <v>7204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7204</v>
      </c>
      <c r="D7649" t="s">
        <v>7205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7205</v>
      </c>
      <c r="D7650" t="s">
        <v>7206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7206</v>
      </c>
      <c r="D7651" t="s">
        <v>7207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7207</v>
      </c>
      <c r="D7652" t="s">
        <v>7208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7208</v>
      </c>
      <c r="D7653" t="s">
        <v>7209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7209</v>
      </c>
      <c r="D7654" t="s">
        <v>7210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7210</v>
      </c>
      <c r="D7655" t="s">
        <v>7211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7211</v>
      </c>
      <c r="D7656" t="s">
        <v>7212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7212</v>
      </c>
      <c r="D7657" t="s">
        <v>7213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7213</v>
      </c>
      <c r="D7658" t="s">
        <v>7214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7214</v>
      </c>
      <c r="D7659" t="s">
        <v>7215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7215</v>
      </c>
      <c r="D7660" t="s">
        <v>7216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7216</v>
      </c>
      <c r="D7661" t="s">
        <v>7217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7217</v>
      </c>
      <c r="D7662" t="s">
        <v>7218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7218</v>
      </c>
      <c r="D7663" t="s">
        <v>7219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7219</v>
      </c>
      <c r="D7664" t="s">
        <v>7220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7220</v>
      </c>
      <c r="D7665" t="s">
        <v>7221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7221</v>
      </c>
      <c r="D7666" t="s">
        <v>7222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7222</v>
      </c>
      <c r="D7667" t="s">
        <v>7223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7223</v>
      </c>
      <c r="D7668" t="s">
        <v>7224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7224</v>
      </c>
      <c r="D7669" t="s">
        <v>7225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7225</v>
      </c>
      <c r="D7670" t="s">
        <v>7226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7226</v>
      </c>
      <c r="D7671" t="s">
        <v>7227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7227</v>
      </c>
      <c r="D7672" t="s">
        <v>7228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7228</v>
      </c>
      <c r="D7673" t="s">
        <v>7229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7229</v>
      </c>
      <c r="D7674" t="s">
        <v>7230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7230</v>
      </c>
      <c r="D7675" t="s">
        <v>7231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7231</v>
      </c>
      <c r="D7676" t="s">
        <v>7232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7232</v>
      </c>
      <c r="D7677" t="s">
        <v>7233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7233</v>
      </c>
      <c r="D7678" t="s">
        <v>7234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7234</v>
      </c>
      <c r="D7679" t="s">
        <v>7235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7235</v>
      </c>
      <c r="D7680" t="s">
        <v>7236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7236</v>
      </c>
      <c r="D7681" t="s">
        <v>7237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7237</v>
      </c>
      <c r="D7682" t="s">
        <v>7238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7238</v>
      </c>
      <c r="D7683" t="s">
        <v>7239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7239</v>
      </c>
      <c r="D7684" t="s">
        <v>7240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7240</v>
      </c>
      <c r="D7685" t="s">
        <v>7241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7241</v>
      </c>
      <c r="D7686" t="s">
        <v>7242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7242</v>
      </c>
      <c r="D7687" t="s">
        <v>7243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7243</v>
      </c>
      <c r="D7688" t="s">
        <v>7244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7244</v>
      </c>
      <c r="D7689" t="s">
        <v>7245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7245</v>
      </c>
      <c r="D7690" t="s">
        <v>7246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7246</v>
      </c>
      <c r="D7691" t="s">
        <v>7247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7247</v>
      </c>
      <c r="D7692" t="s">
        <v>7248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7248</v>
      </c>
      <c r="D7693" t="s">
        <v>7249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7249</v>
      </c>
      <c r="D7694" t="s">
        <v>7250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7250</v>
      </c>
      <c r="D7695" t="s">
        <v>7251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7251</v>
      </c>
      <c r="D7696" t="s">
        <v>7252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7252</v>
      </c>
      <c r="D7697" t="s">
        <v>7253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7253</v>
      </c>
      <c r="D7698" t="s">
        <v>7254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7254</v>
      </c>
      <c r="D7699" t="s">
        <v>7255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7255</v>
      </c>
      <c r="D7700" t="s">
        <v>7256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7256</v>
      </c>
      <c r="D7701" t="s">
        <v>7257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7257</v>
      </c>
      <c r="D7702" t="s">
        <v>7258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7258</v>
      </c>
      <c r="D7703" t="s">
        <v>7259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7259</v>
      </c>
      <c r="D7704" t="s">
        <v>7260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7260</v>
      </c>
      <c r="D7705" t="s">
        <v>7261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7261</v>
      </c>
      <c r="D7706" t="s">
        <v>7262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7262</v>
      </c>
      <c r="D7707" t="s">
        <v>7263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7263</v>
      </c>
      <c r="D7708" t="s">
        <v>7264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7264</v>
      </c>
      <c r="D7709" t="s">
        <v>7265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7265</v>
      </c>
      <c r="D7710" t="s">
        <v>7266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7266</v>
      </c>
      <c r="D7711" t="s">
        <v>7267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7267</v>
      </c>
      <c r="D7712" t="s">
        <v>7268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7268</v>
      </c>
      <c r="D7713" t="s">
        <v>7269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7269</v>
      </c>
      <c r="D7714" t="s">
        <v>7270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7270</v>
      </c>
      <c r="D7715" t="s">
        <v>7271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7271</v>
      </c>
      <c r="D7716" t="s">
        <v>7272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7272</v>
      </c>
      <c r="D7717" t="s">
        <v>7273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7273</v>
      </c>
      <c r="D7718" t="s">
        <v>7274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7274</v>
      </c>
      <c r="D7719" t="s">
        <v>7275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7275</v>
      </c>
      <c r="D7720" t="s">
        <v>7276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7276</v>
      </c>
      <c r="D7721" t="s">
        <v>7277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7277</v>
      </c>
      <c r="D7722" t="s">
        <v>7278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7278</v>
      </c>
      <c r="D7723" t="s">
        <v>7279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7279</v>
      </c>
      <c r="D7724" t="s">
        <v>7280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7280</v>
      </c>
      <c r="D7725" t="s">
        <v>7281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7281</v>
      </c>
      <c r="D7726" t="s">
        <v>7282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7282</v>
      </c>
      <c r="D7727" t="s">
        <v>7283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7283</v>
      </c>
      <c r="D7728" t="s">
        <v>7284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7284</v>
      </c>
      <c r="D7729" t="s">
        <v>7285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7285</v>
      </c>
      <c r="D7730" t="s">
        <v>7286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7286</v>
      </c>
      <c r="D7731" t="s">
        <v>7287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7287</v>
      </c>
      <c r="D7732" t="s">
        <v>7288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7288</v>
      </c>
      <c r="D7733" t="s">
        <v>7289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7289</v>
      </c>
      <c r="D7734" t="s">
        <v>7290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7290</v>
      </c>
      <c r="D7735" t="s">
        <v>7291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7291</v>
      </c>
      <c r="D7736" t="s">
        <v>7292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7292</v>
      </c>
      <c r="D7737" t="s">
        <v>7293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7293</v>
      </c>
      <c r="D7738" t="s">
        <v>7294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7294</v>
      </c>
      <c r="D7739" t="s">
        <v>7295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7295</v>
      </c>
      <c r="D7740" t="s">
        <v>7296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7296</v>
      </c>
      <c r="D7741" t="s">
        <v>7297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7297</v>
      </c>
      <c r="D7742" t="s">
        <v>7298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7298</v>
      </c>
      <c r="D7743" t="s">
        <v>7299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7299</v>
      </c>
      <c r="D7744" t="s">
        <v>7300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7300</v>
      </c>
      <c r="D7745" t="s">
        <v>7301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7301</v>
      </c>
      <c r="D7746" t="s">
        <v>7302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7302</v>
      </c>
      <c r="D7747" t="s">
        <v>7303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7303</v>
      </c>
      <c r="D7748" t="s">
        <v>7304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7304</v>
      </c>
      <c r="D7749" t="s">
        <v>7305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7305</v>
      </c>
      <c r="D7750" t="s">
        <v>7306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7306</v>
      </c>
      <c r="D7751" t="s">
        <v>7307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7307</v>
      </c>
      <c r="D7752" t="s">
        <v>7308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7308</v>
      </c>
      <c r="D7753" t="s">
        <v>7309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7309</v>
      </c>
      <c r="D7754" t="s">
        <v>7310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7310</v>
      </c>
      <c r="D7755" t="s">
        <v>7311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7311</v>
      </c>
      <c r="D7756" t="s">
        <v>7312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7312</v>
      </c>
      <c r="D7757" t="s">
        <v>7313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7313</v>
      </c>
      <c r="D7758" t="s">
        <v>7314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7314</v>
      </c>
      <c r="D7759" t="s">
        <v>7315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7315</v>
      </c>
      <c r="D7760" t="s">
        <v>7316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7316</v>
      </c>
      <c r="D7761" t="s">
        <v>7317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7317</v>
      </c>
      <c r="D7762" t="s">
        <v>7318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7318</v>
      </c>
      <c r="D7763" t="s">
        <v>7319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7319</v>
      </c>
      <c r="D7764" t="s">
        <v>7320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7320</v>
      </c>
      <c r="D7765" t="s">
        <v>7321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7321</v>
      </c>
      <c r="D7766" t="s">
        <v>7322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7322</v>
      </c>
      <c r="D7767" t="s">
        <v>7323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7323</v>
      </c>
      <c r="D7768" t="s">
        <v>7324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7324</v>
      </c>
      <c r="D7769" t="s">
        <v>7325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7325</v>
      </c>
      <c r="D7770" t="s">
        <v>7326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7326</v>
      </c>
      <c r="D7771" t="s">
        <v>7327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7327</v>
      </c>
      <c r="D7772" t="s">
        <v>7328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7328</v>
      </c>
      <c r="D7773" t="s">
        <v>7329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7329</v>
      </c>
      <c r="D7774" t="s">
        <v>7330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7330</v>
      </c>
      <c r="D7775" t="s">
        <v>7331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7331</v>
      </c>
      <c r="D7776" t="s">
        <v>7332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7332</v>
      </c>
      <c r="D7777" t="s">
        <v>7333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7333</v>
      </c>
      <c r="D7778" t="s">
        <v>7334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7334</v>
      </c>
      <c r="D7779" t="s">
        <v>7335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7335</v>
      </c>
      <c r="D7780" t="s">
        <v>7336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7336</v>
      </c>
      <c r="D7781" t="s">
        <v>7337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7337</v>
      </c>
      <c r="D7782" t="s">
        <v>7338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7338</v>
      </c>
      <c r="D7783" t="s">
        <v>7339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7339</v>
      </c>
      <c r="D7784" t="s">
        <v>7340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7340</v>
      </c>
      <c r="D7785" t="s">
        <v>7341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7341</v>
      </c>
      <c r="D7786" t="s">
        <v>7342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7342</v>
      </c>
      <c r="D7787" t="s">
        <v>7343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7343</v>
      </c>
      <c r="D7788" t="s">
        <v>7344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7344</v>
      </c>
      <c r="D7789" t="s">
        <v>7345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7345</v>
      </c>
      <c r="D7790" t="s">
        <v>7346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7346</v>
      </c>
      <c r="D7791" t="s">
        <v>7347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7347</v>
      </c>
      <c r="D7792" t="s">
        <v>7348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7348</v>
      </c>
      <c r="D7793" t="s">
        <v>7349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7349</v>
      </c>
      <c r="D7794" t="s">
        <v>7350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7350</v>
      </c>
      <c r="D7795" t="s">
        <v>7351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7351</v>
      </c>
      <c r="D7796" t="s">
        <v>7352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7352</v>
      </c>
      <c r="D7797" t="s">
        <v>7353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7353</v>
      </c>
      <c r="D7798" t="s">
        <v>7354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7354</v>
      </c>
      <c r="D7799" t="s">
        <v>7355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7355</v>
      </c>
      <c r="D7800" t="s">
        <v>7356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7356</v>
      </c>
      <c r="D7801" t="s">
        <v>7357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7357</v>
      </c>
      <c r="D7802" t="s">
        <v>7358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7358</v>
      </c>
      <c r="D7803" t="s">
        <v>7359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7359</v>
      </c>
      <c r="D7804" t="s">
        <v>7360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7360</v>
      </c>
      <c r="D7805" t="s">
        <v>7361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7361</v>
      </c>
      <c r="D7806" t="s">
        <v>7362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7362</v>
      </c>
      <c r="D7807" t="s">
        <v>7363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7363</v>
      </c>
      <c r="D7808" t="s">
        <v>7364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7364</v>
      </c>
      <c r="D7809" t="s">
        <v>7365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7365</v>
      </c>
      <c r="D7810" t="s">
        <v>7366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7366</v>
      </c>
      <c r="D7811" t="s">
        <v>7367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7367</v>
      </c>
      <c r="D7812" t="s">
        <v>7368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7368</v>
      </c>
      <c r="D7813" t="s">
        <v>7369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7369</v>
      </c>
      <c r="D7814" t="s">
        <v>7370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7370</v>
      </c>
      <c r="D7815" t="s">
        <v>7371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7371</v>
      </c>
      <c r="D7816" t="s">
        <v>7372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7372</v>
      </c>
      <c r="D7817" t="s">
        <v>7373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7373</v>
      </c>
      <c r="D7818" t="s">
        <v>7374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7374</v>
      </c>
      <c r="D7819" t="s">
        <v>7375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7375</v>
      </c>
      <c r="D7820" t="s">
        <v>7376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7376</v>
      </c>
      <c r="D7821" t="s">
        <v>7377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7377</v>
      </c>
      <c r="D7822" t="s">
        <v>7378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7378</v>
      </c>
      <c r="D7823" t="s">
        <v>7379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7379</v>
      </c>
      <c r="D7824" t="s">
        <v>7380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7380</v>
      </c>
      <c r="D7825" t="s">
        <v>7381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7381</v>
      </c>
      <c r="D7826" t="s">
        <v>7382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7382</v>
      </c>
      <c r="D7827" t="s">
        <v>7383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7383</v>
      </c>
      <c r="D7828" t="s">
        <v>7384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7384</v>
      </c>
      <c r="D7829" t="s">
        <v>7385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7385</v>
      </c>
      <c r="D7830" t="s">
        <v>7386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7386</v>
      </c>
      <c r="D7831" t="s">
        <v>7387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7387</v>
      </c>
      <c r="D7832" t="s">
        <v>7388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7388</v>
      </c>
      <c r="D7833" t="s">
        <v>7389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7389</v>
      </c>
      <c r="D7834" t="s">
        <v>7390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7390</v>
      </c>
      <c r="D7835" t="s">
        <v>7391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7391</v>
      </c>
      <c r="D7836" t="s">
        <v>7392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7392</v>
      </c>
      <c r="D7837" t="s">
        <v>7393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7393</v>
      </c>
      <c r="D7838" t="s">
        <v>7394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7394</v>
      </c>
      <c r="D7839" t="s">
        <v>7395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7395</v>
      </c>
      <c r="D7840" t="s">
        <v>7396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7396</v>
      </c>
      <c r="D7841" t="s">
        <v>7397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7397</v>
      </c>
      <c r="D7842" t="s">
        <v>7398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7399</v>
      </c>
      <c r="D7843" t="s">
        <v>7400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7400</v>
      </c>
      <c r="D7844" t="s">
        <v>7401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7401</v>
      </c>
      <c r="D7845" t="s">
        <v>7402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7402</v>
      </c>
      <c r="D7846" t="s">
        <v>7403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7403</v>
      </c>
      <c r="D7847" t="s">
        <v>7404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7404</v>
      </c>
      <c r="D7848" t="s">
        <v>7405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7405</v>
      </c>
      <c r="D7849" t="s">
        <v>7406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7406</v>
      </c>
      <c r="D7850" t="s">
        <v>7407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7407</v>
      </c>
      <c r="D7851" t="s">
        <v>7408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7408</v>
      </c>
      <c r="D7852" t="s">
        <v>7409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7409</v>
      </c>
      <c r="D7853" t="s">
        <v>7410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7410</v>
      </c>
      <c r="D7854" t="s">
        <v>7411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7411</v>
      </c>
      <c r="D7855" t="s">
        <v>7412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7412</v>
      </c>
      <c r="D7856" t="s">
        <v>7413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7413</v>
      </c>
      <c r="D7857" t="s">
        <v>7414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7414</v>
      </c>
      <c r="D7858" t="s">
        <v>7415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7415</v>
      </c>
      <c r="D7859" t="s">
        <v>7416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7416</v>
      </c>
      <c r="D7860" t="s">
        <v>7417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7417</v>
      </c>
      <c r="D7861" t="s">
        <v>7418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7418</v>
      </c>
      <c r="D7862" t="s">
        <v>7419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7419</v>
      </c>
      <c r="D7863" t="s">
        <v>7420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7420</v>
      </c>
      <c r="D7864" t="s">
        <v>7421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7421</v>
      </c>
      <c r="D7865" t="s">
        <v>7422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7422</v>
      </c>
      <c r="D7866" t="s">
        <v>7423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7423</v>
      </c>
      <c r="D7867" t="s">
        <v>7424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7424</v>
      </c>
      <c r="D7868" t="s">
        <v>7425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7425</v>
      </c>
      <c r="D7869" t="s">
        <v>7426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7426</v>
      </c>
      <c r="D7870" t="s">
        <v>7427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7427</v>
      </c>
      <c r="D7871" t="s">
        <v>7428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7428</v>
      </c>
      <c r="D7872" t="s">
        <v>7429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7429</v>
      </c>
      <c r="D7873" t="s">
        <v>7430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7430</v>
      </c>
      <c r="D7874" t="s">
        <v>7431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7431</v>
      </c>
      <c r="D7875" t="s">
        <v>7432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7432</v>
      </c>
      <c r="D7876" t="s">
        <v>7433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7433</v>
      </c>
      <c r="D7877" t="s">
        <v>7434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7434</v>
      </c>
      <c r="D7878" t="s">
        <v>7435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7435</v>
      </c>
      <c r="D7879" t="s">
        <v>7436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7436</v>
      </c>
      <c r="D7880" t="s">
        <v>7437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7437</v>
      </c>
      <c r="D7881" t="s">
        <v>7438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7438</v>
      </c>
      <c r="D7882" t="s">
        <v>7439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7439</v>
      </c>
      <c r="D7883" t="s">
        <v>7440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7440</v>
      </c>
      <c r="D7884" t="s">
        <v>7441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7441</v>
      </c>
      <c r="D7885" t="s">
        <v>7442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7442</v>
      </c>
      <c r="D7886" t="s">
        <v>7443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7443</v>
      </c>
      <c r="D7887" t="s">
        <v>7444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7444</v>
      </c>
      <c r="D7888" t="s">
        <v>7445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7445</v>
      </c>
      <c r="D7889" t="s">
        <v>7446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7446</v>
      </c>
      <c r="D7890" t="s">
        <v>7447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7447</v>
      </c>
      <c r="D7891" t="s">
        <v>7448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7448</v>
      </c>
      <c r="D7892" t="s">
        <v>7449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7449</v>
      </c>
      <c r="D7893" t="s">
        <v>7450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7450</v>
      </c>
      <c r="D7894" t="s">
        <v>7451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7451</v>
      </c>
      <c r="D7895" t="s">
        <v>7452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7452</v>
      </c>
      <c r="D7896" t="s">
        <v>7453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7453</v>
      </c>
      <c r="D7897" t="s">
        <v>7454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7454</v>
      </c>
      <c r="D7898" t="s">
        <v>7455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7455</v>
      </c>
      <c r="D7899" t="s">
        <v>7456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7456</v>
      </c>
      <c r="D7900" t="s">
        <v>7457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7457</v>
      </c>
      <c r="D7901" t="s">
        <v>7458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7458</v>
      </c>
      <c r="D7902" t="s">
        <v>7459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7459</v>
      </c>
      <c r="D7903" t="s">
        <v>7460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7460</v>
      </c>
      <c r="D7904" t="s">
        <v>7461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7461</v>
      </c>
      <c r="D7905" t="s">
        <v>7462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7462</v>
      </c>
      <c r="D7906" t="s">
        <v>7463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7463</v>
      </c>
      <c r="D7907" t="s">
        <v>7464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7464</v>
      </c>
      <c r="D7908" t="s">
        <v>7465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7465</v>
      </c>
      <c r="D7909" t="s">
        <v>7466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7466</v>
      </c>
      <c r="D7910" t="s">
        <v>7467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7467</v>
      </c>
      <c r="D7911" t="s">
        <v>7468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7468</v>
      </c>
      <c r="D7912" t="s">
        <v>7469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7469</v>
      </c>
      <c r="D7913" t="s">
        <v>7470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7470</v>
      </c>
      <c r="D7914" t="s">
        <v>7471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7471</v>
      </c>
      <c r="D7915" t="s">
        <v>7472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7472</v>
      </c>
      <c r="D7916" t="s">
        <v>7473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7473</v>
      </c>
      <c r="D7917" t="s">
        <v>7474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7474</v>
      </c>
      <c r="D7918" t="s">
        <v>7475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7475</v>
      </c>
      <c r="D7919" t="s">
        <v>7476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7476</v>
      </c>
      <c r="D7920" t="s">
        <v>7477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7477</v>
      </c>
      <c r="D7921" t="s">
        <v>7478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7478</v>
      </c>
      <c r="D7922" t="s">
        <v>7479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7479</v>
      </c>
      <c r="D7923" t="s">
        <v>7480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7480</v>
      </c>
      <c r="D7924" t="s">
        <v>7481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7481</v>
      </c>
      <c r="D7925" t="s">
        <v>7482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7482</v>
      </c>
      <c r="D7926" t="s">
        <v>7483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7483</v>
      </c>
      <c r="D7927" t="s">
        <v>7484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7484</v>
      </c>
      <c r="D7928" t="s">
        <v>7485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7485</v>
      </c>
      <c r="D7929" t="s">
        <v>7486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7486</v>
      </c>
      <c r="D7930" t="s">
        <v>7487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7487</v>
      </c>
      <c r="D7931" t="s">
        <v>7488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7488</v>
      </c>
      <c r="D7932" t="s">
        <v>7489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7489</v>
      </c>
      <c r="D7933" t="s">
        <v>7490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7490</v>
      </c>
      <c r="D7934" t="s">
        <v>7491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7491</v>
      </c>
      <c r="D7935" t="s">
        <v>7492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7492</v>
      </c>
      <c r="D7936" t="s">
        <v>7493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7493</v>
      </c>
      <c r="D7937" t="s">
        <v>7494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7494</v>
      </c>
      <c r="D7938" t="s">
        <v>7495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7495</v>
      </c>
      <c r="D7939" t="s">
        <v>7496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7496</v>
      </c>
      <c r="D7940" t="s">
        <v>7497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7497</v>
      </c>
      <c r="D7941" t="s">
        <v>7498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7498</v>
      </c>
      <c r="D7942" t="s">
        <v>7499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7499</v>
      </c>
      <c r="D7943" t="s">
        <v>7500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7500</v>
      </c>
      <c r="D7944" t="s">
        <v>7501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7501</v>
      </c>
      <c r="D7945" t="s">
        <v>7502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7502</v>
      </c>
      <c r="D7946" t="s">
        <v>7503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7503</v>
      </c>
      <c r="D7947" t="s">
        <v>7504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7504</v>
      </c>
      <c r="D7948" t="s">
        <v>7505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7505</v>
      </c>
      <c r="D7949" t="s">
        <v>7506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7506</v>
      </c>
      <c r="D7950" t="s">
        <v>7507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7507</v>
      </c>
      <c r="D7951" t="s">
        <v>7508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7508</v>
      </c>
      <c r="D7952" t="s">
        <v>7509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7509</v>
      </c>
      <c r="D7953" t="s">
        <v>7510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7510</v>
      </c>
      <c r="D7954" t="s">
        <v>7511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7511</v>
      </c>
      <c r="D7955" t="s">
        <v>7512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7512</v>
      </c>
      <c r="D7956" t="s">
        <v>7513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7513</v>
      </c>
      <c r="D7957" t="s">
        <v>7514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7514</v>
      </c>
      <c r="D7958" t="s">
        <v>7515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7515</v>
      </c>
      <c r="D7959" t="s">
        <v>7516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7516</v>
      </c>
      <c r="D7960" t="s">
        <v>7517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7517</v>
      </c>
      <c r="D7961" t="s">
        <v>7518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7518</v>
      </c>
      <c r="D7962" t="s">
        <v>7519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7519</v>
      </c>
      <c r="D7963" t="s">
        <v>7520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7520</v>
      </c>
      <c r="D7964" t="s">
        <v>7521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7521</v>
      </c>
      <c r="D7965" t="s">
        <v>7522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7522</v>
      </c>
      <c r="D7966" t="s">
        <v>7523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7523</v>
      </c>
      <c r="D7967" t="s">
        <v>7524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7524</v>
      </c>
      <c r="D7968" t="s">
        <v>7525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7525</v>
      </c>
      <c r="D7969" t="s">
        <v>7526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7526</v>
      </c>
      <c r="D7970" t="s">
        <v>7527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7527</v>
      </c>
      <c r="D7971" t="s">
        <v>7528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7528</v>
      </c>
      <c r="D7972" t="s">
        <v>7529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7529</v>
      </c>
      <c r="D7973" t="s">
        <v>7530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7530</v>
      </c>
      <c r="D7974" t="s">
        <v>7531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7531</v>
      </c>
      <c r="D7975" t="s">
        <v>7532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7532</v>
      </c>
      <c r="D7976" t="s">
        <v>7533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7533</v>
      </c>
      <c r="D7977" t="s">
        <v>7534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7534</v>
      </c>
      <c r="D7978" t="s">
        <v>7535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7535</v>
      </c>
      <c r="D7979" t="s">
        <v>7536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7536</v>
      </c>
      <c r="D7980" t="s">
        <v>7537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7537</v>
      </c>
      <c r="D7981" t="s">
        <v>7538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7538</v>
      </c>
      <c r="D7982" t="s">
        <v>7539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7539</v>
      </c>
      <c r="D7983" t="s">
        <v>7540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7540</v>
      </c>
      <c r="D7984" t="s">
        <v>7541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7541</v>
      </c>
      <c r="D7985" t="s">
        <v>7542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7542</v>
      </c>
      <c r="D7986" t="s">
        <v>7543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7543</v>
      </c>
      <c r="D7987" t="s">
        <v>7544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7544</v>
      </c>
      <c r="D7988" t="s">
        <v>7545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7545</v>
      </c>
      <c r="D7989" t="s">
        <v>7546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7546</v>
      </c>
      <c r="D7990" t="s">
        <v>7547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7547</v>
      </c>
      <c r="D7991" t="s">
        <v>7548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7548</v>
      </c>
      <c r="D7992" t="s">
        <v>7549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7549</v>
      </c>
      <c r="D7993" t="s">
        <v>7550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7550</v>
      </c>
      <c r="D7994" t="s">
        <v>7551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7551</v>
      </c>
      <c r="D7995" t="s">
        <v>7552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7552</v>
      </c>
      <c r="D7996" t="s">
        <v>7553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7553</v>
      </c>
      <c r="D7997" t="s">
        <v>7554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7554</v>
      </c>
      <c r="D7998" t="s">
        <v>7555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7555</v>
      </c>
      <c r="D7999" t="s">
        <v>7556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7556</v>
      </c>
      <c r="D8000" t="s">
        <v>7557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7557</v>
      </c>
      <c r="D8001" t="s">
        <v>7558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7558</v>
      </c>
      <c r="D8002" t="s">
        <v>7559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7559</v>
      </c>
      <c r="D8003" t="s">
        <v>7560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7560</v>
      </c>
      <c r="D8004" t="s">
        <v>7561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7561</v>
      </c>
      <c r="D8005" t="s">
        <v>7562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7562</v>
      </c>
      <c r="D8006" t="s">
        <v>7563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7563</v>
      </c>
      <c r="D8007" t="s">
        <v>7564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7564</v>
      </c>
      <c r="D8008" t="s">
        <v>7565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7565</v>
      </c>
      <c r="D8009" t="s">
        <v>7566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7566</v>
      </c>
      <c r="D8010" t="s">
        <v>7567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7567</v>
      </c>
      <c r="D8011" t="s">
        <v>7568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7568</v>
      </c>
      <c r="D8012" t="s">
        <v>7569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7569</v>
      </c>
      <c r="D8013" t="s">
        <v>7570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7570</v>
      </c>
      <c r="D8014" t="s">
        <v>7571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7571</v>
      </c>
      <c r="D8015" t="s">
        <v>7572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7572</v>
      </c>
      <c r="D8016" t="s">
        <v>7573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7573</v>
      </c>
      <c r="D8017" t="s">
        <v>7574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7574</v>
      </c>
      <c r="D8018" t="s">
        <v>7575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7575</v>
      </c>
      <c r="D8019" t="s">
        <v>7576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7576</v>
      </c>
      <c r="D8020" t="s">
        <v>7577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7577</v>
      </c>
      <c r="D8021" t="s">
        <v>7578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7578</v>
      </c>
      <c r="D8022" t="s">
        <v>7579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7579</v>
      </c>
      <c r="D8023" t="s">
        <v>7580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7580</v>
      </c>
      <c r="D8024" t="s">
        <v>7581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7581</v>
      </c>
      <c r="D8025" t="s">
        <v>7582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7582</v>
      </c>
      <c r="D8026" t="s">
        <v>7583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7583</v>
      </c>
      <c r="D8027" t="s">
        <v>7584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7584</v>
      </c>
      <c r="D8028" t="s">
        <v>7585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7585</v>
      </c>
      <c r="D8029" t="s">
        <v>7586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7586</v>
      </c>
      <c r="D8030" t="s">
        <v>7587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7587</v>
      </c>
      <c r="D8031" t="s">
        <v>7588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7588</v>
      </c>
      <c r="D8032" t="s">
        <v>7589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7589</v>
      </c>
      <c r="D8033" t="s">
        <v>7590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7590</v>
      </c>
      <c r="D8034" t="s">
        <v>7591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7591</v>
      </c>
      <c r="D8035" t="s">
        <v>7592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7592</v>
      </c>
      <c r="D8036" t="s">
        <v>7593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7593</v>
      </c>
      <c r="D8037" t="s">
        <v>7594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7594</v>
      </c>
      <c r="D8038" t="s">
        <v>7595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7595</v>
      </c>
      <c r="D8039" t="s">
        <v>7596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7596</v>
      </c>
      <c r="D8040" t="s">
        <v>7597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7597</v>
      </c>
      <c r="D8041" t="s">
        <v>7598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7598</v>
      </c>
      <c r="D8042" t="s">
        <v>7599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7599</v>
      </c>
      <c r="D8043" t="s">
        <v>7600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7600</v>
      </c>
      <c r="D8044" t="s">
        <v>7601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7601</v>
      </c>
      <c r="D8045" t="s">
        <v>7602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7602</v>
      </c>
      <c r="D8046" t="s">
        <v>7603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7603</v>
      </c>
      <c r="D8047" t="s">
        <v>7604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7604</v>
      </c>
      <c r="D8048" t="s">
        <v>7605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7605</v>
      </c>
      <c r="D8049" t="s">
        <v>7606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7606</v>
      </c>
      <c r="D8050" t="s">
        <v>7607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7607</v>
      </c>
      <c r="D8051" t="s">
        <v>7608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7608</v>
      </c>
      <c r="D8052" t="s">
        <v>7609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7609</v>
      </c>
      <c r="D8053" t="s">
        <v>7610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7610</v>
      </c>
      <c r="D8054" t="s">
        <v>7611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7611</v>
      </c>
      <c r="D8055" t="s">
        <v>7612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7612</v>
      </c>
      <c r="D8056" t="s">
        <v>7613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7613</v>
      </c>
      <c r="D8057" t="s">
        <v>7614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7614</v>
      </c>
      <c r="D8058" t="s">
        <v>7615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7615</v>
      </c>
      <c r="D8059" t="s">
        <v>7616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7616</v>
      </c>
      <c r="D8060" t="s">
        <v>7617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7617</v>
      </c>
      <c r="D8061" t="s">
        <v>7618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7618</v>
      </c>
      <c r="D8062" t="s">
        <v>7619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7619</v>
      </c>
      <c r="D8063" t="s">
        <v>7620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7620</v>
      </c>
      <c r="D8064" t="s">
        <v>7621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7621</v>
      </c>
      <c r="D8065" t="s">
        <v>7622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7622</v>
      </c>
      <c r="D8066" t="s">
        <v>7623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7623</v>
      </c>
      <c r="D8067" t="s">
        <v>7624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7624</v>
      </c>
      <c r="D8068" t="s">
        <v>7625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7625</v>
      </c>
      <c r="D8069" t="s">
        <v>7626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7626</v>
      </c>
      <c r="D8070" t="s">
        <v>7627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7627</v>
      </c>
      <c r="D8071" t="s">
        <v>7628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7628</v>
      </c>
      <c r="D8072" t="s">
        <v>7629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7629</v>
      </c>
      <c r="D8073" t="s">
        <v>7630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7630</v>
      </c>
      <c r="D8074" t="s">
        <v>7631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7631</v>
      </c>
      <c r="D8075" t="s">
        <v>7632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7632</v>
      </c>
      <c r="D8076" t="s">
        <v>7633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7633</v>
      </c>
      <c r="D8077" t="s">
        <v>7634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7634</v>
      </c>
      <c r="D8078" t="s">
        <v>7635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7635</v>
      </c>
      <c r="D8079" t="s">
        <v>7636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7636</v>
      </c>
      <c r="D8080" t="s">
        <v>7637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7637</v>
      </c>
      <c r="D8081" t="s">
        <v>7638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7638</v>
      </c>
      <c r="D8082" t="s">
        <v>7639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7639</v>
      </c>
      <c r="D8083" t="s">
        <v>7640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7640</v>
      </c>
      <c r="D8084" t="s">
        <v>7641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7641</v>
      </c>
      <c r="D8085" t="s">
        <v>7642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7642</v>
      </c>
      <c r="D8086" t="s">
        <v>7643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7643</v>
      </c>
      <c r="D8087" t="s">
        <v>7644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7644</v>
      </c>
      <c r="D8088" t="s">
        <v>7645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7645</v>
      </c>
      <c r="D8089" t="s">
        <v>7646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7646</v>
      </c>
      <c r="D8090" t="s">
        <v>7647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7647</v>
      </c>
      <c r="D8091" t="s">
        <v>7648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7648</v>
      </c>
      <c r="D8092" t="s">
        <v>7649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7649</v>
      </c>
      <c r="D8093" t="s">
        <v>7650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7650</v>
      </c>
      <c r="D8094" t="s">
        <v>7651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7651</v>
      </c>
      <c r="D8095" t="s">
        <v>7652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7652</v>
      </c>
      <c r="D8096" t="s">
        <v>7653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7653</v>
      </c>
      <c r="D8097" t="s">
        <v>7654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7654</v>
      </c>
      <c r="D8098" t="s">
        <v>7655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7655</v>
      </c>
      <c r="D8099" t="s">
        <v>7656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7656</v>
      </c>
      <c r="D8100" t="s">
        <v>7657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7657</v>
      </c>
      <c r="D8101" t="s">
        <v>7658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7658</v>
      </c>
      <c r="D8102" t="s">
        <v>7659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7659</v>
      </c>
      <c r="D8103" t="s">
        <v>7660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7660</v>
      </c>
      <c r="D8104" t="s">
        <v>7661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7661</v>
      </c>
      <c r="D8105" t="s">
        <v>7662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7662</v>
      </c>
      <c r="D8106" t="s">
        <v>7663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7663</v>
      </c>
      <c r="D8107" t="s">
        <v>7664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7664</v>
      </c>
      <c r="D8108" t="s">
        <v>7665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7665</v>
      </c>
      <c r="D8109" t="s">
        <v>7666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7666</v>
      </c>
      <c r="D8110" t="s">
        <v>7667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7667</v>
      </c>
      <c r="D8111" t="s">
        <v>7668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7668</v>
      </c>
      <c r="D8112" t="s">
        <v>7669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7669</v>
      </c>
      <c r="D8113" t="s">
        <v>7670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7670</v>
      </c>
      <c r="D8114" t="s">
        <v>7671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7671</v>
      </c>
      <c r="D8115" t="s">
        <v>7672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7672</v>
      </c>
      <c r="D8116" t="s">
        <v>7673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7673</v>
      </c>
      <c r="D8117" t="s">
        <v>7674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7674</v>
      </c>
      <c r="D8118" t="s">
        <v>7675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7675</v>
      </c>
      <c r="D8119" t="s">
        <v>7676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7676</v>
      </c>
      <c r="D8120" t="s">
        <v>7677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7677</v>
      </c>
      <c r="D8121" t="s">
        <v>7678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7678</v>
      </c>
      <c r="D8122" t="s">
        <v>7679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7679</v>
      </c>
      <c r="D8123" t="s">
        <v>7680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7680</v>
      </c>
      <c r="D8124" t="s">
        <v>7681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7681</v>
      </c>
      <c r="D8125" t="s">
        <v>7682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7682</v>
      </c>
      <c r="D8126" t="s">
        <v>7683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7683</v>
      </c>
      <c r="D8127" t="s">
        <v>7684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7684</v>
      </c>
      <c r="D8128" t="s">
        <v>7685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7685</v>
      </c>
      <c r="D8129" t="s">
        <v>7686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7686</v>
      </c>
      <c r="D8130" t="s">
        <v>7687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7687</v>
      </c>
      <c r="D8131" t="s">
        <v>7688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7688</v>
      </c>
      <c r="D8132" t="s">
        <v>7689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7689</v>
      </c>
      <c r="D8133" t="s">
        <v>7690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7690</v>
      </c>
      <c r="D8134" t="s">
        <v>7691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7691</v>
      </c>
      <c r="D8135" t="s">
        <v>7692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7692</v>
      </c>
      <c r="D8136" t="s">
        <v>7693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7693</v>
      </c>
      <c r="D8137" t="s">
        <v>7694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7694</v>
      </c>
      <c r="D8138" t="s">
        <v>7695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7695</v>
      </c>
      <c r="D8139" t="s">
        <v>7696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7696</v>
      </c>
      <c r="D8140" t="s">
        <v>7697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7697</v>
      </c>
      <c r="D8141" t="s">
        <v>7698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7698</v>
      </c>
      <c r="D8142" t="s">
        <v>7699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7699</v>
      </c>
      <c r="D8143" t="s">
        <v>7700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7700</v>
      </c>
      <c r="D8144" t="s">
        <v>7701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7701</v>
      </c>
      <c r="D8145" t="s">
        <v>7702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7702</v>
      </c>
      <c r="D8146" t="s">
        <v>7703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7703</v>
      </c>
      <c r="D8147" t="s">
        <v>7704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7704</v>
      </c>
      <c r="D8148" t="s">
        <v>7705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7705</v>
      </c>
      <c r="D8149" t="s">
        <v>7706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7706</v>
      </c>
      <c r="D8150" t="s">
        <v>7707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7707</v>
      </c>
      <c r="D8151" t="s">
        <v>7708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7708</v>
      </c>
      <c r="D8152" t="s">
        <v>7709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7709</v>
      </c>
      <c r="D8153" t="s">
        <v>7710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7710</v>
      </c>
      <c r="D8154" t="s">
        <v>7711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7711</v>
      </c>
      <c r="D8155" t="s">
        <v>7712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7712</v>
      </c>
      <c r="D8156" t="s">
        <v>7713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7713</v>
      </c>
      <c r="D8157" t="s">
        <v>7714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7714</v>
      </c>
      <c r="D8158" t="s">
        <v>7715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7715</v>
      </c>
      <c r="D8159" t="s">
        <v>7716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7716</v>
      </c>
      <c r="D8160" t="s">
        <v>7717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7717</v>
      </c>
      <c r="D8161" t="s">
        <v>7718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7718</v>
      </c>
      <c r="D8162" t="s">
        <v>7719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7719</v>
      </c>
      <c r="D8163" t="s">
        <v>7720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7720</v>
      </c>
      <c r="D8164" t="s">
        <v>7721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7721</v>
      </c>
      <c r="D8165" t="s">
        <v>7722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7722</v>
      </c>
      <c r="D8166" t="s">
        <v>7723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7723</v>
      </c>
      <c r="D8167" t="s">
        <v>7724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7724</v>
      </c>
      <c r="D8168" t="s">
        <v>7725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7725</v>
      </c>
      <c r="D8169" t="s">
        <v>7726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7726</v>
      </c>
      <c r="D8170" t="s">
        <v>7727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7727</v>
      </c>
      <c r="D8171" t="s">
        <v>7728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7728</v>
      </c>
      <c r="D8172" t="s">
        <v>7729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7729</v>
      </c>
      <c r="D8173" t="s">
        <v>7730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7730</v>
      </c>
      <c r="D8174" t="s">
        <v>7731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7731</v>
      </c>
      <c r="D8175" t="s">
        <v>7732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7732</v>
      </c>
      <c r="D8176" t="s">
        <v>7733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7733</v>
      </c>
      <c r="D8177" t="s">
        <v>7734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7734</v>
      </c>
      <c r="D8178" t="s">
        <v>7735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7735</v>
      </c>
      <c r="D8179" t="s">
        <v>7736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7736</v>
      </c>
      <c r="D8180" t="s">
        <v>7737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7737</v>
      </c>
      <c r="D8181" t="s">
        <v>7738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7738</v>
      </c>
      <c r="D8182" t="s">
        <v>7739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7739</v>
      </c>
      <c r="D8183" t="s">
        <v>7740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7740</v>
      </c>
      <c r="D8184" t="s">
        <v>7741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7741</v>
      </c>
      <c r="D8185" t="s">
        <v>7742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7742</v>
      </c>
      <c r="D8186" t="s">
        <v>7743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7743</v>
      </c>
      <c r="D8187" t="s">
        <v>7744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7744</v>
      </c>
      <c r="D8188" t="s">
        <v>7745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7745</v>
      </c>
      <c r="D8189" t="s">
        <v>7746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7746</v>
      </c>
      <c r="D8190" t="s">
        <v>7747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7747</v>
      </c>
      <c r="D8191" t="s">
        <v>7748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7748</v>
      </c>
      <c r="D8192" t="s">
        <v>7749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7749</v>
      </c>
      <c r="D8193" t="s">
        <v>7750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7750</v>
      </c>
      <c r="D8194" t="s">
        <v>7751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7751</v>
      </c>
      <c r="D8195" t="s">
        <v>7752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7752</v>
      </c>
      <c r="D8196" t="s">
        <v>7753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7753</v>
      </c>
      <c r="D8197" t="s">
        <v>7754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7754</v>
      </c>
      <c r="D8198" t="s">
        <v>7755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7755</v>
      </c>
      <c r="D8199" t="s">
        <v>7756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7756</v>
      </c>
      <c r="D8200" t="s">
        <v>7757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7757</v>
      </c>
      <c r="D8201" t="s">
        <v>7758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7758</v>
      </c>
      <c r="D8202" t="s">
        <v>7759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7759</v>
      </c>
      <c r="D8203" t="s">
        <v>7760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7760</v>
      </c>
      <c r="D8204" t="s">
        <v>7761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7761</v>
      </c>
      <c r="D8205" t="s">
        <v>7762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7762</v>
      </c>
      <c r="D8206" t="s">
        <v>7763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7763</v>
      </c>
      <c r="D8207" t="s">
        <v>7764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7764</v>
      </c>
      <c r="D8208" t="s">
        <v>7765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7765</v>
      </c>
      <c r="D8209" t="s">
        <v>7766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7766</v>
      </c>
      <c r="D8210" t="s">
        <v>7767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7767</v>
      </c>
      <c r="D8211" t="s">
        <v>7768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7768</v>
      </c>
      <c r="D8212" t="s">
        <v>7769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7769</v>
      </c>
      <c r="D8213" t="s">
        <v>7770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7770</v>
      </c>
      <c r="D8214" t="s">
        <v>7771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7771</v>
      </c>
      <c r="D8215" t="s">
        <v>7772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7772</v>
      </c>
      <c r="D8216" t="s">
        <v>7773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7773</v>
      </c>
      <c r="D8217" t="s">
        <v>7774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7774</v>
      </c>
      <c r="D8218" t="s">
        <v>7775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7775</v>
      </c>
      <c r="D8219" t="s">
        <v>7776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7776</v>
      </c>
      <c r="D8220" t="s">
        <v>7777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7777</v>
      </c>
      <c r="D8221" t="s">
        <v>7778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7778</v>
      </c>
      <c r="D8222" t="s">
        <v>7779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7779</v>
      </c>
      <c r="D8223" t="s">
        <v>7780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7780</v>
      </c>
      <c r="D8224" t="s">
        <v>7781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7781</v>
      </c>
      <c r="D8225" t="s">
        <v>7782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7782</v>
      </c>
      <c r="D8226" t="s">
        <v>7783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7783</v>
      </c>
      <c r="D8227" t="s">
        <v>7784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7784</v>
      </c>
      <c r="D8228" t="s">
        <v>7785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7785</v>
      </c>
      <c r="D8229" t="s">
        <v>7786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7786</v>
      </c>
      <c r="D8230" t="s">
        <v>7787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7787</v>
      </c>
      <c r="D8231" t="s">
        <v>7788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7788</v>
      </c>
      <c r="D8232" t="s">
        <v>7789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7789</v>
      </c>
      <c r="D8233" t="s">
        <v>7790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7790</v>
      </c>
      <c r="D8234" t="s">
        <v>7791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7791</v>
      </c>
      <c r="D8235" t="s">
        <v>7792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7792</v>
      </c>
      <c r="D8236" t="s">
        <v>7793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7793</v>
      </c>
      <c r="D8237" t="s">
        <v>7794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7794</v>
      </c>
      <c r="D8238" t="s">
        <v>7795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7795</v>
      </c>
      <c r="D8239" t="s">
        <v>7796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7796</v>
      </c>
      <c r="D8240" t="s">
        <v>7797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7797</v>
      </c>
      <c r="D8241" t="s">
        <v>7798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7798</v>
      </c>
      <c r="D8242" t="s">
        <v>7799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7799</v>
      </c>
      <c r="D8243" t="s">
        <v>7800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7800</v>
      </c>
      <c r="D8244" t="s">
        <v>7801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7801</v>
      </c>
      <c r="D8245" t="s">
        <v>7802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7802</v>
      </c>
      <c r="D8246" t="s">
        <v>7803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7803</v>
      </c>
      <c r="D8247" t="s">
        <v>7804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7804</v>
      </c>
      <c r="D8248" t="s">
        <v>7805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7805</v>
      </c>
      <c r="D8249" t="s">
        <v>7806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7806</v>
      </c>
      <c r="D8250" t="s">
        <v>7807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7807</v>
      </c>
      <c r="D8251" t="s">
        <v>7808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7808</v>
      </c>
      <c r="D8252" t="s">
        <v>7809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7809</v>
      </c>
      <c r="D8253" t="s">
        <v>7810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7810</v>
      </c>
      <c r="D8254" t="s">
        <v>7811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7811</v>
      </c>
      <c r="D8255" t="s">
        <v>7812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7812</v>
      </c>
      <c r="D8256" t="s">
        <v>7813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7813</v>
      </c>
      <c r="D8257" t="s">
        <v>7814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7814</v>
      </c>
      <c r="D8258" t="s">
        <v>7815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7815</v>
      </c>
      <c r="D8259" t="s">
        <v>7816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7816</v>
      </c>
      <c r="D8260" t="s">
        <v>7817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7817</v>
      </c>
      <c r="D8261" t="s">
        <v>7818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7818</v>
      </c>
      <c r="D8262" t="s">
        <v>7819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7819</v>
      </c>
      <c r="D8263" t="s">
        <v>7820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7820</v>
      </c>
      <c r="D8264" t="s">
        <v>7821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7821</v>
      </c>
      <c r="D8265" t="s">
        <v>7822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7822</v>
      </c>
      <c r="D8266" t="s">
        <v>7823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7823</v>
      </c>
      <c r="D8267" t="s">
        <v>7824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7824</v>
      </c>
      <c r="D8268" t="s">
        <v>7825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7825</v>
      </c>
      <c r="D8269" t="s">
        <v>7826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7826</v>
      </c>
      <c r="D8270" t="s">
        <v>7827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7827</v>
      </c>
      <c r="D8271" t="s">
        <v>7828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7828</v>
      </c>
      <c r="D8272" t="s">
        <v>7829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7829</v>
      </c>
      <c r="D8273" t="s">
        <v>7830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7830</v>
      </c>
      <c r="D8274" t="s">
        <v>7831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7831</v>
      </c>
      <c r="D8275" t="s">
        <v>7832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7832</v>
      </c>
      <c r="D8276" t="s">
        <v>7833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7833</v>
      </c>
      <c r="D8277" t="s">
        <v>7834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7834</v>
      </c>
      <c r="D8278" t="s">
        <v>7835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7835</v>
      </c>
      <c r="D8279" t="s">
        <v>7836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7836</v>
      </c>
      <c r="D8280" t="s">
        <v>7837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7837</v>
      </c>
      <c r="D8281" t="s">
        <v>7838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7838</v>
      </c>
      <c r="D8282" t="s">
        <v>7839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7839</v>
      </c>
      <c r="D8283" t="s">
        <v>7840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7840</v>
      </c>
      <c r="D8284" t="s">
        <v>7841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7841</v>
      </c>
      <c r="D8285" t="s">
        <v>7842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7842</v>
      </c>
      <c r="D8286" t="s">
        <v>7843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7843</v>
      </c>
      <c r="D8287" t="s">
        <v>7844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7844</v>
      </c>
      <c r="D8288" t="s">
        <v>7845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7845</v>
      </c>
      <c r="D8289" t="s">
        <v>7846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7846</v>
      </c>
      <c r="D8290" t="s">
        <v>7847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7847</v>
      </c>
      <c r="D8291" t="s">
        <v>7848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7848</v>
      </c>
      <c r="D8292" t="s">
        <v>7849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7849</v>
      </c>
      <c r="D8293" t="s">
        <v>7850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7850</v>
      </c>
      <c r="D8294" t="s">
        <v>7851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7851</v>
      </c>
      <c r="D8295" t="s">
        <v>7852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7852</v>
      </c>
      <c r="D8296" t="s">
        <v>7853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7853</v>
      </c>
      <c r="D8297" t="s">
        <v>7854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7854</v>
      </c>
      <c r="D8298" t="s">
        <v>7855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7855</v>
      </c>
      <c r="D8299" t="s">
        <v>7856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7856</v>
      </c>
      <c r="D8300" t="s">
        <v>7857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7857</v>
      </c>
      <c r="D8301" t="s">
        <v>7858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7858</v>
      </c>
      <c r="D8302" t="s">
        <v>7859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7859</v>
      </c>
      <c r="D8303" t="s">
        <v>7860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7860</v>
      </c>
      <c r="D8304" t="s">
        <v>7861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7861</v>
      </c>
      <c r="D8305" t="s">
        <v>7862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7862</v>
      </c>
      <c r="D8306" t="s">
        <v>7863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7863</v>
      </c>
      <c r="D8307" t="s">
        <v>7864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7864</v>
      </c>
      <c r="D8308" t="s">
        <v>7865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7865</v>
      </c>
      <c r="D8309" t="s">
        <v>7866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7866</v>
      </c>
      <c r="D8310" t="s">
        <v>7867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7867</v>
      </c>
      <c r="D8311" t="s">
        <v>7868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7868</v>
      </c>
      <c r="D8312" t="s">
        <v>7869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7869</v>
      </c>
      <c r="D8313" t="s">
        <v>7870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7870</v>
      </c>
      <c r="D8314" t="s">
        <v>7871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7871</v>
      </c>
      <c r="D8315" t="s">
        <v>7872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7872</v>
      </c>
      <c r="D8316" t="s">
        <v>7873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7873</v>
      </c>
      <c r="D8317" t="s">
        <v>7874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7874</v>
      </c>
      <c r="D8318" t="s">
        <v>7875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7875</v>
      </c>
      <c r="D8319" t="s">
        <v>7876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7876</v>
      </c>
      <c r="D8320" t="s">
        <v>7877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7877</v>
      </c>
      <c r="D8321" t="s">
        <v>7878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7878</v>
      </c>
      <c r="D8322" t="s">
        <v>7879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7879</v>
      </c>
      <c r="D8323" t="s">
        <v>7880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7880</v>
      </c>
      <c r="D8324" t="s">
        <v>7881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7881</v>
      </c>
      <c r="D8325" t="s">
        <v>7882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7882</v>
      </c>
      <c r="D8326" t="s">
        <v>7883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7883</v>
      </c>
      <c r="D8327" t="s">
        <v>7884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7884</v>
      </c>
      <c r="D8328" t="s">
        <v>7885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7885</v>
      </c>
      <c r="D8329" t="s">
        <v>7886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7886</v>
      </c>
      <c r="D8330" t="s">
        <v>7887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7887</v>
      </c>
      <c r="D8331" t="s">
        <v>7888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7888</v>
      </c>
      <c r="D8332" t="s">
        <v>7889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7889</v>
      </c>
      <c r="D8333" t="s">
        <v>7890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7890</v>
      </c>
      <c r="D8334" t="s">
        <v>7891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7891</v>
      </c>
      <c r="D8335" t="s">
        <v>7892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7892</v>
      </c>
      <c r="D8336" t="s">
        <v>7893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7893</v>
      </c>
      <c r="D8337" t="s">
        <v>7894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7894</v>
      </c>
      <c r="D8338" t="s">
        <v>7895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7895</v>
      </c>
      <c r="D8339" t="s">
        <v>7896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7896</v>
      </c>
      <c r="D8340" t="s">
        <v>7897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7897</v>
      </c>
      <c r="D8341" t="s">
        <v>7898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7898</v>
      </c>
      <c r="D8342" t="s">
        <v>7899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7899</v>
      </c>
      <c r="D8343" t="s">
        <v>7900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7900</v>
      </c>
      <c r="D8344" t="s">
        <v>7901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7901</v>
      </c>
      <c r="D8345" t="s">
        <v>7902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7902</v>
      </c>
      <c r="D8346" t="s">
        <v>7903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7903</v>
      </c>
      <c r="D8347" t="s">
        <v>7904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7904</v>
      </c>
      <c r="D8348" t="s">
        <v>7905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7905</v>
      </c>
      <c r="D8349" t="s">
        <v>7906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7906</v>
      </c>
      <c r="D8350" t="s">
        <v>7907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7907</v>
      </c>
      <c r="D8351" t="s">
        <v>7908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7908</v>
      </c>
      <c r="D8352" t="s">
        <v>7909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7909</v>
      </c>
      <c r="D8353" t="s">
        <v>7910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7910</v>
      </c>
      <c r="D8354" t="s">
        <v>7911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7911</v>
      </c>
      <c r="D8355" t="s">
        <v>7912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7912</v>
      </c>
      <c r="D8356" t="s">
        <v>7913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7913</v>
      </c>
      <c r="D8357" t="s">
        <v>7914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7914</v>
      </c>
      <c r="D8358" t="s">
        <v>7915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7915</v>
      </c>
      <c r="D8359" t="s">
        <v>7916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7916</v>
      </c>
      <c r="D8360" t="s">
        <v>7917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7917</v>
      </c>
      <c r="D8361" t="s">
        <v>7918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7918</v>
      </c>
      <c r="D8362" t="s">
        <v>7919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7919</v>
      </c>
      <c r="D8363" t="s">
        <v>7920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7920</v>
      </c>
      <c r="D8364" t="s">
        <v>7921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7921</v>
      </c>
      <c r="D8365" t="s">
        <v>7922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7922</v>
      </c>
      <c r="D8366" t="s">
        <v>7923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7923</v>
      </c>
      <c r="D8367" t="s">
        <v>7924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7924</v>
      </c>
      <c r="D8368" t="s">
        <v>7925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7925</v>
      </c>
      <c r="D8369" t="s">
        <v>7926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7926</v>
      </c>
      <c r="D8370" t="s">
        <v>7927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7927</v>
      </c>
      <c r="D8371" t="s">
        <v>7928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7928</v>
      </c>
      <c r="D8372" t="s">
        <v>7929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7929</v>
      </c>
      <c r="D8373" t="s">
        <v>7930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7930</v>
      </c>
      <c r="D8374" t="s">
        <v>7931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7931</v>
      </c>
      <c r="D8375" t="s">
        <v>7932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7932</v>
      </c>
      <c r="D8376" t="s">
        <v>7933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7933</v>
      </c>
      <c r="D8377" t="s">
        <v>7934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7934</v>
      </c>
      <c r="D8378" t="s">
        <v>7935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7935</v>
      </c>
      <c r="D8379" t="s">
        <v>7936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7936</v>
      </c>
      <c r="D8380" t="s">
        <v>7937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7937</v>
      </c>
      <c r="D8381" t="s">
        <v>7938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7938</v>
      </c>
      <c r="D8382" t="s">
        <v>7939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7939</v>
      </c>
      <c r="D8383" t="s">
        <v>7940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7940</v>
      </c>
      <c r="D8384" t="s">
        <v>7941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7941</v>
      </c>
      <c r="D8385" t="s">
        <v>7942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7942</v>
      </c>
      <c r="D8386" t="s">
        <v>7943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7943</v>
      </c>
      <c r="D8387" t="s">
        <v>7944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7944</v>
      </c>
      <c r="D8388" t="s">
        <v>7945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7945</v>
      </c>
      <c r="D8389" t="s">
        <v>7946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7946</v>
      </c>
      <c r="D8390" t="s">
        <v>7947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7947</v>
      </c>
      <c r="D8391" t="s">
        <v>7948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7948</v>
      </c>
      <c r="D8392" t="s">
        <v>7949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7949</v>
      </c>
      <c r="D8393" t="s">
        <v>7950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7950</v>
      </c>
      <c r="D8394" t="s">
        <v>7951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7951</v>
      </c>
      <c r="D8395" t="s">
        <v>7952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7952</v>
      </c>
      <c r="D8396" t="s">
        <v>7953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7953</v>
      </c>
      <c r="D8397" t="s">
        <v>7954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7954</v>
      </c>
      <c r="D8398" t="s">
        <v>7955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7955</v>
      </c>
      <c r="D8399" t="s">
        <v>7956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7956</v>
      </c>
      <c r="D8400" t="s">
        <v>7957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7957</v>
      </c>
      <c r="D8401" t="s">
        <v>7958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7958</v>
      </c>
      <c r="D8402" t="s">
        <v>7959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7959</v>
      </c>
      <c r="D8403" t="s">
        <v>7960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7960</v>
      </c>
      <c r="D8404" t="s">
        <v>7961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7961</v>
      </c>
      <c r="D8405" t="s">
        <v>7962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7962</v>
      </c>
      <c r="D8406" t="s">
        <v>7963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7963</v>
      </c>
      <c r="D8407" t="s">
        <v>7964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7964</v>
      </c>
      <c r="D8408" t="s">
        <v>7965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7965</v>
      </c>
      <c r="D8409" t="s">
        <v>7966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7966</v>
      </c>
      <c r="D8410" t="s">
        <v>7967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7967</v>
      </c>
      <c r="D8411" t="s">
        <v>7968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7968</v>
      </c>
      <c r="D8412" t="s">
        <v>7969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7969</v>
      </c>
      <c r="D8413" t="s">
        <v>7970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7970</v>
      </c>
      <c r="D8414" t="s">
        <v>7971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7971</v>
      </c>
      <c r="D8415" t="s">
        <v>7972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7972</v>
      </c>
      <c r="D8416" t="s">
        <v>7973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7973</v>
      </c>
      <c r="D8417" t="s">
        <v>7974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7974</v>
      </c>
      <c r="D8418" t="s">
        <v>7975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7975</v>
      </c>
      <c r="D8419" t="s">
        <v>7976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7976</v>
      </c>
      <c r="D8420" t="s">
        <v>7977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7977</v>
      </c>
      <c r="D8421" t="s">
        <v>7978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7978</v>
      </c>
      <c r="D8422" t="s">
        <v>7979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7979</v>
      </c>
      <c r="D8423" t="s">
        <v>7980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7980</v>
      </c>
      <c r="D8424" t="s">
        <v>7981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7981</v>
      </c>
      <c r="D8425" t="s">
        <v>7982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7982</v>
      </c>
      <c r="D8426" t="s">
        <v>7983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7983</v>
      </c>
      <c r="D8427" t="s">
        <v>7984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7984</v>
      </c>
      <c r="D8428" t="s">
        <v>7985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7985</v>
      </c>
      <c r="D8429" t="s">
        <v>7986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7986</v>
      </c>
      <c r="D8430" t="s">
        <v>7987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7987</v>
      </c>
      <c r="D8431" t="s">
        <v>7988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7988</v>
      </c>
      <c r="D8432" t="s">
        <v>7989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7989</v>
      </c>
      <c r="D8433" t="s">
        <v>7990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7990</v>
      </c>
      <c r="D8434" t="s">
        <v>7991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7991</v>
      </c>
      <c r="D8435" t="s">
        <v>7992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7992</v>
      </c>
      <c r="D8436" t="s">
        <v>7993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7993</v>
      </c>
      <c r="D8437" t="s">
        <v>7994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7994</v>
      </c>
      <c r="D8438" t="s">
        <v>7995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7995</v>
      </c>
      <c r="D8439" t="s">
        <v>7996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7996</v>
      </c>
      <c r="D8440" t="s">
        <v>7997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7997</v>
      </c>
      <c r="D8441" t="s">
        <v>7998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7998</v>
      </c>
      <c r="D8442" t="s">
        <v>7999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7999</v>
      </c>
      <c r="D8443" t="s">
        <v>8000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8000</v>
      </c>
      <c r="D8444" t="s">
        <v>8001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8001</v>
      </c>
      <c r="D8445" t="s">
        <v>8002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8002</v>
      </c>
      <c r="D8446" t="s">
        <v>8003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8003</v>
      </c>
      <c r="D8447" t="s">
        <v>8004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8004</v>
      </c>
      <c r="D8448" t="s">
        <v>8005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8005</v>
      </c>
      <c r="D8449" t="s">
        <v>8006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8006</v>
      </c>
      <c r="D8450" t="s">
        <v>8007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8007</v>
      </c>
      <c r="D8451" t="s">
        <v>8008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8008</v>
      </c>
      <c r="D8452" t="s">
        <v>8009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8009</v>
      </c>
      <c r="D8453" t="s">
        <v>8010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8010</v>
      </c>
      <c r="D8454" t="s">
        <v>8011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8011</v>
      </c>
      <c r="D8455" t="s">
        <v>8012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8012</v>
      </c>
      <c r="D8456" t="s">
        <v>8013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8013</v>
      </c>
      <c r="D8457" t="s">
        <v>8014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8014</v>
      </c>
      <c r="D8458" t="s">
        <v>8015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8015</v>
      </c>
      <c r="D8459" t="s">
        <v>8016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8016</v>
      </c>
      <c r="D8460" t="s">
        <v>8017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8017</v>
      </c>
      <c r="D8461" t="s">
        <v>8018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8018</v>
      </c>
      <c r="D8462" t="s">
        <v>8019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8019</v>
      </c>
      <c r="D8463" t="s">
        <v>8020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8020</v>
      </c>
      <c r="D8464" t="s">
        <v>8021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8021</v>
      </c>
      <c r="D8465" t="s">
        <v>8022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8022</v>
      </c>
      <c r="D8466" t="s">
        <v>8023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8023</v>
      </c>
      <c r="D8467" t="s">
        <v>8024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8024</v>
      </c>
      <c r="D8468" t="s">
        <v>8025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8025</v>
      </c>
      <c r="D8469" t="s">
        <v>8026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8026</v>
      </c>
      <c r="D8470" t="s">
        <v>8027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8027</v>
      </c>
      <c r="D8471" t="s">
        <v>8028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8028</v>
      </c>
      <c r="D8472" t="s">
        <v>8029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8029</v>
      </c>
      <c r="D8473" t="s">
        <v>8030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8030</v>
      </c>
      <c r="D8474" t="s">
        <v>8031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8031</v>
      </c>
      <c r="D8475" t="s">
        <v>8032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8032</v>
      </c>
      <c r="D8476" t="s">
        <v>8033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8033</v>
      </c>
      <c r="D8477" t="s">
        <v>8034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8034</v>
      </c>
      <c r="D8478" t="s">
        <v>8035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8035</v>
      </c>
      <c r="D8479" t="s">
        <v>8036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8036</v>
      </c>
      <c r="D8480" t="s">
        <v>8037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8037</v>
      </c>
      <c r="D8481" t="s">
        <v>8038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8038</v>
      </c>
      <c r="D8482" t="s">
        <v>8039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8039</v>
      </c>
      <c r="D8483" t="s">
        <v>8040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8040</v>
      </c>
      <c r="D8484" t="s">
        <v>8041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8041</v>
      </c>
      <c r="D8485" t="s">
        <v>8042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8042</v>
      </c>
      <c r="D8486" t="s">
        <v>8043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8043</v>
      </c>
      <c r="D8487" t="s">
        <v>8044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8044</v>
      </c>
      <c r="D8488" t="s">
        <v>8045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8045</v>
      </c>
      <c r="D8489" t="s">
        <v>8046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8046</v>
      </c>
      <c r="D8490" t="s">
        <v>8047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8047</v>
      </c>
      <c r="D8491" t="s">
        <v>8048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8048</v>
      </c>
      <c r="D8492" t="s">
        <v>8049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8049</v>
      </c>
      <c r="D8493" t="s">
        <v>8050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8050</v>
      </c>
      <c r="D8494" t="s">
        <v>8051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8051</v>
      </c>
      <c r="D8495" t="s">
        <v>8052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8052</v>
      </c>
      <c r="D8496" t="s">
        <v>8053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8053</v>
      </c>
      <c r="D8497" t="s">
        <v>8054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8054</v>
      </c>
      <c r="D8498" t="s">
        <v>8055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8055</v>
      </c>
      <c r="D8499" t="s">
        <v>8056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8056</v>
      </c>
      <c r="D8500" t="s">
        <v>8057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8057</v>
      </c>
      <c r="D8501" t="s">
        <v>8058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8058</v>
      </c>
      <c r="D8502" t="s">
        <v>8059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8059</v>
      </c>
      <c r="D8503" t="s">
        <v>8060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8060</v>
      </c>
      <c r="D8504" t="s">
        <v>8061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8061</v>
      </c>
      <c r="D8505" t="s">
        <v>8062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8062</v>
      </c>
      <c r="D8506" t="s">
        <v>8063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8063</v>
      </c>
      <c r="D8507" t="s">
        <v>8064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8064</v>
      </c>
      <c r="D8508" t="s">
        <v>8065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8065</v>
      </c>
      <c r="D8509" t="s">
        <v>8066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8066</v>
      </c>
      <c r="D8510" t="s">
        <v>8067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8067</v>
      </c>
      <c r="D8511" t="s">
        <v>8068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8068</v>
      </c>
      <c r="D8512" t="s">
        <v>8069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8069</v>
      </c>
      <c r="D8513" t="s">
        <v>8070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8070</v>
      </c>
      <c r="D8514" t="s">
        <v>8071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8071</v>
      </c>
      <c r="D8515" t="s">
        <v>8072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8072</v>
      </c>
      <c r="D8516" t="s">
        <v>8073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8073</v>
      </c>
      <c r="D8517" t="s">
        <v>8074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8074</v>
      </c>
      <c r="D8518" t="s">
        <v>8075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8075</v>
      </c>
      <c r="D8519" t="s">
        <v>8076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8076</v>
      </c>
      <c r="D8520" t="s">
        <v>8077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8077</v>
      </c>
      <c r="D8521" t="s">
        <v>8078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8078</v>
      </c>
      <c r="D8522" t="s">
        <v>8079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8079</v>
      </c>
      <c r="D8523" t="s">
        <v>8080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8080</v>
      </c>
      <c r="D8524" t="s">
        <v>8081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8081</v>
      </c>
      <c r="D8525" t="s">
        <v>8082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8082</v>
      </c>
      <c r="D8526" t="s">
        <v>8083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8083</v>
      </c>
      <c r="D8527" t="s">
        <v>8084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8084</v>
      </c>
      <c r="D8528" t="s">
        <v>8085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8085</v>
      </c>
      <c r="D8529" t="s">
        <v>8086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8086</v>
      </c>
      <c r="D8530" t="s">
        <v>8087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8087</v>
      </c>
      <c r="D8531" t="s">
        <v>8088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8088</v>
      </c>
      <c r="D8532" t="s">
        <v>8089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8089</v>
      </c>
      <c r="D8533" t="s">
        <v>8090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8090</v>
      </c>
      <c r="D8534" t="s">
        <v>8091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8091</v>
      </c>
      <c r="D8535" t="s">
        <v>8092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8092</v>
      </c>
      <c r="D8536" t="s">
        <v>8093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8093</v>
      </c>
      <c r="D8537" t="s">
        <v>8094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8094</v>
      </c>
      <c r="D8538" t="s">
        <v>8095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8095</v>
      </c>
      <c r="D8539" t="s">
        <v>8096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8096</v>
      </c>
      <c r="D8540" t="s">
        <v>8097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8097</v>
      </c>
      <c r="D8541" t="s">
        <v>8098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8098</v>
      </c>
      <c r="D8542" t="s">
        <v>8099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8099</v>
      </c>
      <c r="D8543" t="s">
        <v>8100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8100</v>
      </c>
      <c r="D8544" t="s">
        <v>8101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8101</v>
      </c>
      <c r="D8545" t="s">
        <v>8102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8102</v>
      </c>
      <c r="D8546" t="s">
        <v>8103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8103</v>
      </c>
      <c r="D8547" t="s">
        <v>8104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8104</v>
      </c>
      <c r="D8548" t="s">
        <v>8105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8105</v>
      </c>
      <c r="D8549" t="s">
        <v>8106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8106</v>
      </c>
      <c r="D8550" t="s">
        <v>8107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8107</v>
      </c>
      <c r="D8551" t="s">
        <v>8108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8108</v>
      </c>
      <c r="D8552" t="s">
        <v>8109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8109</v>
      </c>
      <c r="D8553" t="s">
        <v>8110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8110</v>
      </c>
      <c r="D8554" t="s">
        <v>8111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8111</v>
      </c>
      <c r="D8555" t="s">
        <v>8112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8112</v>
      </c>
      <c r="D8556" t="s">
        <v>8113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8113</v>
      </c>
      <c r="D8557" t="s">
        <v>8114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8114</v>
      </c>
      <c r="D8558" t="s">
        <v>8115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8115</v>
      </c>
      <c r="D8559" t="s">
        <v>8116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8116</v>
      </c>
      <c r="D8560" t="s">
        <v>8117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8117</v>
      </c>
      <c r="D8561" t="s">
        <v>8118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8118</v>
      </c>
      <c r="D8562" t="s">
        <v>8119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8119</v>
      </c>
      <c r="D8563" t="s">
        <v>8120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8120</v>
      </c>
      <c r="D8564" t="s">
        <v>8121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8121</v>
      </c>
      <c r="D8565" t="s">
        <v>8122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8122</v>
      </c>
      <c r="D8566" t="s">
        <v>8123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8123</v>
      </c>
      <c r="D8567" t="s">
        <v>8124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8124</v>
      </c>
      <c r="D8568" t="s">
        <v>8125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8125</v>
      </c>
      <c r="D8569" t="s">
        <v>8126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8126</v>
      </c>
      <c r="D8570" t="s">
        <v>8127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8127</v>
      </c>
      <c r="D8571" t="s">
        <v>8128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8128</v>
      </c>
      <c r="D8572" t="s">
        <v>8129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8129</v>
      </c>
      <c r="D8573" t="s">
        <v>8130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8130</v>
      </c>
      <c r="D8574" t="s">
        <v>8131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8131</v>
      </c>
      <c r="D8575" t="s">
        <v>8132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8132</v>
      </c>
      <c r="D8576" t="s">
        <v>8133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8133</v>
      </c>
      <c r="D8577" t="s">
        <v>8134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8134</v>
      </c>
      <c r="D8578" t="s">
        <v>8135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8135</v>
      </c>
      <c r="D8579" t="s">
        <v>8136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8136</v>
      </c>
      <c r="D8580" t="s">
        <v>8137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8137</v>
      </c>
      <c r="D8581" t="s">
        <v>8138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8138</v>
      </c>
      <c r="D8582" t="s">
        <v>8139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8139</v>
      </c>
      <c r="D8583" t="s">
        <v>8140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8140</v>
      </c>
      <c r="D8584" t="s">
        <v>8141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8141</v>
      </c>
      <c r="D8585" t="s">
        <v>8142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8142</v>
      </c>
      <c r="D8586" t="s">
        <v>8143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8143</v>
      </c>
      <c r="D8587" t="s">
        <v>8144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8144</v>
      </c>
      <c r="D8588" t="s">
        <v>8145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8145</v>
      </c>
      <c r="D8589" t="s">
        <v>8146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8146</v>
      </c>
      <c r="D8590" t="s">
        <v>8147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8147</v>
      </c>
      <c r="D8591" t="s">
        <v>8148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8148</v>
      </c>
      <c r="D8592" t="s">
        <v>8149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8149</v>
      </c>
      <c r="D8593" t="s">
        <v>8150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8150</v>
      </c>
      <c r="D8594" t="s">
        <v>8151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8151</v>
      </c>
      <c r="D8595" t="s">
        <v>8152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8152</v>
      </c>
      <c r="D8596" t="s">
        <v>8153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8153</v>
      </c>
      <c r="D8597" t="s">
        <v>8154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8154</v>
      </c>
      <c r="D8598" t="s">
        <v>8155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8155</v>
      </c>
      <c r="D8599" t="s">
        <v>8156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8156</v>
      </c>
      <c r="D8600" t="s">
        <v>8157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8157</v>
      </c>
      <c r="D8601" t="s">
        <v>8158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8158</v>
      </c>
      <c r="D8602" t="s">
        <v>8159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8159</v>
      </c>
      <c r="D8603" t="s">
        <v>8160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8160</v>
      </c>
      <c r="D8604" t="s">
        <v>8161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8161</v>
      </c>
      <c r="D8605" t="s">
        <v>8162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8162</v>
      </c>
      <c r="D8606" t="s">
        <v>8163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8163</v>
      </c>
      <c r="D8607" t="s">
        <v>8164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8164</v>
      </c>
      <c r="D8608" t="s">
        <v>8165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8165</v>
      </c>
      <c r="D8609" t="s">
        <v>8166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8166</v>
      </c>
      <c r="D8610" t="s">
        <v>8167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8167</v>
      </c>
      <c r="D8611" t="s">
        <v>8168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8168</v>
      </c>
      <c r="D8612" t="s">
        <v>8169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8169</v>
      </c>
      <c r="D8613" t="s">
        <v>8170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8170</v>
      </c>
      <c r="D8614" t="s">
        <v>8171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8171</v>
      </c>
      <c r="D8615" t="s">
        <v>8172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8172</v>
      </c>
      <c r="D8616" t="s">
        <v>8173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8173</v>
      </c>
      <c r="D8617" t="s">
        <v>8174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8174</v>
      </c>
      <c r="D8618" t="s">
        <v>8175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8175</v>
      </c>
      <c r="D8619" t="s">
        <v>8176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8176</v>
      </c>
      <c r="D8620" t="s">
        <v>8177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8177</v>
      </c>
      <c r="D8621" t="s">
        <v>8178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8178</v>
      </c>
      <c r="D8622" t="s">
        <v>8179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8179</v>
      </c>
      <c r="D8623" t="s">
        <v>8180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8180</v>
      </c>
      <c r="D8624" t="s">
        <v>8181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8181</v>
      </c>
      <c r="D8625" t="s">
        <v>8182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8182</v>
      </c>
      <c r="D8626" t="s">
        <v>8183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8183</v>
      </c>
      <c r="D8627" t="s">
        <v>8184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8184</v>
      </c>
      <c r="D8628" t="s">
        <v>8185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8185</v>
      </c>
      <c r="D8629" t="s">
        <v>8186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8186</v>
      </c>
      <c r="D8630" t="s">
        <v>8187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8187</v>
      </c>
      <c r="D8631" t="s">
        <v>8188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8188</v>
      </c>
      <c r="D8632" t="s">
        <v>8189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8189</v>
      </c>
      <c r="D8633" t="s">
        <v>8190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8190</v>
      </c>
      <c r="D8634" t="s">
        <v>8191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8191</v>
      </c>
      <c r="D8635" t="s">
        <v>8192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8192</v>
      </c>
      <c r="D8636" t="s">
        <v>8193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8193</v>
      </c>
      <c r="D8637" t="s">
        <v>8194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8194</v>
      </c>
      <c r="D8638" t="s">
        <v>8195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8195</v>
      </c>
      <c r="D8639" t="s">
        <v>8196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8196</v>
      </c>
      <c r="D8640" t="s">
        <v>8197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8197</v>
      </c>
      <c r="D8641" t="s">
        <v>8198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8198</v>
      </c>
      <c r="D8642" t="s">
        <v>8199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8199</v>
      </c>
      <c r="D8643" t="s">
        <v>8200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8200</v>
      </c>
      <c r="D8644" t="s">
        <v>8201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8201</v>
      </c>
      <c r="D8645" t="s">
        <v>8202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8202</v>
      </c>
      <c r="D8646" t="s">
        <v>8203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8203</v>
      </c>
      <c r="D8647" t="s">
        <v>8204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8204</v>
      </c>
      <c r="D8648" t="s">
        <v>8205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8205</v>
      </c>
      <c r="D8649" t="s">
        <v>8206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8206</v>
      </c>
      <c r="D8650" t="s">
        <v>8207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8207</v>
      </c>
      <c r="D8651" t="s">
        <v>8208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8208</v>
      </c>
      <c r="D8652" t="s">
        <v>8209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8209</v>
      </c>
      <c r="D8653" t="s">
        <v>8210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8210</v>
      </c>
      <c r="D8654" t="s">
        <v>8211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8211</v>
      </c>
      <c r="D8655" t="s">
        <v>8212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8212</v>
      </c>
      <c r="D8656" t="s">
        <v>8213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8213</v>
      </c>
      <c r="D8657" t="s">
        <v>8214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8214</v>
      </c>
      <c r="D8658" t="s">
        <v>8215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8215</v>
      </c>
      <c r="D8659" t="s">
        <v>8216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8216</v>
      </c>
      <c r="D8660" t="s">
        <v>8217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8217</v>
      </c>
      <c r="D8661" t="s">
        <v>8218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8218</v>
      </c>
      <c r="D8662" t="s">
        <v>8219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8219</v>
      </c>
      <c r="D8663" t="s">
        <v>8220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8220</v>
      </c>
      <c r="D8664" t="s">
        <v>8221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8221</v>
      </c>
      <c r="D8665" t="s">
        <v>8222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8222</v>
      </c>
      <c r="D8666" t="s">
        <v>8223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8223</v>
      </c>
      <c r="D8667" t="s">
        <v>8224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8224</v>
      </c>
      <c r="D8668" t="s">
        <v>8225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8225</v>
      </c>
      <c r="D8669" t="s">
        <v>8226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8226</v>
      </c>
      <c r="D8670" t="s">
        <v>8227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8227</v>
      </c>
      <c r="D8671" t="s">
        <v>8228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8228</v>
      </c>
      <c r="D8672" t="s">
        <v>8229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8229</v>
      </c>
      <c r="D8673" t="s">
        <v>8230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8230</v>
      </c>
      <c r="D8674" t="s">
        <v>8231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8231</v>
      </c>
      <c r="D8675" t="s">
        <v>8232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8232</v>
      </c>
      <c r="D8676" t="s">
        <v>8233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8233</v>
      </c>
      <c r="D8677" t="s">
        <v>8234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8234</v>
      </c>
      <c r="D8678" t="s">
        <v>8235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8235</v>
      </c>
      <c r="D8679" t="s">
        <v>8236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8236</v>
      </c>
      <c r="D8680" t="s">
        <v>8237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8237</v>
      </c>
      <c r="D8681" t="s">
        <v>8238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8238</v>
      </c>
      <c r="D8682" t="s">
        <v>8239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8239</v>
      </c>
      <c r="D8683" t="s">
        <v>8240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8240</v>
      </c>
      <c r="D8684" t="s">
        <v>8241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8241</v>
      </c>
      <c r="D8685" t="s">
        <v>8242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8242</v>
      </c>
      <c r="D8686" t="s">
        <v>8243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8243</v>
      </c>
      <c r="D8687" t="s">
        <v>8244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8244</v>
      </c>
      <c r="D8688" t="s">
        <v>8245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8245</v>
      </c>
      <c r="D8689" t="s">
        <v>8246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8246</v>
      </c>
      <c r="D8690" t="s">
        <v>8247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8247</v>
      </c>
      <c r="D8691" t="s">
        <v>8248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8248</v>
      </c>
      <c r="D8692" t="s">
        <v>8249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8249</v>
      </c>
      <c r="D8693" t="s">
        <v>8250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8250</v>
      </c>
      <c r="D8694" t="s">
        <v>8251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8251</v>
      </c>
      <c r="D8695" t="s">
        <v>8252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8252</v>
      </c>
      <c r="D8696" t="s">
        <v>8253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8253</v>
      </c>
      <c r="D8697" t="s">
        <v>8254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8254</v>
      </c>
      <c r="D8698" t="s">
        <v>8255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8255</v>
      </c>
      <c r="D8699" t="s">
        <v>8256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8256</v>
      </c>
      <c r="D8700" t="s">
        <v>8257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8257</v>
      </c>
      <c r="D8701" t="s">
        <v>8258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8258</v>
      </c>
      <c r="D8702" t="s">
        <v>8259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8259</v>
      </c>
      <c r="D8703" t="s">
        <v>8260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8260</v>
      </c>
      <c r="D8704" t="s">
        <v>8261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8261</v>
      </c>
      <c r="D8705" t="s">
        <v>8262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8262</v>
      </c>
      <c r="D8706" t="s">
        <v>8263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8263</v>
      </c>
      <c r="D8707" t="s">
        <v>8264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8264</v>
      </c>
      <c r="D8708" t="s">
        <v>8265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8265</v>
      </c>
      <c r="D8709" t="s">
        <v>8266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8266</v>
      </c>
      <c r="D8710" t="s">
        <v>8267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8267</v>
      </c>
      <c r="D8711" t="s">
        <v>8268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8268</v>
      </c>
      <c r="D8712" t="s">
        <v>8269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8269</v>
      </c>
      <c r="D8713" t="s">
        <v>8270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8270</v>
      </c>
      <c r="D8714" t="s">
        <v>8271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8271</v>
      </c>
      <c r="D8715" t="s">
        <v>8272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8272</v>
      </c>
      <c r="D8716" t="s">
        <v>8273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8273</v>
      </c>
      <c r="D8717" t="s">
        <v>8274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8274</v>
      </c>
      <c r="D8718" t="s">
        <v>8275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8275</v>
      </c>
      <c r="D8719" t="s">
        <v>8276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8276</v>
      </c>
      <c r="D8720" t="s">
        <v>8277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8277</v>
      </c>
      <c r="D8721" t="s">
        <v>8278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8278</v>
      </c>
      <c r="D8722" t="s">
        <v>8279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8279</v>
      </c>
      <c r="D8723" t="s">
        <v>8280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8280</v>
      </c>
      <c r="D8724" t="s">
        <v>8281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8281</v>
      </c>
      <c r="D8725" t="s">
        <v>8282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8282</v>
      </c>
      <c r="D8726" t="s">
        <v>8283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8283</v>
      </c>
      <c r="D8727" t="s">
        <v>8284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8284</v>
      </c>
      <c r="D8728" t="s">
        <v>8285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8285</v>
      </c>
      <c r="D8729" t="s">
        <v>8286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8286</v>
      </c>
      <c r="D8730" t="s">
        <v>8287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8287</v>
      </c>
      <c r="D8731" t="s">
        <v>8288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8288</v>
      </c>
      <c r="D8732" t="s">
        <v>8289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8289</v>
      </c>
      <c r="D8733" t="s">
        <v>8290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8290</v>
      </c>
      <c r="D8734" t="s">
        <v>8291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8291</v>
      </c>
      <c r="D8735" t="s">
        <v>8292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8292</v>
      </c>
      <c r="D8736" t="s">
        <v>8293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8293</v>
      </c>
      <c r="D8737" t="s">
        <v>8294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8294</v>
      </c>
      <c r="D8738" t="s">
        <v>8295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8295</v>
      </c>
      <c r="D8739" t="s">
        <v>8296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8296</v>
      </c>
      <c r="D8740" t="s">
        <v>8297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8297</v>
      </c>
      <c r="D8741" t="s">
        <v>8298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8298</v>
      </c>
      <c r="D8742" t="s">
        <v>8299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8299</v>
      </c>
      <c r="D8743" t="s">
        <v>8300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8300</v>
      </c>
      <c r="D8744" t="s">
        <v>8301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8301</v>
      </c>
      <c r="D8745" t="s">
        <v>8302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8302</v>
      </c>
      <c r="D8746" t="s">
        <v>8303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8303</v>
      </c>
      <c r="D8747" t="s">
        <v>8304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8304</v>
      </c>
      <c r="D8748" t="s">
        <v>8305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8305</v>
      </c>
      <c r="D8749" t="s">
        <v>8306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8306</v>
      </c>
      <c r="D8750" t="s">
        <v>8307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8307</v>
      </c>
      <c r="D8751" t="s">
        <v>8308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8308</v>
      </c>
      <c r="D8752" t="s">
        <v>8309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8309</v>
      </c>
      <c r="D8753" t="s">
        <v>8310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8310</v>
      </c>
      <c r="D8754" t="s">
        <v>8311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8311</v>
      </c>
      <c r="D8755" t="s">
        <v>8312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8312</v>
      </c>
      <c r="D8756" t="s">
        <v>8313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8313</v>
      </c>
      <c r="D8757" t="s">
        <v>8314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8314</v>
      </c>
      <c r="D8758" t="s">
        <v>8315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8315</v>
      </c>
      <c r="D8759" t="s">
        <v>8316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8316</v>
      </c>
      <c r="D8760" t="s">
        <v>8317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8317</v>
      </c>
      <c r="D8761" t="s">
        <v>8318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8318</v>
      </c>
      <c r="D8762" t="s">
        <v>8319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8319</v>
      </c>
      <c r="D8763" t="s">
        <v>8320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8320</v>
      </c>
      <c r="D8764" t="s">
        <v>8321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8321</v>
      </c>
      <c r="D8765" t="s">
        <v>8322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8322</v>
      </c>
      <c r="D8766" t="s">
        <v>8323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8323</v>
      </c>
      <c r="D8767" t="s">
        <v>8324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8324</v>
      </c>
      <c r="D8768" t="s">
        <v>8325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8325</v>
      </c>
      <c r="D8769" t="s">
        <v>8326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8326</v>
      </c>
      <c r="D8770" t="s">
        <v>8327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8327</v>
      </c>
      <c r="D8771" t="s">
        <v>8328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8328</v>
      </c>
      <c r="D8772" t="s">
        <v>8329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8329</v>
      </c>
      <c r="D8773" t="s">
        <v>8330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8330</v>
      </c>
      <c r="D8774" t="s">
        <v>8331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8331</v>
      </c>
      <c r="D8775" t="s">
        <v>8332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8332</v>
      </c>
      <c r="D8776" t="s">
        <v>8333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8333</v>
      </c>
      <c r="D8777" t="s">
        <v>8334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8334</v>
      </c>
      <c r="D8778" t="s">
        <v>8335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8335</v>
      </c>
      <c r="D8779" t="s">
        <v>8336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8336</v>
      </c>
      <c r="D8780" t="s">
        <v>8337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8337</v>
      </c>
      <c r="D8781" t="s">
        <v>8338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8338</v>
      </c>
      <c r="D8782" t="s">
        <v>8339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8339</v>
      </c>
      <c r="D8783" t="s">
        <v>8340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8340</v>
      </c>
      <c r="D8784" t="s">
        <v>8341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8341</v>
      </c>
      <c r="D8785" t="s">
        <v>8342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8342</v>
      </c>
      <c r="D8786" t="s">
        <v>8343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8343</v>
      </c>
      <c r="D8787" t="s">
        <v>8344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8344</v>
      </c>
      <c r="D8788" t="s">
        <v>8345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8345</v>
      </c>
      <c r="D8789" t="s">
        <v>8346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8346</v>
      </c>
      <c r="D8790" t="s">
        <v>8347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8347</v>
      </c>
      <c r="D8791" t="s">
        <v>8348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8348</v>
      </c>
      <c r="D8792" t="s">
        <v>8349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8349</v>
      </c>
      <c r="D8793" t="s">
        <v>8350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8350</v>
      </c>
      <c r="D8794" t="s">
        <v>8351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8351</v>
      </c>
      <c r="D8795" t="s">
        <v>8352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8352</v>
      </c>
      <c r="D8796" t="s">
        <v>8353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8353</v>
      </c>
      <c r="D8797" t="s">
        <v>8354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8354</v>
      </c>
      <c r="D8798" t="s">
        <v>8355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8355</v>
      </c>
      <c r="D8799" t="s">
        <v>8356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8356</v>
      </c>
      <c r="D8800" t="s">
        <v>8357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8357</v>
      </c>
      <c r="D8801" t="s">
        <v>8358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8358</v>
      </c>
      <c r="D8802" t="s">
        <v>8359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8359</v>
      </c>
      <c r="D8803" t="s">
        <v>8360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8360</v>
      </c>
      <c r="D8804" t="s">
        <v>8361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8361</v>
      </c>
      <c r="D8805" t="s">
        <v>8362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8362</v>
      </c>
      <c r="D8806" t="s">
        <v>8363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8363</v>
      </c>
      <c r="D8807" t="s">
        <v>8364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8364</v>
      </c>
      <c r="D8808" t="s">
        <v>8365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8365</v>
      </c>
      <c r="D8809" t="s">
        <v>8366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8366</v>
      </c>
      <c r="D8810" t="s">
        <v>8367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8367</v>
      </c>
      <c r="D8811" t="s">
        <v>8368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8368</v>
      </c>
      <c r="D8812" t="s">
        <v>8369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8369</v>
      </c>
      <c r="D8813" t="s">
        <v>8370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8370</v>
      </c>
      <c r="D8814" t="s">
        <v>8371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8371</v>
      </c>
      <c r="D8815" t="s">
        <v>8372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8372</v>
      </c>
      <c r="D8816" t="s">
        <v>8373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8373</v>
      </c>
      <c r="D8817" t="s">
        <v>8374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8374</v>
      </c>
      <c r="D8818" t="s">
        <v>8375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8375</v>
      </c>
      <c r="D8819" t="s">
        <v>8376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8376</v>
      </c>
      <c r="D8820" t="s">
        <v>8377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8377</v>
      </c>
      <c r="D8821" t="s">
        <v>8378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8378</v>
      </c>
      <c r="D8822" t="s">
        <v>8379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8379</v>
      </c>
      <c r="D8823" t="s">
        <v>8380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8380</v>
      </c>
      <c r="D8824" t="s">
        <v>8381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8381</v>
      </c>
      <c r="D8825" t="s">
        <v>8382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8382</v>
      </c>
      <c r="D8826" t="s">
        <v>8383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8383</v>
      </c>
      <c r="D8827" t="s">
        <v>8384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8384</v>
      </c>
      <c r="D8828" t="s">
        <v>8385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8385</v>
      </c>
      <c r="D8829" t="s">
        <v>8386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8386</v>
      </c>
      <c r="D8830" t="s">
        <v>8387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8387</v>
      </c>
      <c r="D8831" t="s">
        <v>8388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8388</v>
      </c>
      <c r="D8832" t="s">
        <v>8389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8389</v>
      </c>
      <c r="D8833" t="s">
        <v>8390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8390</v>
      </c>
      <c r="D8834" t="s">
        <v>8391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8391</v>
      </c>
      <c r="D8835" t="s">
        <v>8392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8392</v>
      </c>
      <c r="D8836" t="s">
        <v>8393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8393</v>
      </c>
      <c r="D8837" t="s">
        <v>8394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8394</v>
      </c>
      <c r="D8838" t="s">
        <v>8395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8395</v>
      </c>
      <c r="D8839" t="s">
        <v>8396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8396</v>
      </c>
      <c r="D8840" t="s">
        <v>8397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8397</v>
      </c>
      <c r="D8841" t="s">
        <v>8398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8398</v>
      </c>
      <c r="D8842" t="s">
        <v>8399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8399</v>
      </c>
      <c r="D8843" t="s">
        <v>8400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8400</v>
      </c>
      <c r="D8844" t="s">
        <v>8401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8401</v>
      </c>
      <c r="D8845" t="s">
        <v>8402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8402</v>
      </c>
      <c r="D8846" t="s">
        <v>8403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8403</v>
      </c>
      <c r="D8847" t="s">
        <v>8404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8404</v>
      </c>
      <c r="D8848" t="s">
        <v>8405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8405</v>
      </c>
      <c r="D8849" t="s">
        <v>8406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8406</v>
      </c>
      <c r="D8850" t="s">
        <v>8407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8407</v>
      </c>
      <c r="D8851" t="s">
        <v>8408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8408</v>
      </c>
      <c r="D8852" t="s">
        <v>8409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8409</v>
      </c>
      <c r="D8853" t="s">
        <v>8410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8410</v>
      </c>
      <c r="D8854" t="s">
        <v>8411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8411</v>
      </c>
      <c r="D8855" t="s">
        <v>8412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8412</v>
      </c>
      <c r="D8856" t="s">
        <v>8413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8413</v>
      </c>
      <c r="D8857" t="s">
        <v>8414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8414</v>
      </c>
      <c r="D8858" t="s">
        <v>8415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8415</v>
      </c>
      <c r="D8859" t="s">
        <v>8416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8416</v>
      </c>
      <c r="D8860" t="s">
        <v>8417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8417</v>
      </c>
      <c r="D8861" t="s">
        <v>8418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8418</v>
      </c>
      <c r="D8862" t="s">
        <v>8419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8419</v>
      </c>
      <c r="D8863" t="s">
        <v>8420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8420</v>
      </c>
      <c r="D8864" t="s">
        <v>8421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8421</v>
      </c>
      <c r="D8865" t="s">
        <v>8422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8422</v>
      </c>
      <c r="D8866" t="s">
        <v>8423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8423</v>
      </c>
      <c r="D8867" t="s">
        <v>8424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8424</v>
      </c>
      <c r="D8868" t="s">
        <v>8425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8425</v>
      </c>
      <c r="D8869" t="s">
        <v>8426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8426</v>
      </c>
      <c r="D8870" t="s">
        <v>8427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8427</v>
      </c>
      <c r="D8871" t="s">
        <v>8428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8428</v>
      </c>
      <c r="D8872" t="s">
        <v>8429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8429</v>
      </c>
      <c r="D8873" t="s">
        <v>8430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8430</v>
      </c>
      <c r="D8874" t="s">
        <v>8431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8431</v>
      </c>
      <c r="D8875" t="s">
        <v>8432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8432</v>
      </c>
      <c r="D8876" t="s">
        <v>8433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8433</v>
      </c>
      <c r="D8877" t="s">
        <v>8434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8434</v>
      </c>
      <c r="D8878" t="s">
        <v>8435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8435</v>
      </c>
      <c r="D8879" t="s">
        <v>8436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8436</v>
      </c>
      <c r="D8880" t="s">
        <v>8437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8437</v>
      </c>
      <c r="D8881" t="s">
        <v>8438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8438</v>
      </c>
      <c r="D8882" t="s">
        <v>8439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8439</v>
      </c>
      <c r="D8883" t="s">
        <v>8440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8440</v>
      </c>
      <c r="D8884" t="s">
        <v>8441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8441</v>
      </c>
      <c r="D8885" t="s">
        <v>8442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8442</v>
      </c>
      <c r="D8886" t="s">
        <v>8443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8443</v>
      </c>
      <c r="D8887" t="s">
        <v>8444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8444</v>
      </c>
      <c r="D8888" t="s">
        <v>8445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8445</v>
      </c>
      <c r="D8889" t="s">
        <v>8446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8446</v>
      </c>
      <c r="D8890" t="s">
        <v>8447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8447</v>
      </c>
      <c r="D8891" t="s">
        <v>8448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8448</v>
      </c>
      <c r="D8892" t="s">
        <v>8449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8449</v>
      </c>
      <c r="D8893" t="s">
        <v>8450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8450</v>
      </c>
      <c r="D8894" t="s">
        <v>8451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8451</v>
      </c>
      <c r="D8895" t="s">
        <v>8452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8452</v>
      </c>
      <c r="D8896" t="s">
        <v>8453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8453</v>
      </c>
      <c r="D8897" t="s">
        <v>8454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8454</v>
      </c>
      <c r="D8898" t="s">
        <v>8455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8455</v>
      </c>
      <c r="D8899" t="s">
        <v>8456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8456</v>
      </c>
      <c r="D8900" t="s">
        <v>8457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8457</v>
      </c>
      <c r="D8901" t="s">
        <v>8458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8458</v>
      </c>
      <c r="D8902" t="s">
        <v>8459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8459</v>
      </c>
      <c r="D8903" t="s">
        <v>8460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8460</v>
      </c>
      <c r="D8904" t="s">
        <v>8461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8461</v>
      </c>
      <c r="D8905" t="s">
        <v>8462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8462</v>
      </c>
      <c r="D8906" t="s">
        <v>8463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8463</v>
      </c>
      <c r="D8907" t="s">
        <v>8464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8464</v>
      </c>
      <c r="D8908" t="s">
        <v>8465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8465</v>
      </c>
      <c r="D8909" t="s">
        <v>8466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8466</v>
      </c>
      <c r="D8910" t="s">
        <v>8467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8467</v>
      </c>
      <c r="D8911" t="s">
        <v>8468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8468</v>
      </c>
      <c r="D8912" t="s">
        <v>8469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8469</v>
      </c>
      <c r="D8913" t="s">
        <v>8470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8470</v>
      </c>
      <c r="D8914" t="s">
        <v>8471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8471</v>
      </c>
      <c r="D8915" t="s">
        <v>8472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8472</v>
      </c>
      <c r="D8916" t="s">
        <v>8473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8473</v>
      </c>
      <c r="D8917" t="s">
        <v>8474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8474</v>
      </c>
      <c r="D8918" t="s">
        <v>8475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8475</v>
      </c>
      <c r="D8919" t="s">
        <v>8476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8476</v>
      </c>
      <c r="D8920" t="s">
        <v>8477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8477</v>
      </c>
      <c r="D8921" t="s">
        <v>8478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8478</v>
      </c>
      <c r="D8922" t="s">
        <v>8479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8479</v>
      </c>
      <c r="D8923" t="s">
        <v>8480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8480</v>
      </c>
      <c r="D8924" t="s">
        <v>8481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8481</v>
      </c>
      <c r="D8925" t="s">
        <v>8482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8482</v>
      </c>
      <c r="D8926" t="s">
        <v>8483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8483</v>
      </c>
      <c r="D8927" t="s">
        <v>8484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8484</v>
      </c>
      <c r="D8928" t="s">
        <v>8485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8485</v>
      </c>
      <c r="D8929" t="s">
        <v>8486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8486</v>
      </c>
      <c r="D8930" t="s">
        <v>8487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8487</v>
      </c>
      <c r="D8931" t="s">
        <v>8488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8488</v>
      </c>
      <c r="D8932" t="s">
        <v>8489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8489</v>
      </c>
      <c r="D8933" t="s">
        <v>8490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8490</v>
      </c>
      <c r="D8934" t="s">
        <v>8491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8491</v>
      </c>
      <c r="D8935" t="s">
        <v>8492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8492</v>
      </c>
      <c r="D8936" t="s">
        <v>8493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8493</v>
      </c>
      <c r="D8937" t="s">
        <v>8494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8494</v>
      </c>
      <c r="D8938" t="s">
        <v>8495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8495</v>
      </c>
      <c r="D8939" t="s">
        <v>8496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8496</v>
      </c>
      <c r="D8940" t="s">
        <v>8497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8497</v>
      </c>
      <c r="D8941" t="s">
        <v>8498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8498</v>
      </c>
      <c r="D8942" t="s">
        <v>8499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8499</v>
      </c>
      <c r="D8943" t="s">
        <v>8500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8500</v>
      </c>
      <c r="D8944" t="s">
        <v>8501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8501</v>
      </c>
      <c r="D8945" t="s">
        <v>8502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8502</v>
      </c>
      <c r="D8946" t="s">
        <v>8503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8503</v>
      </c>
      <c r="D8947" t="s">
        <v>8504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8504</v>
      </c>
      <c r="D8948" t="s">
        <v>8505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8505</v>
      </c>
      <c r="D8949" t="s">
        <v>8506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8506</v>
      </c>
      <c r="D8950" t="s">
        <v>8507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8507</v>
      </c>
      <c r="D8951" t="s">
        <v>8508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8508</v>
      </c>
      <c r="D8952" t="s">
        <v>8509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8509</v>
      </c>
      <c r="D8953" t="s">
        <v>8510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8510</v>
      </c>
      <c r="D8954" t="s">
        <v>8511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8511</v>
      </c>
      <c r="D8955" t="s">
        <v>8512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8512</v>
      </c>
      <c r="D8956" t="s">
        <v>8513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8513</v>
      </c>
      <c r="D8957" t="s">
        <v>8514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8514</v>
      </c>
      <c r="D8958" t="s">
        <v>8515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8515</v>
      </c>
      <c r="D8959" t="s">
        <v>8516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8516</v>
      </c>
      <c r="D8960" t="s">
        <v>8517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8517</v>
      </c>
      <c r="D8961" t="s">
        <v>8518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8518</v>
      </c>
      <c r="D8962" t="s">
        <v>8519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8519</v>
      </c>
      <c r="D8963" t="s">
        <v>8520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8520</v>
      </c>
      <c r="D8964" t="s">
        <v>8521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8521</v>
      </c>
      <c r="D8965" t="s">
        <v>8522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8522</v>
      </c>
      <c r="D8966" t="s">
        <v>8523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8523</v>
      </c>
      <c r="D8967" t="s">
        <v>8524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8524</v>
      </c>
      <c r="D8968" t="s">
        <v>8525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8525</v>
      </c>
      <c r="D8969" t="s">
        <v>8526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8526</v>
      </c>
      <c r="D8970" t="s">
        <v>8527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8527</v>
      </c>
      <c r="D8971" t="s">
        <v>8528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8528</v>
      </c>
      <c r="D8972" t="s">
        <v>8529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8529</v>
      </c>
      <c r="D8973" t="s">
        <v>8530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8530</v>
      </c>
      <c r="D8974" t="s">
        <v>8531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8531</v>
      </c>
      <c r="D8975" t="s">
        <v>8532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8532</v>
      </c>
      <c r="D8976" t="s">
        <v>8533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8533</v>
      </c>
      <c r="D8977" t="s">
        <v>8534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8534</v>
      </c>
      <c r="D8978" t="s">
        <v>8535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8535</v>
      </c>
      <c r="D8979" t="s">
        <v>8536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8536</v>
      </c>
      <c r="D8980" t="s">
        <v>8537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8537</v>
      </c>
      <c r="D8981" t="s">
        <v>8538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8538</v>
      </c>
      <c r="D8982" t="s">
        <v>8539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8539</v>
      </c>
      <c r="D8983" t="s">
        <v>8540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8540</v>
      </c>
      <c r="D8984" t="s">
        <v>8541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8541</v>
      </c>
      <c r="D8985" t="s">
        <v>8542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8542</v>
      </c>
      <c r="D8986" t="s">
        <v>8543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8543</v>
      </c>
      <c r="D8987" t="s">
        <v>8544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8544</v>
      </c>
      <c r="D8988" t="s">
        <v>8545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8545</v>
      </c>
      <c r="D8989" t="s">
        <v>8546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8546</v>
      </c>
      <c r="D8990" t="s">
        <v>8547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8547</v>
      </c>
      <c r="D8991" t="s">
        <v>8548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8548</v>
      </c>
      <c r="D8992" t="s">
        <v>8549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8549</v>
      </c>
      <c r="D8993" t="s">
        <v>8550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8550</v>
      </c>
      <c r="D8994" t="s">
        <v>8551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8551</v>
      </c>
      <c r="D8995" t="s">
        <v>8552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8552</v>
      </c>
      <c r="D8996" t="s">
        <v>8553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8553</v>
      </c>
      <c r="D8997" t="s">
        <v>8554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8554</v>
      </c>
      <c r="D8998" t="s">
        <v>8555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8555</v>
      </c>
      <c r="D8999" t="s">
        <v>8556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8556</v>
      </c>
      <c r="D9000" t="s">
        <v>8557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8557</v>
      </c>
      <c r="D9001" t="s">
        <v>8558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8558</v>
      </c>
      <c r="D9002" t="s">
        <v>8559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8559</v>
      </c>
      <c r="D9003" t="s">
        <v>8560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8560</v>
      </c>
      <c r="D9004" t="s">
        <v>8561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8561</v>
      </c>
      <c r="D9005" t="s">
        <v>8562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8562</v>
      </c>
      <c r="D9006" t="s">
        <v>8563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8563</v>
      </c>
      <c r="D9007" t="s">
        <v>8564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8564</v>
      </c>
      <c r="D9008" t="s">
        <v>8565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8565</v>
      </c>
      <c r="D9009" t="s">
        <v>8566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8566</v>
      </c>
      <c r="D9010" t="s">
        <v>8567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8567</v>
      </c>
      <c r="D9011" t="s">
        <v>8568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8568</v>
      </c>
      <c r="D9012" t="s">
        <v>8569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8569</v>
      </c>
      <c r="D9013" t="s">
        <v>8570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8570</v>
      </c>
      <c r="D9014" t="s">
        <v>8571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8571</v>
      </c>
      <c r="D9015" t="s">
        <v>8572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8572</v>
      </c>
      <c r="D9016" t="s">
        <v>8573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8573</v>
      </c>
      <c r="D9017" t="s">
        <v>8574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8574</v>
      </c>
      <c r="D9018" t="s">
        <v>8575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8575</v>
      </c>
      <c r="D9019" t="s">
        <v>8576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8576</v>
      </c>
      <c r="D9020" t="s">
        <v>8577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8577</v>
      </c>
      <c r="D9021" t="s">
        <v>8578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8578</v>
      </c>
      <c r="D9022" t="s">
        <v>8579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8579</v>
      </c>
      <c r="D9023" t="s">
        <v>8580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8580</v>
      </c>
      <c r="D9024" t="s">
        <v>8581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8581</v>
      </c>
      <c r="D9025" t="s">
        <v>8582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8582</v>
      </c>
      <c r="D9026" t="s">
        <v>8583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8583</v>
      </c>
      <c r="D9027" t="s">
        <v>8584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8584</v>
      </c>
      <c r="D9028" t="s">
        <v>8585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8585</v>
      </c>
      <c r="D9029" t="s">
        <v>8586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8586</v>
      </c>
      <c r="D9030" t="s">
        <v>8587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8587</v>
      </c>
      <c r="D9031" t="s">
        <v>8588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8588</v>
      </c>
      <c r="D9032" t="s">
        <v>8589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8589</v>
      </c>
      <c r="D9033" t="s">
        <v>8590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8590</v>
      </c>
      <c r="D9034" t="s">
        <v>8591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8591</v>
      </c>
      <c r="D9035" t="s">
        <v>8592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8592</v>
      </c>
      <c r="D9036" t="s">
        <v>8593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8593</v>
      </c>
      <c r="D9037" t="s">
        <v>8594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8594</v>
      </c>
      <c r="D9038" t="s">
        <v>8595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8595</v>
      </c>
      <c r="D9039" t="s">
        <v>8596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8596</v>
      </c>
      <c r="D9040" t="s">
        <v>8597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8597</v>
      </c>
      <c r="D9041" t="s">
        <v>8598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8598</v>
      </c>
      <c r="D9042" t="s">
        <v>8599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8599</v>
      </c>
      <c r="D9043" t="s">
        <v>8600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8600</v>
      </c>
      <c r="D9044" t="s">
        <v>8601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8601</v>
      </c>
      <c r="D9045" t="s">
        <v>8602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8602</v>
      </c>
      <c r="D9046" t="s">
        <v>8603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8603</v>
      </c>
      <c r="D9047" t="s">
        <v>8604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8604</v>
      </c>
      <c r="D9048" t="s">
        <v>8605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8605</v>
      </c>
      <c r="D9049" t="s">
        <v>8606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8606</v>
      </c>
      <c r="D9050" t="s">
        <v>8607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8607</v>
      </c>
      <c r="D9051" t="s">
        <v>8608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8608</v>
      </c>
      <c r="D9052" t="s">
        <v>8609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8609</v>
      </c>
      <c r="D9053" t="s">
        <v>8610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8610</v>
      </c>
      <c r="D9054" t="s">
        <v>8611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8611</v>
      </c>
      <c r="D9055" t="s">
        <v>8612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8612</v>
      </c>
      <c r="D9056" t="s">
        <v>8613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8613</v>
      </c>
      <c r="D9057" t="s">
        <v>8614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8614</v>
      </c>
      <c r="D9058" t="s">
        <v>8615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8615</v>
      </c>
      <c r="D9059" t="s">
        <v>8616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8616</v>
      </c>
      <c r="D9060" t="s">
        <v>8617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8617</v>
      </c>
      <c r="D9061" t="s">
        <v>8618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8618</v>
      </c>
      <c r="D9062" t="s">
        <v>8619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8619</v>
      </c>
      <c r="D9063" t="s">
        <v>8620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8620</v>
      </c>
      <c r="D9064" t="s">
        <v>8621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8621</v>
      </c>
      <c r="D9065" t="s">
        <v>8622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8622</v>
      </c>
      <c r="D9066" t="s">
        <v>8623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8623</v>
      </c>
      <c r="D9067" t="s">
        <v>8624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8624</v>
      </c>
      <c r="D9068" t="s">
        <v>8625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8625</v>
      </c>
      <c r="D9069" t="s">
        <v>8626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8626</v>
      </c>
      <c r="D9070" t="s">
        <v>8627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8627</v>
      </c>
      <c r="D9071" t="s">
        <v>8628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8628</v>
      </c>
      <c r="D9072" t="s">
        <v>8629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8629</v>
      </c>
      <c r="D9073" t="s">
        <v>8630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8630</v>
      </c>
      <c r="D9074" t="s">
        <v>8631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8631</v>
      </c>
      <c r="D9075" t="s">
        <v>8632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8632</v>
      </c>
      <c r="D9076" t="s">
        <v>8633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8633</v>
      </c>
      <c r="D9077" t="s">
        <v>8634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8634</v>
      </c>
      <c r="D9078" t="s">
        <v>8635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8635</v>
      </c>
      <c r="D9079" t="s">
        <v>8636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8636</v>
      </c>
      <c r="D9080" t="s">
        <v>8637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8637</v>
      </c>
      <c r="D9081" t="s">
        <v>8638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8638</v>
      </c>
      <c r="D9082" t="s">
        <v>8639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8639</v>
      </c>
      <c r="D9083" t="s">
        <v>8640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8640</v>
      </c>
      <c r="D9084" t="s">
        <v>8641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8641</v>
      </c>
      <c r="D9085" t="s">
        <v>8642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8642</v>
      </c>
      <c r="D9086" t="s">
        <v>8643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8643</v>
      </c>
      <c r="D9087" t="s">
        <v>8644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8644</v>
      </c>
      <c r="D9088" t="s">
        <v>8645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8645</v>
      </c>
      <c r="D9089" t="s">
        <v>8646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8646</v>
      </c>
      <c r="D9090" t="s">
        <v>8647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8647</v>
      </c>
      <c r="D9091" t="s">
        <v>8648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8648</v>
      </c>
      <c r="D9092" t="s">
        <v>8649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8649</v>
      </c>
      <c r="D9093" t="s">
        <v>8650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8650</v>
      </c>
      <c r="D9094" t="s">
        <v>8651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8651</v>
      </c>
      <c r="D9095" t="s">
        <v>8652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8652</v>
      </c>
      <c r="D9096" t="s">
        <v>8653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8653</v>
      </c>
      <c r="D9097" t="s">
        <v>8654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8654</v>
      </c>
      <c r="D9098" t="s">
        <v>8655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8655</v>
      </c>
      <c r="D9099" t="s">
        <v>8656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8656</v>
      </c>
      <c r="D9100" t="s">
        <v>8657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8657</v>
      </c>
      <c r="D9101" t="s">
        <v>8658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8658</v>
      </c>
      <c r="D9102" t="s">
        <v>8659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8659</v>
      </c>
      <c r="D9103" t="s">
        <v>8660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8660</v>
      </c>
      <c r="D9104" t="s">
        <v>8661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8661</v>
      </c>
      <c r="D9105" t="s">
        <v>8662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8662</v>
      </c>
      <c r="D9106" t="s">
        <v>8663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8663</v>
      </c>
      <c r="D9107" t="s">
        <v>8664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8664</v>
      </c>
      <c r="D9108" t="s">
        <v>8665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8665</v>
      </c>
      <c r="D9109" t="s">
        <v>8666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8666</v>
      </c>
      <c r="D9110" t="s">
        <v>8667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8667</v>
      </c>
      <c r="D9111" t="s">
        <v>8668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8668</v>
      </c>
      <c r="D9112" t="s">
        <v>8669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8669</v>
      </c>
      <c r="D9113" t="s">
        <v>8670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8670</v>
      </c>
      <c r="D9114" t="s">
        <v>8671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8671</v>
      </c>
      <c r="D9115" t="s">
        <v>8672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8672</v>
      </c>
      <c r="D9116" t="s">
        <v>8673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8673</v>
      </c>
      <c r="D9117" t="s">
        <v>8674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8674</v>
      </c>
      <c r="D9118" t="s">
        <v>8675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8675</v>
      </c>
      <c r="D9119" t="s">
        <v>8676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8676</v>
      </c>
      <c r="D9120" t="s">
        <v>8677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8677</v>
      </c>
      <c r="D9121" t="s">
        <v>8678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8678</v>
      </c>
      <c r="D9122" t="s">
        <v>8679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8679</v>
      </c>
      <c r="D9123" t="s">
        <v>8680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8680</v>
      </c>
      <c r="D9124" t="s">
        <v>8681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8681</v>
      </c>
      <c r="D9125" t="s">
        <v>8682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8682</v>
      </c>
      <c r="D9126" t="s">
        <v>8683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8683</v>
      </c>
      <c r="D9127" t="s">
        <v>8684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8684</v>
      </c>
      <c r="D9128" t="s">
        <v>8685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8685</v>
      </c>
      <c r="D9129" t="s">
        <v>8686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8686</v>
      </c>
      <c r="D9130" t="s">
        <v>8687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8687</v>
      </c>
      <c r="D9131" t="s">
        <v>8688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8688</v>
      </c>
      <c r="D9132" t="s">
        <v>8689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8689</v>
      </c>
      <c r="D9133" t="s">
        <v>8690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8690</v>
      </c>
      <c r="D9134" t="s">
        <v>8691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8691</v>
      </c>
      <c r="D9135" t="s">
        <v>8692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8692</v>
      </c>
      <c r="D9136" t="s">
        <v>8693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8693</v>
      </c>
      <c r="D9137" t="s">
        <v>8694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8694</v>
      </c>
      <c r="D9138" t="s">
        <v>8695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8695</v>
      </c>
      <c r="D9139" t="s">
        <v>8696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8696</v>
      </c>
      <c r="D9140" t="s">
        <v>8697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8697</v>
      </c>
      <c r="D9141" t="s">
        <v>8698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8698</v>
      </c>
      <c r="D9142" t="s">
        <v>8699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8699</v>
      </c>
      <c r="D9143" t="s">
        <v>8700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8700</v>
      </c>
      <c r="D9144" t="s">
        <v>8701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8701</v>
      </c>
      <c r="D9145" t="s">
        <v>8702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8702</v>
      </c>
      <c r="D9146" t="s">
        <v>8703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8703</v>
      </c>
      <c r="D9147" t="s">
        <v>8704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8704</v>
      </c>
      <c r="D9148" t="s">
        <v>8705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8705</v>
      </c>
      <c r="D9149" t="s">
        <v>8706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8706</v>
      </c>
      <c r="D9150" t="s">
        <v>8707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8707</v>
      </c>
      <c r="D9151" t="s">
        <v>8708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8708</v>
      </c>
      <c r="D9152" t="s">
        <v>8709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8709</v>
      </c>
      <c r="D9153" t="s">
        <v>8710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8710</v>
      </c>
      <c r="D9154" t="s">
        <v>8711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8711</v>
      </c>
      <c r="D9155" t="s">
        <v>8712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8712</v>
      </c>
      <c r="D9156" t="s">
        <v>8713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8713</v>
      </c>
      <c r="D9157" t="s">
        <v>8714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8714</v>
      </c>
      <c r="D9158" t="s">
        <v>8715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8715</v>
      </c>
      <c r="D9159" t="s">
        <v>8716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8716</v>
      </c>
      <c r="D9160" t="s">
        <v>8717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8717</v>
      </c>
      <c r="D9161" t="s">
        <v>8718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8718</v>
      </c>
      <c r="D9162" t="s">
        <v>8719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8719</v>
      </c>
      <c r="D9163" t="s">
        <v>8720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8720</v>
      </c>
      <c r="D9164" t="s">
        <v>8721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8721</v>
      </c>
      <c r="D9165" t="s">
        <v>8722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8722</v>
      </c>
      <c r="D9166" t="s">
        <v>8723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8723</v>
      </c>
      <c r="D9167" t="s">
        <v>8724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8724</v>
      </c>
      <c r="D9168" t="s">
        <v>8725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8725</v>
      </c>
      <c r="D9169" t="s">
        <v>8726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8726</v>
      </c>
      <c r="D9170" t="s">
        <v>8727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8727</v>
      </c>
      <c r="D9171" t="s">
        <v>8728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8728</v>
      </c>
      <c r="D9172" t="s">
        <v>8729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8729</v>
      </c>
      <c r="D9173" t="s">
        <v>8730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8730</v>
      </c>
      <c r="D9174" t="s">
        <v>8731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8731</v>
      </c>
      <c r="D9175" t="s">
        <v>8732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8732</v>
      </c>
      <c r="D9176" t="s">
        <v>8733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8733</v>
      </c>
      <c r="D9177" t="s">
        <v>8734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8734</v>
      </c>
      <c r="D9178" t="s">
        <v>8735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8735</v>
      </c>
      <c r="D9179" t="s">
        <v>8736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8736</v>
      </c>
      <c r="D9180" t="s">
        <v>8737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8737</v>
      </c>
      <c r="D9181" t="s">
        <v>8738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8738</v>
      </c>
      <c r="D9182" t="s">
        <v>8739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8739</v>
      </c>
      <c r="D9183" t="s">
        <v>8740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8740</v>
      </c>
      <c r="D9184" t="s">
        <v>8741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8741</v>
      </c>
      <c r="D9185" t="s">
        <v>8742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8742</v>
      </c>
      <c r="D9186" t="s">
        <v>8743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8743</v>
      </c>
      <c r="D9187" t="s">
        <v>8744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8744</v>
      </c>
      <c r="D9188" t="s">
        <v>8745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8745</v>
      </c>
      <c r="D9189" t="s">
        <v>8746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8746</v>
      </c>
      <c r="D9190" t="s">
        <v>8747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8747</v>
      </c>
      <c r="D9191" t="s">
        <v>8748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8748</v>
      </c>
      <c r="D9192" t="s">
        <v>8749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8749</v>
      </c>
      <c r="D9193" t="s">
        <v>8750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8750</v>
      </c>
      <c r="D9194" t="s">
        <v>8751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8751</v>
      </c>
      <c r="D9195" t="s">
        <v>8752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8752</v>
      </c>
      <c r="D9196" t="s">
        <v>8753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8753</v>
      </c>
      <c r="D9197" t="s">
        <v>8754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8754</v>
      </c>
      <c r="D9198" t="s">
        <v>8755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8755</v>
      </c>
      <c r="D9199" t="s">
        <v>8756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8756</v>
      </c>
      <c r="D9200" t="s">
        <v>8757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8757</v>
      </c>
      <c r="D9201" t="s">
        <v>8758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8758</v>
      </c>
      <c r="D9202" t="s">
        <v>8759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8759</v>
      </c>
      <c r="D9203" t="s">
        <v>8760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8760</v>
      </c>
      <c r="D9204" t="s">
        <v>8761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8761</v>
      </c>
      <c r="D9205" t="s">
        <v>8762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8762</v>
      </c>
      <c r="D9206" t="s">
        <v>8763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8763</v>
      </c>
      <c r="D9207" t="s">
        <v>8764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8764</v>
      </c>
      <c r="D9208" t="s">
        <v>8765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8765</v>
      </c>
      <c r="D9209" t="s">
        <v>8766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8766</v>
      </c>
      <c r="D9210" t="s">
        <v>8767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8767</v>
      </c>
      <c r="D9211" t="s">
        <v>8768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8768</v>
      </c>
      <c r="D9212" t="s">
        <v>8769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8769</v>
      </c>
      <c r="D9213" t="s">
        <v>8770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8770</v>
      </c>
      <c r="D9214" t="s">
        <v>8771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8771</v>
      </c>
      <c r="D9215" t="s">
        <v>8772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8772</v>
      </c>
      <c r="D9216" t="s">
        <v>8773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8773</v>
      </c>
      <c r="D9217" t="s">
        <v>8774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8774</v>
      </c>
      <c r="D9218" t="s">
        <v>8775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8775</v>
      </c>
      <c r="D9219" t="s">
        <v>8776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8776</v>
      </c>
      <c r="D9220" t="s">
        <v>8777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8777</v>
      </c>
      <c r="D9221" t="s">
        <v>8778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8778</v>
      </c>
      <c r="D9222" t="s">
        <v>8779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8779</v>
      </c>
      <c r="D9223" t="s">
        <v>8780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8780</v>
      </c>
      <c r="D9224" t="s">
        <v>8781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8781</v>
      </c>
      <c r="D9225" t="s">
        <v>8782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8782</v>
      </c>
      <c r="D9226" t="s">
        <v>8783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8783</v>
      </c>
      <c r="D9227" t="s">
        <v>8784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8784</v>
      </c>
      <c r="D9228" t="s">
        <v>8785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8785</v>
      </c>
      <c r="D9229" t="s">
        <v>8786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8786</v>
      </c>
      <c r="D9230" t="s">
        <v>8787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8787</v>
      </c>
      <c r="D9231" t="s">
        <v>8788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8788</v>
      </c>
      <c r="D9232" t="s">
        <v>8789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8789</v>
      </c>
      <c r="D9233" t="s">
        <v>8790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8790</v>
      </c>
      <c r="D9234" t="s">
        <v>8791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8791</v>
      </c>
      <c r="D9235" t="s">
        <v>8792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8792</v>
      </c>
      <c r="D9236" t="s">
        <v>8793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8793</v>
      </c>
      <c r="D9237" t="s">
        <v>8794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8794</v>
      </c>
      <c r="D9238" t="s">
        <v>8795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8795</v>
      </c>
      <c r="D9239" t="s">
        <v>8796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8796</v>
      </c>
      <c r="D9240" t="s">
        <v>8797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8797</v>
      </c>
      <c r="D9241" t="s">
        <v>8798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8798</v>
      </c>
      <c r="D9242" t="s">
        <v>8799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8799</v>
      </c>
      <c r="D9243" t="s">
        <v>8800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8800</v>
      </c>
      <c r="D9244" t="s">
        <v>8801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8801</v>
      </c>
      <c r="D9245" t="s">
        <v>8802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8802</v>
      </c>
      <c r="D9246" t="s">
        <v>8803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8803</v>
      </c>
      <c r="D9247" t="s">
        <v>8804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8804</v>
      </c>
      <c r="D9248" t="s">
        <v>8805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8805</v>
      </c>
      <c r="D9249" t="s">
        <v>8806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8806</v>
      </c>
      <c r="D9250" t="s">
        <v>8807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8807</v>
      </c>
      <c r="D9251" t="s">
        <v>8808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8808</v>
      </c>
      <c r="D9252" t="s">
        <v>8809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8809</v>
      </c>
      <c r="D9253" t="s">
        <v>8810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8810</v>
      </c>
      <c r="D9254" t="s">
        <v>8811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8811</v>
      </c>
      <c r="D9255" t="s">
        <v>8812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8812</v>
      </c>
      <c r="D9256" t="s">
        <v>8813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8813</v>
      </c>
      <c r="D9257" t="s">
        <v>8814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8814</v>
      </c>
      <c r="D9258" t="s">
        <v>8815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8815</v>
      </c>
      <c r="D9259" t="s">
        <v>8816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8816</v>
      </c>
      <c r="D9260" t="s">
        <v>8817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8817</v>
      </c>
      <c r="D9261" t="s">
        <v>8818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8818</v>
      </c>
      <c r="D9262" t="s">
        <v>8819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8819</v>
      </c>
      <c r="D9263" t="s">
        <v>8820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8820</v>
      </c>
      <c r="D9264" t="s">
        <v>8821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8821</v>
      </c>
      <c r="D9265" t="s">
        <v>8822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8822</v>
      </c>
      <c r="D9266" t="s">
        <v>8823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8823</v>
      </c>
      <c r="D9267" t="s">
        <v>8824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8824</v>
      </c>
      <c r="D9268" t="s">
        <v>8825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8825</v>
      </c>
      <c r="D9269" t="s">
        <v>8826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8826</v>
      </c>
      <c r="D9270" t="s">
        <v>8827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8827</v>
      </c>
      <c r="D9271" t="s">
        <v>8828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8828</v>
      </c>
      <c r="D9272" t="s">
        <v>8829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8829</v>
      </c>
      <c r="D9273" t="s">
        <v>8830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8830</v>
      </c>
      <c r="D9274" t="s">
        <v>8831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8831</v>
      </c>
      <c r="D9275" t="s">
        <v>8832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8832</v>
      </c>
      <c r="D9276" t="s">
        <v>8833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8833</v>
      </c>
      <c r="D9277" t="s">
        <v>8834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8834</v>
      </c>
      <c r="D9278" t="s">
        <v>8835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8835</v>
      </c>
      <c r="D9279" t="s">
        <v>8836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8836</v>
      </c>
      <c r="D9280" t="s">
        <v>8837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8837</v>
      </c>
      <c r="D9281" t="s">
        <v>8838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8838</v>
      </c>
      <c r="D9282" t="s">
        <v>8839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8839</v>
      </c>
      <c r="D9283" t="s">
        <v>8840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8840</v>
      </c>
      <c r="D9284" t="s">
        <v>8841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8841</v>
      </c>
      <c r="D9285" t="s">
        <v>8842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8842</v>
      </c>
      <c r="D9286" t="s">
        <v>8843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8843</v>
      </c>
      <c r="D9287" t="s">
        <v>8844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8844</v>
      </c>
      <c r="D9288" t="s">
        <v>8845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8845</v>
      </c>
      <c r="D9289" t="s">
        <v>8846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8846</v>
      </c>
      <c r="D9290" t="s">
        <v>8847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8847</v>
      </c>
      <c r="D9291" t="s">
        <v>8848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8848</v>
      </c>
      <c r="D9292" t="s">
        <v>8849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8849</v>
      </c>
      <c r="D9293" t="s">
        <v>8850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8850</v>
      </c>
      <c r="D9294" t="s">
        <v>8851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8851</v>
      </c>
      <c r="D9295" t="s">
        <v>8852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8852</v>
      </c>
      <c r="D9296" t="s">
        <v>8853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8853</v>
      </c>
      <c r="D9297" t="s">
        <v>8854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8854</v>
      </c>
      <c r="D9298" t="s">
        <v>8855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8855</v>
      </c>
      <c r="D9299" t="s">
        <v>8856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8856</v>
      </c>
      <c r="D9300" t="s">
        <v>8857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8857</v>
      </c>
      <c r="D9301" t="s">
        <v>8858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8858</v>
      </c>
      <c r="D9302" t="s">
        <v>8859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8859</v>
      </c>
      <c r="D9303" t="s">
        <v>8860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8860</v>
      </c>
      <c r="D9304" t="s">
        <v>8861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8861</v>
      </c>
      <c r="D9305" t="s">
        <v>8862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8862</v>
      </c>
      <c r="D9306" t="s">
        <v>8863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8863</v>
      </c>
      <c r="D9307" t="s">
        <v>8864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8864</v>
      </c>
      <c r="D9308" t="s">
        <v>8865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8865</v>
      </c>
      <c r="D9309" t="s">
        <v>8866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8866</v>
      </c>
      <c r="D9310" t="s">
        <v>8867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8867</v>
      </c>
      <c r="D9311" t="s">
        <v>8868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8868</v>
      </c>
      <c r="D9312" t="s">
        <v>8869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8869</v>
      </c>
      <c r="D9313" t="s">
        <v>8870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8870</v>
      </c>
      <c r="D9314" t="s">
        <v>8871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8871</v>
      </c>
      <c r="D9315" t="s">
        <v>8872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8872</v>
      </c>
      <c r="D9316" t="s">
        <v>8873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8873</v>
      </c>
      <c r="D9317" t="s">
        <v>8874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8874</v>
      </c>
      <c r="D9318" t="s">
        <v>8875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8875</v>
      </c>
      <c r="D9319" t="s">
        <v>8876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8876</v>
      </c>
      <c r="D9320" t="s">
        <v>8877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8877</v>
      </c>
      <c r="D9321" t="s">
        <v>8878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8878</v>
      </c>
      <c r="D9322" t="s">
        <v>8879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8879</v>
      </c>
      <c r="D9323" t="s">
        <v>8880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8880</v>
      </c>
      <c r="D9324" t="s">
        <v>8881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8881</v>
      </c>
      <c r="D9325" t="s">
        <v>8882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8882</v>
      </c>
      <c r="D9326" t="s">
        <v>8883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8883</v>
      </c>
      <c r="D9327" t="s">
        <v>8884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8884</v>
      </c>
      <c r="D9328" t="s">
        <v>8885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8885</v>
      </c>
      <c r="D9329" t="s">
        <v>8886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8886</v>
      </c>
      <c r="D9330" t="s">
        <v>8887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8887</v>
      </c>
      <c r="D9331" t="s">
        <v>8888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8888</v>
      </c>
      <c r="D9332" t="s">
        <v>8889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8889</v>
      </c>
      <c r="D9333" t="s">
        <v>8890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8890</v>
      </c>
      <c r="D9334" t="s">
        <v>8891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8891</v>
      </c>
      <c r="D9335" t="s">
        <v>8892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8892</v>
      </c>
      <c r="D9336" t="s">
        <v>8893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8893</v>
      </c>
      <c r="D9337" t="s">
        <v>8894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8894</v>
      </c>
      <c r="D9338" t="s">
        <v>8895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8895</v>
      </c>
      <c r="D9339" t="s">
        <v>8896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8896</v>
      </c>
      <c r="D9340" t="s">
        <v>8897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8897</v>
      </c>
      <c r="D9341" t="s">
        <v>8898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8898</v>
      </c>
      <c r="D9342" t="s">
        <v>8899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8899</v>
      </c>
      <c r="D9343" t="s">
        <v>8900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8900</v>
      </c>
      <c r="D9344" t="s">
        <v>8901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8901</v>
      </c>
      <c r="D9345" t="s">
        <v>8902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8902</v>
      </c>
      <c r="D9346" t="s">
        <v>8903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8903</v>
      </c>
      <c r="D9347" t="s">
        <v>8904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8904</v>
      </c>
      <c r="D9348" t="s">
        <v>8905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8905</v>
      </c>
      <c r="D9349" t="s">
        <v>8906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8906</v>
      </c>
      <c r="D9350" t="s">
        <v>8907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8907</v>
      </c>
      <c r="D9351" t="s">
        <v>8908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8908</v>
      </c>
      <c r="D9352" t="s">
        <v>8909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8909</v>
      </c>
      <c r="D9353" t="s">
        <v>8910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8910</v>
      </c>
      <c r="D9354" t="s">
        <v>8911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8911</v>
      </c>
      <c r="D9355" t="s">
        <v>8912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8912</v>
      </c>
      <c r="D9356" t="s">
        <v>8913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8913</v>
      </c>
      <c r="D9357" t="s">
        <v>8914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8914</v>
      </c>
      <c r="D9358" t="s">
        <v>8915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8915</v>
      </c>
      <c r="D9359" t="s">
        <v>8916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8916</v>
      </c>
      <c r="D9360" t="s">
        <v>8917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8917</v>
      </c>
      <c r="D9361" t="s">
        <v>8918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8918</v>
      </c>
      <c r="D9362" t="s">
        <v>8919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8919</v>
      </c>
      <c r="D9363" t="s">
        <v>8920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8920</v>
      </c>
      <c r="D9364" t="s">
        <v>8921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8921</v>
      </c>
      <c r="D9365" t="s">
        <v>8922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8922</v>
      </c>
      <c r="D9366" t="s">
        <v>8923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8923</v>
      </c>
      <c r="D9367" t="s">
        <v>8924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8924</v>
      </c>
      <c r="D9368" t="s">
        <v>8925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8925</v>
      </c>
      <c r="D9369" t="s">
        <v>8926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8926</v>
      </c>
      <c r="D9370" t="s">
        <v>8927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8927</v>
      </c>
      <c r="D9371" t="s">
        <v>8928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8928</v>
      </c>
      <c r="D9372" t="s">
        <v>8929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8929</v>
      </c>
      <c r="D9373" t="s">
        <v>8930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8930</v>
      </c>
      <c r="D9374" t="s">
        <v>8931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8931</v>
      </c>
      <c r="D9375" t="s">
        <v>8932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8932</v>
      </c>
      <c r="D9376" t="s">
        <v>8933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8933</v>
      </c>
      <c r="D9377" t="s">
        <v>8934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8934</v>
      </c>
      <c r="D9378" t="s">
        <v>8935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8935</v>
      </c>
      <c r="D9379" t="s">
        <v>8936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8936</v>
      </c>
      <c r="D9380" t="s">
        <v>8937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8937</v>
      </c>
      <c r="D9381" t="s">
        <v>8938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8938</v>
      </c>
      <c r="D9382" t="s">
        <v>8939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8939</v>
      </c>
      <c r="D9383" t="s">
        <v>8940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8940</v>
      </c>
      <c r="D9384" t="s">
        <v>8941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8941</v>
      </c>
      <c r="D9385" t="s">
        <v>8942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8942</v>
      </c>
      <c r="D9386" t="s">
        <v>8943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8943</v>
      </c>
      <c r="D9387" t="s">
        <v>8944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8944</v>
      </c>
      <c r="D9388" t="s">
        <v>8945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8945</v>
      </c>
      <c r="D9389" t="s">
        <v>8946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8946</v>
      </c>
      <c r="D9390" t="s">
        <v>8947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8947</v>
      </c>
      <c r="D9391" t="s">
        <v>8948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8948</v>
      </c>
      <c r="D9392" t="s">
        <v>8949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8949</v>
      </c>
      <c r="D9393" t="s">
        <v>8950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8950</v>
      </c>
      <c r="D9394" t="s">
        <v>8951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8951</v>
      </c>
      <c r="D9395" t="s">
        <v>8952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8952</v>
      </c>
      <c r="D9396" t="s">
        <v>8953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8953</v>
      </c>
      <c r="D9397" t="s">
        <v>8954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8954</v>
      </c>
      <c r="D9398" t="s">
        <v>8955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8955</v>
      </c>
      <c r="D9399" t="s">
        <v>8956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8956</v>
      </c>
      <c r="D9400" t="s">
        <v>8957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8957</v>
      </c>
      <c r="D9401" t="s">
        <v>8958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8958</v>
      </c>
      <c r="D9402" t="s">
        <v>8959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8959</v>
      </c>
      <c r="D9403" t="s">
        <v>8960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8960</v>
      </c>
      <c r="D9404" t="s">
        <v>8961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8961</v>
      </c>
      <c r="D9405" t="s">
        <v>8962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8962</v>
      </c>
      <c r="D9406" t="s">
        <v>8963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8963</v>
      </c>
      <c r="D9407" t="s">
        <v>8964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8964</v>
      </c>
      <c r="D9408" t="s">
        <v>8965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8965</v>
      </c>
      <c r="D9409" t="s">
        <v>8966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8966</v>
      </c>
      <c r="D9410" t="s">
        <v>8967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8967</v>
      </c>
      <c r="D9411" t="s">
        <v>8968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8968</v>
      </c>
      <c r="D9412" t="s">
        <v>8969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8969</v>
      </c>
      <c r="D9413" t="s">
        <v>8970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8970</v>
      </c>
      <c r="D9414" t="s">
        <v>8971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8971</v>
      </c>
      <c r="D9415" t="s">
        <v>8972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8972</v>
      </c>
      <c r="D9416" t="s">
        <v>8973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8973</v>
      </c>
      <c r="D9417" t="s">
        <v>8974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8974</v>
      </c>
      <c r="D9418" t="s">
        <v>8975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8975</v>
      </c>
      <c r="D9419" t="s">
        <v>8976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8976</v>
      </c>
      <c r="D9420" t="s">
        <v>8977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8977</v>
      </c>
      <c r="D9421" t="s">
        <v>8978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8978</v>
      </c>
      <c r="D9422" t="s">
        <v>8979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8979</v>
      </c>
      <c r="D9423" t="s">
        <v>8980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8980</v>
      </c>
      <c r="D9424" t="s">
        <v>8981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8981</v>
      </c>
      <c r="D9425" t="s">
        <v>8982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8982</v>
      </c>
      <c r="D9426" t="s">
        <v>8983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8983</v>
      </c>
      <c r="D9427" t="s">
        <v>8984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8984</v>
      </c>
      <c r="D9428" t="s">
        <v>8985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8985</v>
      </c>
      <c r="D9429" t="s">
        <v>8986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8986</v>
      </c>
      <c r="D9430" t="s">
        <v>8987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8987</v>
      </c>
      <c r="D9431" t="s">
        <v>8988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8988</v>
      </c>
      <c r="D9432" t="s">
        <v>8989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8989</v>
      </c>
      <c r="D9433" t="s">
        <v>8990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8990</v>
      </c>
      <c r="D9434" t="s">
        <v>8991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8991</v>
      </c>
      <c r="D9435" t="s">
        <v>8992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8992</v>
      </c>
      <c r="D9436" t="s">
        <v>8993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8993</v>
      </c>
      <c r="D9437" t="s">
        <v>8994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8994</v>
      </c>
      <c r="D9438" t="s">
        <v>8995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8995</v>
      </c>
      <c r="D9439" t="s">
        <v>8996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8996</v>
      </c>
      <c r="D9440" t="s">
        <v>8997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8997</v>
      </c>
      <c r="D9441" t="s">
        <v>8998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8998</v>
      </c>
      <c r="D9442" t="s">
        <v>8999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8999</v>
      </c>
      <c r="D9443" t="s">
        <v>9000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9000</v>
      </c>
      <c r="D9444" t="s">
        <v>9001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9001</v>
      </c>
      <c r="D9445" t="s">
        <v>9002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9002</v>
      </c>
      <c r="D9446" t="s">
        <v>9003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9003</v>
      </c>
      <c r="D9447" t="s">
        <v>9004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9004</v>
      </c>
      <c r="D9448" t="s">
        <v>9005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9005</v>
      </c>
      <c r="D9449" t="s">
        <v>9006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9006</v>
      </c>
      <c r="D9450" t="s">
        <v>9007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9007</v>
      </c>
      <c r="D9451" t="s">
        <v>9008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9008</v>
      </c>
      <c r="D9452" t="s">
        <v>9009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9009</v>
      </c>
      <c r="D9453" t="s">
        <v>9010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9010</v>
      </c>
      <c r="D9454" t="s">
        <v>9011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9011</v>
      </c>
      <c r="D9455" t="s">
        <v>9012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9012</v>
      </c>
      <c r="D9456" t="s">
        <v>9013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9013</v>
      </c>
      <c r="D9457" t="s">
        <v>9014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9014</v>
      </c>
      <c r="D9458" t="s">
        <v>9015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9015</v>
      </c>
      <c r="D9459" t="s">
        <v>9016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9016</v>
      </c>
      <c r="D9460" t="s">
        <v>9017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9017</v>
      </c>
      <c r="D9461" t="s">
        <v>9018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9018</v>
      </c>
      <c r="D9462" t="s">
        <v>9019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9019</v>
      </c>
      <c r="D9463" t="s">
        <v>9020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9020</v>
      </c>
      <c r="D9464" t="s">
        <v>9021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9021</v>
      </c>
      <c r="D9465" t="s">
        <v>9022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9022</v>
      </c>
      <c r="D9466" t="s">
        <v>9023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9023</v>
      </c>
      <c r="D9467" t="s">
        <v>9024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9024</v>
      </c>
      <c r="D9468" t="s">
        <v>9025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9025</v>
      </c>
      <c r="D9469" t="s">
        <v>9026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9026</v>
      </c>
      <c r="D9470" t="s">
        <v>9027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9027</v>
      </c>
      <c r="D9471" t="s">
        <v>9028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9028</v>
      </c>
      <c r="D9472" t="s">
        <v>9029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9029</v>
      </c>
      <c r="D9473" t="s">
        <v>9030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9030</v>
      </c>
      <c r="D9474" t="s">
        <v>9031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9031</v>
      </c>
      <c r="D9475" t="s">
        <v>9032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9032</v>
      </c>
      <c r="D9476" t="s">
        <v>9033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9033</v>
      </c>
      <c r="D9477" t="s">
        <v>9034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9034</v>
      </c>
      <c r="D9478" t="s">
        <v>9035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9035</v>
      </c>
      <c r="D9479" t="s">
        <v>9036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9036</v>
      </c>
      <c r="D9480" t="s">
        <v>9037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9037</v>
      </c>
      <c r="D9481" t="s">
        <v>9038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9038</v>
      </c>
      <c r="D9482" t="s">
        <v>9039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9039</v>
      </c>
      <c r="D9483" t="s">
        <v>9040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9040</v>
      </c>
      <c r="D9484" t="s">
        <v>9041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9041</v>
      </c>
      <c r="D9485" t="s">
        <v>9042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9042</v>
      </c>
      <c r="D9486" t="s">
        <v>9043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9043</v>
      </c>
      <c r="D9487" t="s">
        <v>9044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9044</v>
      </c>
      <c r="D9488" t="s">
        <v>9045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9045</v>
      </c>
      <c r="D9489" t="s">
        <v>11233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11233</v>
      </c>
      <c r="D9490" t="s">
        <v>11234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11234</v>
      </c>
      <c r="D9491" t="s">
        <v>11235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11235</v>
      </c>
      <c r="D9492" t="s">
        <v>11236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11236</v>
      </c>
      <c r="D9493" t="s">
        <v>11237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11237</v>
      </c>
      <c r="D9494" t="s">
        <v>11238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11238</v>
      </c>
      <c r="D9495" t="s">
        <v>11239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11239</v>
      </c>
      <c r="D9496" t="s">
        <v>11240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11240</v>
      </c>
      <c r="D9497" t="s">
        <v>11241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11241</v>
      </c>
      <c r="D9498" t="s">
        <v>11242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11242</v>
      </c>
      <c r="D9499" t="s">
        <v>11243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11243</v>
      </c>
      <c r="D9500" t="s">
        <v>11244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11244</v>
      </c>
      <c r="D9501" t="s">
        <v>11245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11245</v>
      </c>
      <c r="D9502" t="s">
        <v>11246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11246</v>
      </c>
      <c r="D9503" t="s">
        <v>11247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11247</v>
      </c>
      <c r="D9504" t="s">
        <v>11248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11248</v>
      </c>
      <c r="D9505" t="s">
        <v>11249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11249</v>
      </c>
      <c r="D9506" t="s">
        <v>11250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11250</v>
      </c>
      <c r="D9507" t="s">
        <v>11251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11251</v>
      </c>
      <c r="D9508" t="s">
        <v>11252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11252</v>
      </c>
      <c r="D9509" t="s">
        <v>11253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11253</v>
      </c>
      <c r="D9510" t="s">
        <v>11254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11254</v>
      </c>
      <c r="D9511" t="s">
        <v>11255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11255</v>
      </c>
      <c r="D9512" t="s">
        <v>11256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11256</v>
      </c>
      <c r="D9513" t="s">
        <v>11257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11257</v>
      </c>
      <c r="D9514" t="s">
        <v>11258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11258</v>
      </c>
      <c r="D9515" t="s">
        <v>11259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11259</v>
      </c>
      <c r="D9516" t="s">
        <v>11260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11260</v>
      </c>
      <c r="D9517" t="s">
        <v>11261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11261</v>
      </c>
      <c r="D9518" t="s">
        <v>11262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11262</v>
      </c>
      <c r="D9519" t="s">
        <v>11263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11263</v>
      </c>
      <c r="D9520" t="s">
        <v>11264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11264</v>
      </c>
      <c r="D9521" t="s">
        <v>11265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11265</v>
      </c>
      <c r="D9522" t="s">
        <v>11266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11266</v>
      </c>
      <c r="D9523" t="s">
        <v>11267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11267</v>
      </c>
      <c r="D9524" t="s">
        <v>11268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11268</v>
      </c>
      <c r="D9525" t="s">
        <v>11269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11269</v>
      </c>
      <c r="D9526" t="s">
        <v>11270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11270</v>
      </c>
      <c r="D9527" t="s">
        <v>11271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11271</v>
      </c>
      <c r="D9528" t="s">
        <v>11272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11272</v>
      </c>
      <c r="D9529" t="s">
        <v>11273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11273</v>
      </c>
      <c r="D9530" t="s">
        <v>11274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11274</v>
      </c>
      <c r="D9531" t="s">
        <v>11275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11275</v>
      </c>
      <c r="D9532" t="s">
        <v>11276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11276</v>
      </c>
      <c r="D9533" t="s">
        <v>11277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11277</v>
      </c>
      <c r="D9534" t="s">
        <v>11278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11278</v>
      </c>
      <c r="D9535" t="s">
        <v>11279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11279</v>
      </c>
      <c r="D9536" t="s">
        <v>11280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11280</v>
      </c>
      <c r="D9537" t="s">
        <v>11281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11281</v>
      </c>
      <c r="D9538" t="s">
        <v>11282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11282</v>
      </c>
      <c r="D9539" t="s">
        <v>11283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11283</v>
      </c>
      <c r="D9540" t="s">
        <v>11284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11284</v>
      </c>
      <c r="D9541" t="s">
        <v>11285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11285</v>
      </c>
      <c r="D9542" t="s">
        <v>11286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11286</v>
      </c>
      <c r="D9543" t="s">
        <v>11287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11287</v>
      </c>
      <c r="D9544" t="s">
        <v>11288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11288</v>
      </c>
      <c r="D9545" t="s">
        <v>11289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11289</v>
      </c>
      <c r="D9546" t="s">
        <v>11290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11290</v>
      </c>
      <c r="D9547" t="s">
        <v>11291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11291</v>
      </c>
      <c r="D9548" t="s">
        <v>11292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11292</v>
      </c>
      <c r="D9549" t="s">
        <v>11293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11293</v>
      </c>
      <c r="D9550" t="s">
        <v>11294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11294</v>
      </c>
      <c r="D9551" t="s">
        <v>11295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11295</v>
      </c>
      <c r="D9552" t="s">
        <v>11296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11296</v>
      </c>
      <c r="D9553" t="s">
        <v>11297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11297</v>
      </c>
      <c r="D9554" t="s">
        <v>11298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11298</v>
      </c>
      <c r="D9555" t="s">
        <v>11299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11299</v>
      </c>
      <c r="D9556" t="s">
        <v>11300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11300</v>
      </c>
      <c r="D9557" t="s">
        <v>11301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11301</v>
      </c>
      <c r="D9558" t="s">
        <v>11302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11302</v>
      </c>
      <c r="D9559" t="s">
        <v>11303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11303</v>
      </c>
      <c r="D9560" t="s">
        <v>11304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11304</v>
      </c>
      <c r="D9561" t="s">
        <v>11305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11305</v>
      </c>
      <c r="D9562" t="s">
        <v>11306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11306</v>
      </c>
      <c r="D9563" t="s">
        <v>11307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11307</v>
      </c>
      <c r="D9564" t="s">
        <v>11308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11308</v>
      </c>
      <c r="D9565" t="s">
        <v>11309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11309</v>
      </c>
      <c r="D9566" t="s">
        <v>11310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11310</v>
      </c>
      <c r="D9567" t="s">
        <v>11311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11311</v>
      </c>
      <c r="D9568" t="s">
        <v>11312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11312</v>
      </c>
      <c r="D9569" t="s">
        <v>11313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11313</v>
      </c>
      <c r="D9570" t="s">
        <v>11314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11314</v>
      </c>
      <c r="D9571" t="s">
        <v>11315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11315</v>
      </c>
      <c r="D9572" t="s">
        <v>11316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11316</v>
      </c>
      <c r="D9573" t="s">
        <v>11317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11317</v>
      </c>
      <c r="D9574" t="s">
        <v>11318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11318</v>
      </c>
      <c r="D9575" t="s">
        <v>11319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11319</v>
      </c>
      <c r="D9576" t="s">
        <v>11320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11320</v>
      </c>
      <c r="D9577" t="s">
        <v>11321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11321</v>
      </c>
      <c r="D9578" t="s">
        <v>11322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11322</v>
      </c>
      <c r="D9579" t="s">
        <v>11323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11323</v>
      </c>
      <c r="D9580" t="s">
        <v>11324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11324</v>
      </c>
      <c r="D9581" t="s">
        <v>11325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11325</v>
      </c>
      <c r="D9582" t="s">
        <v>11326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11326</v>
      </c>
      <c r="D9583" t="s">
        <v>11327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11327</v>
      </c>
      <c r="D9584" t="s">
        <v>11328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11328</v>
      </c>
      <c r="D9585" t="s">
        <v>11329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11329</v>
      </c>
      <c r="D9586" t="s">
        <v>11330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11330</v>
      </c>
      <c r="D9587" t="s">
        <v>11331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11331</v>
      </c>
      <c r="D9588" t="s">
        <v>11332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11332</v>
      </c>
      <c r="D9589" t="s">
        <v>11333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11333</v>
      </c>
      <c r="D9590" t="s">
        <v>11334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11334</v>
      </c>
      <c r="D9591" t="s">
        <v>11335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11335</v>
      </c>
      <c r="D9592" t="s">
        <v>11336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11336</v>
      </c>
      <c r="D9593" t="s">
        <v>11337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11337</v>
      </c>
      <c r="D9594" t="s">
        <v>11338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11338</v>
      </c>
      <c r="D9595" t="s">
        <v>11339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11339</v>
      </c>
      <c r="D9596" t="s">
        <v>11340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11340</v>
      </c>
      <c r="D9597" t="s">
        <v>11341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11341</v>
      </c>
      <c r="D9598" t="s">
        <v>11342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11342</v>
      </c>
      <c r="D9599" t="s">
        <v>11343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11343</v>
      </c>
      <c r="D9600" t="s">
        <v>11344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11344</v>
      </c>
      <c r="D9601" t="s">
        <v>11345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11345</v>
      </c>
      <c r="D9602" t="s">
        <v>11346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11346</v>
      </c>
      <c r="D9603" t="s">
        <v>11347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11347</v>
      </c>
      <c r="D9604" t="s">
        <v>11348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11348</v>
      </c>
      <c r="D9605" t="s">
        <v>11349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11349</v>
      </c>
      <c r="D9606" t="s">
        <v>11350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11350</v>
      </c>
      <c r="D9607" t="s">
        <v>11351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11351</v>
      </c>
      <c r="D9608" t="s">
        <v>11352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11352</v>
      </c>
      <c r="D9609" t="s">
        <v>11353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11353</v>
      </c>
      <c r="D9610" t="s">
        <v>11354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11354</v>
      </c>
      <c r="D9611" t="s">
        <v>11355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11355</v>
      </c>
      <c r="D9612" t="s">
        <v>11356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11356</v>
      </c>
      <c r="D9613" t="s">
        <v>11357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11357</v>
      </c>
      <c r="D9614" t="s">
        <v>11358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11358</v>
      </c>
      <c r="D9615" t="s">
        <v>11359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11359</v>
      </c>
      <c r="D9616" t="s">
        <v>11360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11360</v>
      </c>
      <c r="D9617" t="s">
        <v>9046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9046</v>
      </c>
      <c r="D9618" t="s">
        <v>9047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9047</v>
      </c>
      <c r="D9619" t="s">
        <v>9048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9048</v>
      </c>
      <c r="D9620" t="s">
        <v>9049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9049</v>
      </c>
      <c r="D9621" t="s">
        <v>9050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9050</v>
      </c>
      <c r="D9622" t="s">
        <v>9051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9051</v>
      </c>
      <c r="D9623" t="s">
        <v>9052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9052</v>
      </c>
      <c r="D9624" t="s">
        <v>9053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9053</v>
      </c>
      <c r="D9625" t="s">
        <v>9054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9054</v>
      </c>
      <c r="D9626" t="s">
        <v>9055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9055</v>
      </c>
      <c r="D9627" t="s">
        <v>9056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9056</v>
      </c>
      <c r="D9628" t="s">
        <v>9057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9057</v>
      </c>
      <c r="D9629" t="s">
        <v>9058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9058</v>
      </c>
      <c r="D9630" t="s">
        <v>9059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9059</v>
      </c>
      <c r="D9631" t="s">
        <v>9060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9060</v>
      </c>
      <c r="D9632" t="s">
        <v>9061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9061</v>
      </c>
      <c r="D9633" t="s">
        <v>9062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9062</v>
      </c>
      <c r="D9634" t="s">
        <v>9063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9063</v>
      </c>
      <c r="D9635" t="s">
        <v>9064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9064</v>
      </c>
      <c r="D9636" t="s">
        <v>9065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9065</v>
      </c>
      <c r="D9637" t="s">
        <v>9066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9066</v>
      </c>
      <c r="D9638" t="s">
        <v>9067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9067</v>
      </c>
      <c r="D9639" t="s">
        <v>9068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9068</v>
      </c>
      <c r="D9640" t="s">
        <v>9069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9069</v>
      </c>
      <c r="D9641" t="s">
        <v>9070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9070</v>
      </c>
      <c r="D9642" t="s">
        <v>9071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9071</v>
      </c>
      <c r="D9643" t="s">
        <v>9072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9072</v>
      </c>
      <c r="D9644" t="s">
        <v>9073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9073</v>
      </c>
      <c r="D9645" t="s">
        <v>9074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9074</v>
      </c>
      <c r="D9646" t="s">
        <v>9075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9075</v>
      </c>
      <c r="D9647" t="s">
        <v>9076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9076</v>
      </c>
      <c r="D9648" t="s">
        <v>9077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9077</v>
      </c>
      <c r="D9649" t="s">
        <v>9078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9078</v>
      </c>
      <c r="D9650" t="s">
        <v>9079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9079</v>
      </c>
      <c r="D9651" t="s">
        <v>9080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9080</v>
      </c>
      <c r="D9652" t="s">
        <v>9081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9081</v>
      </c>
      <c r="D9653" t="s">
        <v>9082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9082</v>
      </c>
      <c r="D9654" t="s">
        <v>9083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9083</v>
      </c>
      <c r="D9655" t="s">
        <v>9084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9084</v>
      </c>
      <c r="D9656" t="s">
        <v>9085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9085</v>
      </c>
      <c r="D9657" t="s">
        <v>9086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9086</v>
      </c>
      <c r="D9658" t="s">
        <v>9087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9087</v>
      </c>
      <c r="D9659" t="s">
        <v>9088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9088</v>
      </c>
      <c r="D9660" t="s">
        <v>9089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9089</v>
      </c>
      <c r="D9661" t="s">
        <v>9090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9090</v>
      </c>
      <c r="D9662" t="s">
        <v>9091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9091</v>
      </c>
      <c r="D9663" t="s">
        <v>9092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9092</v>
      </c>
      <c r="D9664" t="s">
        <v>9093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9093</v>
      </c>
      <c r="D9665" t="s">
        <v>9094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9094</v>
      </c>
      <c r="D9666" t="s">
        <v>9095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9095</v>
      </c>
      <c r="D9667" t="s">
        <v>9096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9096</v>
      </c>
      <c r="D9668" t="s">
        <v>9097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9097</v>
      </c>
      <c r="D9669" t="s">
        <v>9098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9098</v>
      </c>
      <c r="D9670" t="s">
        <v>9099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9099</v>
      </c>
      <c r="D9671" t="s">
        <v>9100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9100</v>
      </c>
      <c r="D9672" t="s">
        <v>9101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9101</v>
      </c>
      <c r="D9673" t="s">
        <v>9102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9102</v>
      </c>
      <c r="D9674" t="s">
        <v>9103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9103</v>
      </c>
      <c r="D9675" t="s">
        <v>9104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9104</v>
      </c>
      <c r="D9676" t="s">
        <v>9105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9105</v>
      </c>
      <c r="D9677" t="s">
        <v>9106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9106</v>
      </c>
      <c r="D9678" t="s">
        <v>9107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9107</v>
      </c>
      <c r="D9679" t="s">
        <v>9108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9108</v>
      </c>
      <c r="D9680" t="s">
        <v>9109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9109</v>
      </c>
      <c r="D9681" t="s">
        <v>9110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9110</v>
      </c>
      <c r="D9682" t="s">
        <v>9111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9111</v>
      </c>
      <c r="D9683" t="s">
        <v>9112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9112</v>
      </c>
      <c r="D9684" t="s">
        <v>9113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9113</v>
      </c>
      <c r="D9685" t="s">
        <v>9114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9114</v>
      </c>
      <c r="D9686" t="s">
        <v>9115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9115</v>
      </c>
      <c r="D9687" t="s">
        <v>9116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9116</v>
      </c>
      <c r="D9688" t="s">
        <v>9117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9117</v>
      </c>
      <c r="D9689" t="s">
        <v>9118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9118</v>
      </c>
      <c r="D9690" t="s">
        <v>9119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9119</v>
      </c>
      <c r="D9691" t="s">
        <v>9120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9120</v>
      </c>
      <c r="D9692" t="s">
        <v>9121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9121</v>
      </c>
      <c r="D9693" t="s">
        <v>9122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9122</v>
      </c>
      <c r="D9694" t="s">
        <v>9123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9123</v>
      </c>
      <c r="D9695" t="s">
        <v>9124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9124</v>
      </c>
      <c r="D9696" t="s">
        <v>9125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9125</v>
      </c>
      <c r="D9697" t="s">
        <v>9126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9126</v>
      </c>
      <c r="D9698" t="s">
        <v>9127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9127</v>
      </c>
      <c r="D9699" t="s">
        <v>9128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9128</v>
      </c>
      <c r="D9700" t="s">
        <v>9129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9129</v>
      </c>
      <c r="D9701" t="s">
        <v>9130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9130</v>
      </c>
      <c r="D9702" t="s">
        <v>9131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9131</v>
      </c>
      <c r="D9703" t="s">
        <v>9132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9132</v>
      </c>
      <c r="D9704" t="s">
        <v>9133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9133</v>
      </c>
      <c r="D9705" t="s">
        <v>9134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9134</v>
      </c>
      <c r="D9706" t="s">
        <v>9135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9135</v>
      </c>
      <c r="D9707" t="s">
        <v>9136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9136</v>
      </c>
      <c r="D9708" t="s">
        <v>9137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9137</v>
      </c>
      <c r="D9709" t="s">
        <v>9138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9138</v>
      </c>
      <c r="D9710" t="s">
        <v>9139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9139</v>
      </c>
      <c r="D9711" t="s">
        <v>9140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9140</v>
      </c>
      <c r="D9712" t="s">
        <v>9141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9141</v>
      </c>
      <c r="D9713" t="s">
        <v>9142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9142</v>
      </c>
      <c r="D9714" t="s">
        <v>9143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9143</v>
      </c>
      <c r="D9715" t="s">
        <v>9144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9144</v>
      </c>
      <c r="D9716" t="s">
        <v>9145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9145</v>
      </c>
      <c r="D9717" t="s">
        <v>9146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9146</v>
      </c>
      <c r="D9718" t="s">
        <v>9147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9147</v>
      </c>
      <c r="D9719" t="s">
        <v>9148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9148</v>
      </c>
      <c r="D9720" t="s">
        <v>9149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9149</v>
      </c>
      <c r="D9721" t="s">
        <v>9150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9150</v>
      </c>
      <c r="D9722" t="s">
        <v>9151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9151</v>
      </c>
      <c r="D9723" t="s">
        <v>9152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9152</v>
      </c>
      <c r="D9724" t="s">
        <v>9153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9153</v>
      </c>
      <c r="D9725" t="s">
        <v>9154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9154</v>
      </c>
      <c r="D9726" t="s">
        <v>9155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9155</v>
      </c>
      <c r="D9727" t="s">
        <v>9156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9156</v>
      </c>
      <c r="D9728" t="s">
        <v>9157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9157</v>
      </c>
      <c r="D9729" t="s">
        <v>9158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9158</v>
      </c>
      <c r="D9730" t="s">
        <v>9159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9159</v>
      </c>
      <c r="D9731" t="s">
        <v>9160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9160</v>
      </c>
      <c r="D9732" t="s">
        <v>9161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9161</v>
      </c>
      <c r="D9733" t="s">
        <v>9162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9162</v>
      </c>
      <c r="D9734" t="s">
        <v>9163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9163</v>
      </c>
      <c r="D9735" t="s">
        <v>9164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9164</v>
      </c>
      <c r="D9736" t="s">
        <v>9165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9165</v>
      </c>
      <c r="D9737" t="s">
        <v>9166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9166</v>
      </c>
      <c r="D9738" t="s">
        <v>9167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9167</v>
      </c>
      <c r="D9739" t="s">
        <v>9168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9168</v>
      </c>
      <c r="D9740" t="s">
        <v>9169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9169</v>
      </c>
      <c r="D9741" t="s">
        <v>9170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9170</v>
      </c>
      <c r="D9742" t="s">
        <v>9171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9171</v>
      </c>
      <c r="D9743" t="s">
        <v>9172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9172</v>
      </c>
      <c r="D9744" t="s">
        <v>9173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9173</v>
      </c>
      <c r="D9745" t="s">
        <v>9174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9174</v>
      </c>
      <c r="D9746" t="s">
        <v>9175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9175</v>
      </c>
      <c r="D9747" t="s">
        <v>9176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9176</v>
      </c>
      <c r="D9748" t="s">
        <v>9177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9177</v>
      </c>
      <c r="D9749" t="s">
        <v>9178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9178</v>
      </c>
      <c r="D9750" t="s">
        <v>9179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9179</v>
      </c>
      <c r="D9751" t="s">
        <v>9180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9180</v>
      </c>
      <c r="D9752" t="s">
        <v>9181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9181</v>
      </c>
      <c r="D9753" t="s">
        <v>9182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9182</v>
      </c>
      <c r="D9754" t="s">
        <v>9183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9183</v>
      </c>
      <c r="D9755" t="s">
        <v>9184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9184</v>
      </c>
      <c r="D9756" t="s">
        <v>9185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9185</v>
      </c>
      <c r="D9757" t="s">
        <v>9186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9186</v>
      </c>
      <c r="D9758" t="s">
        <v>9187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9187</v>
      </c>
      <c r="D9759" t="s">
        <v>9188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9188</v>
      </c>
      <c r="D9760" t="s">
        <v>9189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9189</v>
      </c>
      <c r="D9761" t="s">
        <v>9190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9190</v>
      </c>
      <c r="D9762" t="s">
        <v>9191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9191</v>
      </c>
      <c r="D9763" t="s">
        <v>9192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9192</v>
      </c>
      <c r="D9764" t="s">
        <v>9193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9193</v>
      </c>
      <c r="D9765" t="s">
        <v>9194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9194</v>
      </c>
      <c r="D9766" t="s">
        <v>9195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9195</v>
      </c>
      <c r="D9767" t="s">
        <v>9196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9196</v>
      </c>
      <c r="D9768" t="s">
        <v>9197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9197</v>
      </c>
      <c r="D9769" t="s">
        <v>9198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9198</v>
      </c>
      <c r="D9770" t="s">
        <v>9199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9199</v>
      </c>
      <c r="D9771" t="s">
        <v>9200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9200</v>
      </c>
      <c r="D9772" t="s">
        <v>9201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9201</v>
      </c>
      <c r="D9773" t="s">
        <v>9202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9202</v>
      </c>
      <c r="D9774" t="s">
        <v>9203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9203</v>
      </c>
      <c r="D9775" t="s">
        <v>9204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9204</v>
      </c>
      <c r="D9776" t="s">
        <v>9205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9205</v>
      </c>
      <c r="D9777" t="s">
        <v>9206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9206</v>
      </c>
      <c r="D9778" t="s">
        <v>9207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9207</v>
      </c>
      <c r="D9779" t="s">
        <v>9208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9208</v>
      </c>
      <c r="D9780" t="s">
        <v>9209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9209</v>
      </c>
      <c r="D9781" t="s">
        <v>9210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9210</v>
      </c>
      <c r="D9782" t="s">
        <v>9211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9211</v>
      </c>
      <c r="D9783" t="s">
        <v>9212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9212</v>
      </c>
      <c r="D9784" t="s">
        <v>9213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9213</v>
      </c>
      <c r="D9785" t="s">
        <v>9214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9214</v>
      </c>
      <c r="D9786" t="s">
        <v>9215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9215</v>
      </c>
      <c r="D9787" t="s">
        <v>9216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9216</v>
      </c>
      <c r="D9788" t="s">
        <v>9217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9217</v>
      </c>
      <c r="D9789" t="s">
        <v>9218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9218</v>
      </c>
      <c r="D9790" t="s">
        <v>9219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9219</v>
      </c>
      <c r="D9791" t="s">
        <v>9220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9220</v>
      </c>
      <c r="D9792" t="s">
        <v>9221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9221</v>
      </c>
      <c r="D9793" t="s">
        <v>9222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9222</v>
      </c>
      <c r="D9794" t="s">
        <v>9223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9223</v>
      </c>
      <c r="D9795" t="s">
        <v>9224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9224</v>
      </c>
      <c r="D9796" t="s">
        <v>9225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9225</v>
      </c>
      <c r="D9797" t="s">
        <v>9226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9226</v>
      </c>
      <c r="D9798" t="s">
        <v>9227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9227</v>
      </c>
      <c r="D9799" t="s">
        <v>9228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9228</v>
      </c>
      <c r="D9800" t="s">
        <v>9229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9229</v>
      </c>
      <c r="D9801" t="s">
        <v>9230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9230</v>
      </c>
      <c r="D9802" t="s">
        <v>9231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9231</v>
      </c>
      <c r="D9803" t="s">
        <v>9232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9232</v>
      </c>
      <c r="D9804" t="s">
        <v>9233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9233</v>
      </c>
      <c r="D9805" t="s">
        <v>9234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9234</v>
      </c>
      <c r="D9806" t="s">
        <v>9235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9235</v>
      </c>
      <c r="D9807" t="s">
        <v>9236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9236</v>
      </c>
      <c r="D9808" t="s">
        <v>9237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9237</v>
      </c>
      <c r="D9809" t="s">
        <v>9238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9238</v>
      </c>
      <c r="D9810" t="s">
        <v>9239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9239</v>
      </c>
      <c r="D9811" t="s">
        <v>9240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9240</v>
      </c>
      <c r="D9812" t="s">
        <v>9241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9241</v>
      </c>
      <c r="D9813" t="s">
        <v>9242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9242</v>
      </c>
      <c r="D9814" t="s">
        <v>9243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9243</v>
      </c>
      <c r="D9815" t="s">
        <v>9244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9244</v>
      </c>
      <c r="D9816" t="s">
        <v>9245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9245</v>
      </c>
      <c r="D9817" t="s">
        <v>9246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9246</v>
      </c>
      <c r="D9818" t="s">
        <v>9247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9247</v>
      </c>
      <c r="D9819" t="s">
        <v>9248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9248</v>
      </c>
      <c r="D9820" t="s">
        <v>9249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9249</v>
      </c>
      <c r="D9821" t="s">
        <v>9250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9250</v>
      </c>
      <c r="D9822" t="s">
        <v>9251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9251</v>
      </c>
      <c r="D9823" t="s">
        <v>9252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9252</v>
      </c>
      <c r="D9824" t="s">
        <v>9253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9253</v>
      </c>
      <c r="D9825" t="s">
        <v>9254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9254</v>
      </c>
      <c r="D9826" t="s">
        <v>9255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9255</v>
      </c>
      <c r="D9827" t="s">
        <v>9256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9256</v>
      </c>
      <c r="D9828" t="s">
        <v>9257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9257</v>
      </c>
      <c r="D9829" t="s">
        <v>9258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9258</v>
      </c>
      <c r="D9830" t="s">
        <v>9259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9259</v>
      </c>
      <c r="D9831" t="s">
        <v>9260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9260</v>
      </c>
      <c r="D9832" t="s">
        <v>9261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9261</v>
      </c>
      <c r="D9833" t="s">
        <v>9262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9262</v>
      </c>
      <c r="D9834" t="s">
        <v>9263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9263</v>
      </c>
      <c r="D9835" t="s">
        <v>9264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9264</v>
      </c>
      <c r="D9836" t="s">
        <v>9265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9265</v>
      </c>
      <c r="D9837" t="s">
        <v>9266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9266</v>
      </c>
      <c r="D9838" t="s">
        <v>9267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9267</v>
      </c>
      <c r="D9839" t="s">
        <v>9268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9268</v>
      </c>
      <c r="D9840" t="s">
        <v>9269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9269</v>
      </c>
      <c r="D9841" t="s">
        <v>9270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9270</v>
      </c>
      <c r="D9842" t="s">
        <v>9271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9271</v>
      </c>
      <c r="D9843" t="s">
        <v>9272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9272</v>
      </c>
      <c r="D9844" t="s">
        <v>9273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9273</v>
      </c>
      <c r="D9845" t="s">
        <v>9274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9274</v>
      </c>
      <c r="D9846" t="s">
        <v>9275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9275</v>
      </c>
      <c r="D9847" t="s">
        <v>9276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9276</v>
      </c>
      <c r="D9848" t="s">
        <v>9277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9277</v>
      </c>
      <c r="D9849" t="s">
        <v>9278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9278</v>
      </c>
      <c r="D9850" t="s">
        <v>9279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9279</v>
      </c>
      <c r="D9851" t="s">
        <v>9280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9280</v>
      </c>
      <c r="D9852" t="s">
        <v>9281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9281</v>
      </c>
      <c r="D9853" t="s">
        <v>9282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9282</v>
      </c>
      <c r="D9854" t="s">
        <v>9283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9283</v>
      </c>
      <c r="D9855" t="s">
        <v>9284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9284</v>
      </c>
      <c r="D9856" t="s">
        <v>9285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9285</v>
      </c>
      <c r="D9857" t="s">
        <v>9286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9286</v>
      </c>
      <c r="D9858" t="s">
        <v>9287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9287</v>
      </c>
      <c r="D9859" t="s">
        <v>9288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9288</v>
      </c>
      <c r="D9860" t="s">
        <v>9289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9289</v>
      </c>
      <c r="D9861" t="s">
        <v>9290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9290</v>
      </c>
      <c r="D9862" t="s">
        <v>9291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9291</v>
      </c>
      <c r="D9863" t="s">
        <v>9292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9292</v>
      </c>
      <c r="D9864" t="s">
        <v>9293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9293</v>
      </c>
      <c r="D9865" t="s">
        <v>9294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9294</v>
      </c>
      <c r="D9866" t="s">
        <v>9295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9295</v>
      </c>
      <c r="D9867" t="s">
        <v>9296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9296</v>
      </c>
      <c r="D9868" t="s">
        <v>9297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9297</v>
      </c>
      <c r="D9869" t="s">
        <v>9298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9298</v>
      </c>
      <c r="D9870" t="s">
        <v>9299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9299</v>
      </c>
      <c r="D9871" t="s">
        <v>9300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9300</v>
      </c>
      <c r="D9872" t="s">
        <v>9301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9301</v>
      </c>
      <c r="D9873" t="s">
        <v>9302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9302</v>
      </c>
      <c r="D9874" t="s">
        <v>9303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9303</v>
      </c>
      <c r="D9875" t="s">
        <v>9304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9304</v>
      </c>
      <c r="D9876" t="s">
        <v>9305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9305</v>
      </c>
      <c r="D9877" t="s">
        <v>9306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9306</v>
      </c>
      <c r="D9878" t="s">
        <v>9307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9307</v>
      </c>
      <c r="D9879" t="s">
        <v>9308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9308</v>
      </c>
      <c r="D9880" t="s">
        <v>9309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9309</v>
      </c>
      <c r="D9881" t="s">
        <v>9310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9310</v>
      </c>
      <c r="D9882" t="s">
        <v>9311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9311</v>
      </c>
      <c r="D9883" t="s">
        <v>9312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9312</v>
      </c>
      <c r="D9884" t="s">
        <v>9313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9313</v>
      </c>
      <c r="D9885" t="s">
        <v>9314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9314</v>
      </c>
      <c r="D9886" t="s">
        <v>9315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9315</v>
      </c>
      <c r="D9887" t="s">
        <v>9316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9316</v>
      </c>
      <c r="D9888" t="s">
        <v>9317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9317</v>
      </c>
      <c r="D9889" t="s">
        <v>9318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9318</v>
      </c>
      <c r="D9890" t="s">
        <v>9319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9319</v>
      </c>
      <c r="D9891" t="s">
        <v>9320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9320</v>
      </c>
      <c r="D9892" t="s">
        <v>9321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9321</v>
      </c>
      <c r="D9893" t="s">
        <v>9322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9322</v>
      </c>
      <c r="D9894" t="s">
        <v>9323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9323</v>
      </c>
      <c r="D9895" t="s">
        <v>9324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9324</v>
      </c>
      <c r="D9896" t="s">
        <v>9325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9325</v>
      </c>
      <c r="D9897" t="s">
        <v>9326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9326</v>
      </c>
      <c r="D9898" t="s">
        <v>9327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9327</v>
      </c>
      <c r="D9899" t="s">
        <v>9328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9328</v>
      </c>
      <c r="D9900" t="s">
        <v>9329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9329</v>
      </c>
      <c r="D9901" t="s">
        <v>9330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9330</v>
      </c>
      <c r="D9902" t="s">
        <v>9331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9331</v>
      </c>
      <c r="D9903" t="s">
        <v>9332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9332</v>
      </c>
      <c r="D9904" t="s">
        <v>9333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9333</v>
      </c>
      <c r="D9905" t="s">
        <v>9334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9334</v>
      </c>
      <c r="D9906" t="s">
        <v>9335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9335</v>
      </c>
      <c r="D9907" t="s">
        <v>9336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9336</v>
      </c>
      <c r="D9908" t="s">
        <v>9337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9337</v>
      </c>
      <c r="D9909" t="s">
        <v>9338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9338</v>
      </c>
      <c r="D9910" t="s">
        <v>9339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9339</v>
      </c>
      <c r="D9911" t="s">
        <v>9340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9340</v>
      </c>
      <c r="D9912" t="s">
        <v>9341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9341</v>
      </c>
      <c r="D9913" t="s">
        <v>9342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9342</v>
      </c>
      <c r="D9914" t="s">
        <v>9343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9343</v>
      </c>
      <c r="D9915" t="s">
        <v>9344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9344</v>
      </c>
      <c r="D9916" t="s">
        <v>9345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9345</v>
      </c>
      <c r="D9917" t="s">
        <v>9346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9346</v>
      </c>
      <c r="D9918" t="s">
        <v>9347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9347</v>
      </c>
      <c r="D9919" t="s">
        <v>9348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9348</v>
      </c>
      <c r="D9920" t="s">
        <v>9349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9349</v>
      </c>
      <c r="D9921" t="s">
        <v>9350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9350</v>
      </c>
      <c r="D9922" t="s">
        <v>9351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9351</v>
      </c>
      <c r="D9923" t="s">
        <v>9352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9352</v>
      </c>
      <c r="D9924" t="s">
        <v>9353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9353</v>
      </c>
      <c r="D9925" t="s">
        <v>9354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9354</v>
      </c>
      <c r="D9926" t="s">
        <v>9355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9355</v>
      </c>
      <c r="D9927" t="s">
        <v>9356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9356</v>
      </c>
      <c r="D9928" t="s">
        <v>9357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9357</v>
      </c>
      <c r="D9929" t="s">
        <v>9358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9358</v>
      </c>
      <c r="D9930" t="s">
        <v>9359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9359</v>
      </c>
      <c r="D9931" t="s">
        <v>9360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9360</v>
      </c>
      <c r="D9932" t="s">
        <v>9361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9361</v>
      </c>
      <c r="D9933" t="s">
        <v>9362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9362</v>
      </c>
      <c r="D9934" t="s">
        <v>9363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9363</v>
      </c>
      <c r="D9935" t="s">
        <v>9364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9364</v>
      </c>
      <c r="D9936" t="s">
        <v>9365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9365</v>
      </c>
      <c r="D9937" t="s">
        <v>9366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9366</v>
      </c>
      <c r="D9938" t="s">
        <v>9367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9367</v>
      </c>
      <c r="D9939" t="s">
        <v>9368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9368</v>
      </c>
      <c r="D9940" t="s">
        <v>9369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9369</v>
      </c>
      <c r="D9941" t="s">
        <v>9370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9370</v>
      </c>
      <c r="D9942" t="s">
        <v>9371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9371</v>
      </c>
      <c r="D9943" t="s">
        <v>9372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9372</v>
      </c>
      <c r="D9944" t="s">
        <v>9373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9373</v>
      </c>
      <c r="D9945" t="s">
        <v>9374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9374</v>
      </c>
      <c r="D9946" t="s">
        <v>9375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9375</v>
      </c>
      <c r="D9947" t="s">
        <v>9376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9376</v>
      </c>
      <c r="D9948" t="s">
        <v>9377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9377</v>
      </c>
      <c r="D9949" t="s">
        <v>9378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9378</v>
      </c>
      <c r="D9950" t="s">
        <v>9379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9379</v>
      </c>
      <c r="D9951" t="s">
        <v>9380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9380</v>
      </c>
      <c r="D9952" t="s">
        <v>9381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9381</v>
      </c>
      <c r="D9953" t="s">
        <v>9382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9382</v>
      </c>
      <c r="D9954" t="s">
        <v>9383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9383</v>
      </c>
      <c r="D9955" t="s">
        <v>9384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9384</v>
      </c>
      <c r="D9956" t="s">
        <v>9385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9385</v>
      </c>
      <c r="D9957" t="s">
        <v>9386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9386</v>
      </c>
      <c r="D9958" t="s">
        <v>9387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9387</v>
      </c>
      <c r="D9959" t="s">
        <v>9388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9388</v>
      </c>
      <c r="D9960" t="s">
        <v>9389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9389</v>
      </c>
      <c r="D9961" t="s">
        <v>9390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9390</v>
      </c>
      <c r="D9962" t="s">
        <v>9391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9391</v>
      </c>
      <c r="D9963" t="s">
        <v>9392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9392</v>
      </c>
      <c r="D9964" t="s">
        <v>9393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9393</v>
      </c>
      <c r="D9965" t="s">
        <v>9394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9394</v>
      </c>
      <c r="D9966" t="s">
        <v>9395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9395</v>
      </c>
      <c r="D9967" t="s">
        <v>9396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9396</v>
      </c>
      <c r="D9968" t="s">
        <v>9397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9397</v>
      </c>
      <c r="D9969" t="s">
        <v>9398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9398</v>
      </c>
      <c r="D9970" t="s">
        <v>9399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9399</v>
      </c>
      <c r="D9971" t="s">
        <v>9400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9400</v>
      </c>
      <c r="D9972" t="s">
        <v>9401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9401</v>
      </c>
      <c r="D9973" t="s">
        <v>9402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9402</v>
      </c>
      <c r="D9974" t="s">
        <v>9403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9403</v>
      </c>
      <c r="D9975" t="s">
        <v>9404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9404</v>
      </c>
      <c r="D9976" t="s">
        <v>9405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9405</v>
      </c>
      <c r="D9977" t="s">
        <v>9406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9406</v>
      </c>
      <c r="D9978" t="s">
        <v>9407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9407</v>
      </c>
      <c r="D9979" t="s">
        <v>9408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9408</v>
      </c>
      <c r="D9980" t="s">
        <v>9409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9409</v>
      </c>
      <c r="D9981" t="s">
        <v>9410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9410</v>
      </c>
      <c r="D9982" t="s">
        <v>9411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9411</v>
      </c>
      <c r="D9983" t="s">
        <v>9412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9412</v>
      </c>
      <c r="D9984" t="s">
        <v>9413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9413</v>
      </c>
      <c r="D9985" t="s">
        <v>9414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9414</v>
      </c>
      <c r="D9986" t="s">
        <v>9415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9415</v>
      </c>
      <c r="D9987" t="s">
        <v>9416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9416</v>
      </c>
      <c r="D9988" t="s">
        <v>9417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9417</v>
      </c>
      <c r="D9989" t="s">
        <v>9418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9418</v>
      </c>
      <c r="D9990" t="s">
        <v>9419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9419</v>
      </c>
      <c r="D9991" t="s">
        <v>9420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9420</v>
      </c>
      <c r="D9992" t="s">
        <v>9421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9421</v>
      </c>
      <c r="D9993" t="s">
        <v>9422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9422</v>
      </c>
      <c r="D9994" t="s">
        <v>9423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9423</v>
      </c>
      <c r="D9995" t="s">
        <v>9424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9424</v>
      </c>
      <c r="D9996" t="s">
        <v>9425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9425</v>
      </c>
      <c r="D9997" t="s">
        <v>9426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9426</v>
      </c>
      <c r="D9998" t="s">
        <v>9427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9427</v>
      </c>
      <c r="D9999" t="s">
        <v>9428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9428</v>
      </c>
      <c r="D10000" t="s">
        <v>9429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9429</v>
      </c>
      <c r="D10001" t="s">
        <v>9430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9430</v>
      </c>
      <c r="D10002" t="s">
        <v>9431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9431</v>
      </c>
      <c r="D10003" t="s">
        <v>9432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9432</v>
      </c>
      <c r="D10004" t="s">
        <v>9433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9433</v>
      </c>
      <c r="D10005" t="s">
        <v>9434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9434</v>
      </c>
      <c r="D10006" t="s">
        <v>9435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9435</v>
      </c>
      <c r="D10007" t="s">
        <v>9436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9436</v>
      </c>
      <c r="D10008" t="s">
        <v>9437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9437</v>
      </c>
      <c r="D10009" t="s">
        <v>9438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9438</v>
      </c>
      <c r="D10010" t="s">
        <v>9439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9439</v>
      </c>
      <c r="D10011" t="s">
        <v>9440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9440</v>
      </c>
      <c r="D10012" t="s">
        <v>9441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9441</v>
      </c>
      <c r="D10013" t="s">
        <v>9442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9442</v>
      </c>
      <c r="D10014" t="s">
        <v>9443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9443</v>
      </c>
      <c r="D10015" t="s">
        <v>9444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9444</v>
      </c>
      <c r="D10016" t="s">
        <v>9445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9445</v>
      </c>
      <c r="D10017" t="s">
        <v>9446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9446</v>
      </c>
      <c r="D10018" t="s">
        <v>9447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9447</v>
      </c>
      <c r="D10019" t="s">
        <v>9448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9448</v>
      </c>
      <c r="D10020" t="s">
        <v>9449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9449</v>
      </c>
      <c r="D10021" t="s">
        <v>9450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9450</v>
      </c>
      <c r="D10022" t="s">
        <v>9451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9451</v>
      </c>
      <c r="D10023" t="s">
        <v>9452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9452</v>
      </c>
      <c r="D10024" t="s">
        <v>9453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9453</v>
      </c>
      <c r="D10025" t="s">
        <v>9454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9454</v>
      </c>
      <c r="D10026" t="s">
        <v>9455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9455</v>
      </c>
      <c r="D10027" t="s">
        <v>9456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9456</v>
      </c>
      <c r="D10028" t="s">
        <v>9457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9457</v>
      </c>
      <c r="D10029" t="s">
        <v>9458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9458</v>
      </c>
      <c r="D10030" t="s">
        <v>9459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9459</v>
      </c>
      <c r="D10031" t="s">
        <v>9460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9460</v>
      </c>
      <c r="D10032" t="s">
        <v>9461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9461</v>
      </c>
      <c r="D10033" t="s">
        <v>9462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9462</v>
      </c>
      <c r="D10034" t="s">
        <v>9463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9463</v>
      </c>
      <c r="D10035" t="s">
        <v>9464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9464</v>
      </c>
      <c r="D10036" t="s">
        <v>9465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9465</v>
      </c>
      <c r="D10037" t="s">
        <v>9466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9466</v>
      </c>
      <c r="D10038" t="s">
        <v>9467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9467</v>
      </c>
      <c r="D10039" t="s">
        <v>9468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9468</v>
      </c>
      <c r="D10040" t="s">
        <v>9469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9469</v>
      </c>
      <c r="D10041" t="s">
        <v>9470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9470</v>
      </c>
      <c r="D10042" t="s">
        <v>9471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9471</v>
      </c>
      <c r="D10043" t="s">
        <v>9472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9472</v>
      </c>
      <c r="D10044" t="s">
        <v>9473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9473</v>
      </c>
      <c r="D10045" t="s">
        <v>9474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9474</v>
      </c>
      <c r="D10046" t="s">
        <v>9475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9475</v>
      </c>
      <c r="D10047" t="s">
        <v>9476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9476</v>
      </c>
      <c r="D10048" t="s">
        <v>9477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9477</v>
      </c>
      <c r="D10049" t="s">
        <v>9478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9478</v>
      </c>
      <c r="D10050" t="s">
        <v>9479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9479</v>
      </c>
      <c r="D10051" t="s">
        <v>9480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9480</v>
      </c>
      <c r="D10052" t="s">
        <v>9481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9481</v>
      </c>
      <c r="D10053" t="s">
        <v>9482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9482</v>
      </c>
      <c r="D10054" t="s">
        <v>9483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9483</v>
      </c>
      <c r="D10055" t="s">
        <v>9484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9484</v>
      </c>
      <c r="D10056" t="s">
        <v>9485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9485</v>
      </c>
      <c r="D10057" t="s">
        <v>9486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9486</v>
      </c>
      <c r="D10058" t="s">
        <v>9487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9487</v>
      </c>
      <c r="D10059" t="s">
        <v>9488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9488</v>
      </c>
      <c r="D10060" t="s">
        <v>9489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9489</v>
      </c>
      <c r="D10061" t="s">
        <v>9490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9490</v>
      </c>
      <c r="D10062" t="s">
        <v>9491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9491</v>
      </c>
      <c r="D10063" t="s">
        <v>9492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9492</v>
      </c>
      <c r="D10064" t="s">
        <v>9493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9493</v>
      </c>
      <c r="D10065" t="s">
        <v>9494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9494</v>
      </c>
      <c r="D10066" t="s">
        <v>9495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9495</v>
      </c>
      <c r="D10067" t="s">
        <v>9496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9496</v>
      </c>
      <c r="D10068" t="s">
        <v>9497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9497</v>
      </c>
      <c r="D10069" t="s">
        <v>9498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9498</v>
      </c>
      <c r="D10070" t="s">
        <v>9499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9499</v>
      </c>
      <c r="D10071" t="s">
        <v>9500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9500</v>
      </c>
      <c r="D10072" t="s">
        <v>9501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9501</v>
      </c>
      <c r="D10073" t="s">
        <v>9502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9502</v>
      </c>
      <c r="D10074" t="s">
        <v>9503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9503</v>
      </c>
      <c r="D10075" t="s">
        <v>9504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9504</v>
      </c>
      <c r="D10076" t="s">
        <v>9505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9505</v>
      </c>
      <c r="D10077" t="s">
        <v>9506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9506</v>
      </c>
      <c r="D10078" t="s">
        <v>9507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9507</v>
      </c>
      <c r="D10079" t="s">
        <v>9508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9508</v>
      </c>
      <c r="D10080" t="s">
        <v>9509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9509</v>
      </c>
      <c r="D10081" t="s">
        <v>9510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9510</v>
      </c>
      <c r="D10082" t="s">
        <v>9511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9511</v>
      </c>
      <c r="D10083" t="s">
        <v>9512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9512</v>
      </c>
      <c r="D10084" t="s">
        <v>9513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9513</v>
      </c>
      <c r="D10085" t="s">
        <v>9514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9514</v>
      </c>
      <c r="D10086" t="s">
        <v>9515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9515</v>
      </c>
      <c r="D10087" t="s">
        <v>9516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9516</v>
      </c>
      <c r="D10088" t="s">
        <v>9517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9517</v>
      </c>
      <c r="D10089" t="s">
        <v>9518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9518</v>
      </c>
      <c r="D10090" t="s">
        <v>9519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9519</v>
      </c>
      <c r="D10091" t="s">
        <v>9520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9520</v>
      </c>
      <c r="D10092" t="s">
        <v>9521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9521</v>
      </c>
      <c r="D10093" t="s">
        <v>9522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9522</v>
      </c>
      <c r="D10094" t="s">
        <v>9523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9523</v>
      </c>
      <c r="D10095" t="s">
        <v>9524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9524</v>
      </c>
      <c r="D10096" t="s">
        <v>9525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9525</v>
      </c>
      <c r="D10097" t="s">
        <v>9526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9526</v>
      </c>
      <c r="D10098" t="s">
        <v>9527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9527</v>
      </c>
      <c r="D10099" t="s">
        <v>9528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9528</v>
      </c>
      <c r="D10100" t="s">
        <v>9529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9529</v>
      </c>
      <c r="D10101" t="s">
        <v>9530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9530</v>
      </c>
      <c r="D10102" t="s">
        <v>9531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9531</v>
      </c>
      <c r="D10103" t="s">
        <v>9532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9532</v>
      </c>
      <c r="D10104" t="s">
        <v>9533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9533</v>
      </c>
      <c r="D10105" t="s">
        <v>9534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9534</v>
      </c>
      <c r="D10106" t="s">
        <v>9535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9535</v>
      </c>
      <c r="D10107" t="s">
        <v>9536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9536</v>
      </c>
      <c r="D10108" t="s">
        <v>9537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9537</v>
      </c>
      <c r="D10109" t="s">
        <v>9538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9538</v>
      </c>
      <c r="D10110" t="s">
        <v>9539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9539</v>
      </c>
      <c r="D10111" t="s">
        <v>9540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9540</v>
      </c>
      <c r="D10112" t="s">
        <v>9541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9541</v>
      </c>
      <c r="D10113" t="s">
        <v>9542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9542</v>
      </c>
      <c r="D10114" t="s">
        <v>9543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9543</v>
      </c>
      <c r="D10115" t="s">
        <v>9544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9544</v>
      </c>
      <c r="D10116" t="s">
        <v>9545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9545</v>
      </c>
      <c r="D10117" t="s">
        <v>9546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9546</v>
      </c>
      <c r="D10118" t="s">
        <v>9547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9547</v>
      </c>
      <c r="D10119" t="s">
        <v>9548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9548</v>
      </c>
      <c r="D10120" t="s">
        <v>9549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9549</v>
      </c>
      <c r="D10121" t="s">
        <v>9550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9550</v>
      </c>
      <c r="D10122" t="s">
        <v>9551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9551</v>
      </c>
      <c r="D10123" t="s">
        <v>9552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9552</v>
      </c>
      <c r="D10124" t="s">
        <v>9553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9553</v>
      </c>
      <c r="D10125" t="s">
        <v>9554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9554</v>
      </c>
      <c r="D10126" t="s">
        <v>9555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9555</v>
      </c>
      <c r="D10127" t="s">
        <v>9556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9556</v>
      </c>
      <c r="D10128" t="s">
        <v>9557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9557</v>
      </c>
      <c r="D10129" t="s">
        <v>9558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9558</v>
      </c>
      <c r="D10130" t="s">
        <v>9559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9559</v>
      </c>
      <c r="D10131" t="s">
        <v>9560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9560</v>
      </c>
      <c r="D10132" t="s">
        <v>9561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9561</v>
      </c>
      <c r="D10133" t="s">
        <v>9562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9562</v>
      </c>
      <c r="D10134" t="s">
        <v>9563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9563</v>
      </c>
      <c r="D10135" t="s">
        <v>9564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9564</v>
      </c>
      <c r="D10136" t="s">
        <v>9565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9565</v>
      </c>
      <c r="D10137" t="s">
        <v>9566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9566</v>
      </c>
      <c r="D10138" t="s">
        <v>9567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9567</v>
      </c>
      <c r="D10139" t="s">
        <v>9568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9568</v>
      </c>
      <c r="D10140" t="s">
        <v>9569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9569</v>
      </c>
      <c r="D10141" t="s">
        <v>9570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9570</v>
      </c>
      <c r="D10142" t="s">
        <v>9571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9571</v>
      </c>
      <c r="D10143" t="s">
        <v>9572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9572</v>
      </c>
      <c r="D10144" t="s">
        <v>9573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9573</v>
      </c>
      <c r="D10145" t="s">
        <v>9574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9574</v>
      </c>
      <c r="D10146" t="s">
        <v>9575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9575</v>
      </c>
      <c r="D10147" t="s">
        <v>9576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9576</v>
      </c>
      <c r="D10148" t="s">
        <v>9577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9577</v>
      </c>
      <c r="D10149" t="s">
        <v>9578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9578</v>
      </c>
      <c r="D10150" t="s">
        <v>9579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9579</v>
      </c>
      <c r="D10151" t="s">
        <v>9580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9580</v>
      </c>
      <c r="D10152" t="s">
        <v>9581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9581</v>
      </c>
      <c r="D10153" t="s">
        <v>9582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9582</v>
      </c>
      <c r="D10154" t="s">
        <v>9583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9583</v>
      </c>
      <c r="D10155" t="s">
        <v>9584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9584</v>
      </c>
      <c r="D10156" t="s">
        <v>9585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9585</v>
      </c>
      <c r="D10157" t="s">
        <v>9586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9586</v>
      </c>
      <c r="D10158" t="s">
        <v>9587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9587</v>
      </c>
      <c r="D10159" t="s">
        <v>9588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9588</v>
      </c>
      <c r="D10160" t="s">
        <v>9589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9589</v>
      </c>
      <c r="D10161" t="s">
        <v>9590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9590</v>
      </c>
      <c r="D10162" t="s">
        <v>9591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9591</v>
      </c>
      <c r="D10163" t="s">
        <v>9592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9592</v>
      </c>
      <c r="D10164" t="s">
        <v>9593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9593</v>
      </c>
      <c r="D10165" t="s">
        <v>9594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9594</v>
      </c>
      <c r="D10166" t="s">
        <v>9595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9595</v>
      </c>
      <c r="D10167" t="s">
        <v>9596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9596</v>
      </c>
      <c r="D10168" t="s">
        <v>9597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9597</v>
      </c>
      <c r="D10169" t="s">
        <v>9598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9598</v>
      </c>
      <c r="D10170" t="s">
        <v>9599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9599</v>
      </c>
      <c r="D10171" t="s">
        <v>9600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9600</v>
      </c>
      <c r="D10172" t="s">
        <v>9601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9601</v>
      </c>
      <c r="D10173" t="s">
        <v>9602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9602</v>
      </c>
      <c r="D10174" t="s">
        <v>9603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9603</v>
      </c>
      <c r="D10175" t="s">
        <v>9604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9604</v>
      </c>
      <c r="D10176" t="s">
        <v>9605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9605</v>
      </c>
      <c r="D10177" t="s">
        <v>9606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9606</v>
      </c>
      <c r="D10178" t="s">
        <v>9607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9607</v>
      </c>
      <c r="D10179" t="s">
        <v>9608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9608</v>
      </c>
      <c r="D10180" t="s">
        <v>9609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9609</v>
      </c>
      <c r="D10181" t="s">
        <v>9610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9610</v>
      </c>
      <c r="D10182" t="s">
        <v>9611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9611</v>
      </c>
      <c r="D10183" t="s">
        <v>9612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9612</v>
      </c>
      <c r="D10184" t="s">
        <v>9613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9613</v>
      </c>
      <c r="D10185" t="s">
        <v>9614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9614</v>
      </c>
      <c r="D10186" t="s">
        <v>9615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9615</v>
      </c>
      <c r="D10187" t="s">
        <v>9616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9616</v>
      </c>
      <c r="D10188" t="s">
        <v>9617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9617</v>
      </c>
      <c r="D10189" t="s">
        <v>9618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9618</v>
      </c>
      <c r="D10190" t="s">
        <v>9619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9619</v>
      </c>
      <c r="D10191" t="s">
        <v>9620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9620</v>
      </c>
      <c r="D10192" t="s">
        <v>9621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9621</v>
      </c>
      <c r="D10193" t="s">
        <v>9622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9622</v>
      </c>
      <c r="D10194" t="s">
        <v>9623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9623</v>
      </c>
      <c r="D10195" t="s">
        <v>9624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9624</v>
      </c>
      <c r="D10196" t="s">
        <v>9625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9625</v>
      </c>
      <c r="D10197" t="s">
        <v>9626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9626</v>
      </c>
      <c r="D10198" t="s">
        <v>9627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9627</v>
      </c>
      <c r="D10199" t="s">
        <v>9628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9628</v>
      </c>
      <c r="D10200" t="s">
        <v>9629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9629</v>
      </c>
      <c r="D10201" t="s">
        <v>9630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9630</v>
      </c>
      <c r="D10202" t="s">
        <v>9631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9631</v>
      </c>
      <c r="D10203" t="s">
        <v>9632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9632</v>
      </c>
      <c r="D10204" t="s">
        <v>9633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9633</v>
      </c>
      <c r="D10205" t="s">
        <v>9634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9634</v>
      </c>
      <c r="D10206" t="s">
        <v>9635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9635</v>
      </c>
      <c r="D10207" t="s">
        <v>9636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9636</v>
      </c>
      <c r="D10208" t="s">
        <v>9637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9637</v>
      </c>
      <c r="D10209" t="s">
        <v>9638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9638</v>
      </c>
      <c r="D10210" t="s">
        <v>9639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9639</v>
      </c>
      <c r="D10211" t="s">
        <v>9640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9640</v>
      </c>
      <c r="D10212" t="s">
        <v>9641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9641</v>
      </c>
      <c r="D10213" t="s">
        <v>9642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9642</v>
      </c>
      <c r="D10214" t="s">
        <v>9643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9643</v>
      </c>
      <c r="D10215" t="s">
        <v>9644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9644</v>
      </c>
      <c r="D10216" t="s">
        <v>9645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9645</v>
      </c>
      <c r="D10217" t="s">
        <v>9646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9646</v>
      </c>
      <c r="D10218" t="s">
        <v>9647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9647</v>
      </c>
      <c r="D10219" t="s">
        <v>9648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9648</v>
      </c>
      <c r="D10220" t="s">
        <v>9649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9649</v>
      </c>
      <c r="D10221" t="s">
        <v>9650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9650</v>
      </c>
      <c r="D10222" t="s">
        <v>9651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9651</v>
      </c>
      <c r="D10223" t="s">
        <v>9652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9652</v>
      </c>
      <c r="D10224" t="s">
        <v>9653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9653</v>
      </c>
      <c r="D10225" t="s">
        <v>9654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9654</v>
      </c>
      <c r="D10226" t="s">
        <v>9655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9655</v>
      </c>
      <c r="D10227" t="s">
        <v>9656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9656</v>
      </c>
      <c r="D10228" t="s">
        <v>9657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9657</v>
      </c>
      <c r="D10229" t="s">
        <v>9658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9658</v>
      </c>
      <c r="D10230" t="s">
        <v>9659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9659</v>
      </c>
      <c r="D10231" t="s">
        <v>9660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9660</v>
      </c>
      <c r="D10232" t="s">
        <v>9661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9661</v>
      </c>
      <c r="D10233" t="s">
        <v>9662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9662</v>
      </c>
      <c r="D10234" t="s">
        <v>9663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9663</v>
      </c>
      <c r="D10235" t="s">
        <v>9664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9664</v>
      </c>
      <c r="D10236" t="s">
        <v>9665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9665</v>
      </c>
      <c r="D10237" t="s">
        <v>9666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9666</v>
      </c>
      <c r="D10238" t="s">
        <v>9667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9667</v>
      </c>
      <c r="D10239" t="s">
        <v>9668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9668</v>
      </c>
      <c r="D10240" t="s">
        <v>9669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9669</v>
      </c>
      <c r="D10241" t="s">
        <v>9670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9670</v>
      </c>
      <c r="D10242" t="s">
        <v>9671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9671</v>
      </c>
      <c r="D10243" t="s">
        <v>9672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9672</v>
      </c>
      <c r="D10244" t="s">
        <v>9673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9673</v>
      </c>
      <c r="D10245" t="s">
        <v>9674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9674</v>
      </c>
      <c r="D10246" t="s">
        <v>9675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9675</v>
      </c>
      <c r="D10247" t="s">
        <v>9676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9676</v>
      </c>
      <c r="D10248" t="s">
        <v>9677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9677</v>
      </c>
      <c r="D10249" t="s">
        <v>9678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9678</v>
      </c>
      <c r="D10250" t="s">
        <v>9679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9679</v>
      </c>
      <c r="D10251" t="s">
        <v>9680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9680</v>
      </c>
      <c r="D10252" t="s">
        <v>9681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9681</v>
      </c>
      <c r="D10253" t="s">
        <v>9682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9682</v>
      </c>
      <c r="D10254" t="s">
        <v>9683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9683</v>
      </c>
      <c r="D10255" t="s">
        <v>9684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9684</v>
      </c>
      <c r="D10256" t="s">
        <v>9685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9685</v>
      </c>
      <c r="D10257" t="s">
        <v>9686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9686</v>
      </c>
      <c r="D10258" t="s">
        <v>9687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9687</v>
      </c>
      <c r="D10259" t="s">
        <v>9688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9688</v>
      </c>
      <c r="D10260" t="s">
        <v>9689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9689</v>
      </c>
      <c r="D10261" t="s">
        <v>9690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9690</v>
      </c>
      <c r="D10262" t="s">
        <v>9691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9691</v>
      </c>
      <c r="D10263" t="s">
        <v>9692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9692</v>
      </c>
      <c r="D10264" t="s">
        <v>9693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9693</v>
      </c>
      <c r="D10265" t="s">
        <v>9694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9694</v>
      </c>
      <c r="D10266" t="s">
        <v>9695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9695</v>
      </c>
      <c r="D10267" t="s">
        <v>9696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9696</v>
      </c>
      <c r="D10268" t="s">
        <v>9697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9697</v>
      </c>
      <c r="D10269" t="s">
        <v>9698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9698</v>
      </c>
      <c r="D10270" t="s">
        <v>9699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9699</v>
      </c>
      <c r="D10271" t="s">
        <v>9700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9700</v>
      </c>
      <c r="D10272" t="s">
        <v>9701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9701</v>
      </c>
      <c r="D10273" t="s">
        <v>9702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9702</v>
      </c>
      <c r="D10274" t="s">
        <v>9703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9703</v>
      </c>
      <c r="D10275" t="s">
        <v>9704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9704</v>
      </c>
      <c r="D10276" t="s">
        <v>9705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9705</v>
      </c>
      <c r="D10277" t="s">
        <v>9706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9706</v>
      </c>
      <c r="D10278" t="s">
        <v>9707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9707</v>
      </c>
      <c r="D10279" t="s">
        <v>9708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9708</v>
      </c>
      <c r="D10280" t="s">
        <v>9709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9709</v>
      </c>
      <c r="D10281" t="s">
        <v>9710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9710</v>
      </c>
      <c r="D10282" t="s">
        <v>9711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9711</v>
      </c>
      <c r="D10283" t="s">
        <v>9712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9712</v>
      </c>
      <c r="D10284" t="s">
        <v>9713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9713</v>
      </c>
      <c r="D10285" t="s">
        <v>9714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9714</v>
      </c>
      <c r="D10286" t="s">
        <v>9715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9715</v>
      </c>
      <c r="D10287" t="s">
        <v>9716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9716</v>
      </c>
      <c r="D10288" t="s">
        <v>9717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9717</v>
      </c>
      <c r="D10289" t="s">
        <v>9718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9718</v>
      </c>
      <c r="D10290" t="s">
        <v>9719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9719</v>
      </c>
      <c r="D10291" t="s">
        <v>9720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9720</v>
      </c>
      <c r="D10292" t="s">
        <v>9721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9721</v>
      </c>
      <c r="D10293" t="s">
        <v>9722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9722</v>
      </c>
      <c r="D10294" t="s">
        <v>9723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9723</v>
      </c>
      <c r="D10295" t="s">
        <v>9724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9724</v>
      </c>
      <c r="D10296" t="s">
        <v>9725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9725</v>
      </c>
      <c r="D10297" t="s">
        <v>9726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9726</v>
      </c>
      <c r="D10298" t="s">
        <v>9727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9727</v>
      </c>
      <c r="D10299" t="s">
        <v>9728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9728</v>
      </c>
      <c r="D10300" t="s">
        <v>9729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9729</v>
      </c>
      <c r="D10301" t="s">
        <v>9730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9730</v>
      </c>
      <c r="D10302" t="s">
        <v>9731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9731</v>
      </c>
      <c r="D10303" t="s">
        <v>9732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9732</v>
      </c>
      <c r="D10304" t="s">
        <v>9733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9733</v>
      </c>
      <c r="D10305" t="s">
        <v>9734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9734</v>
      </c>
      <c r="D10306" t="s">
        <v>9735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9735</v>
      </c>
      <c r="D10307" t="s">
        <v>9736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9736</v>
      </c>
      <c r="D10308" t="s">
        <v>9737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9737</v>
      </c>
      <c r="D10309" t="s">
        <v>9738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9738</v>
      </c>
      <c r="D10310" t="s">
        <v>9739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9739</v>
      </c>
      <c r="D10311" t="s">
        <v>9740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9740</v>
      </c>
      <c r="D10312" t="s">
        <v>9741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9741</v>
      </c>
      <c r="D10313" t="s">
        <v>9742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9742</v>
      </c>
      <c r="D10314" t="s">
        <v>9743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9743</v>
      </c>
      <c r="D10315" t="s">
        <v>9744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9744</v>
      </c>
      <c r="D10316" t="s">
        <v>9745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9745</v>
      </c>
      <c r="D10317" t="s">
        <v>9746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9746</v>
      </c>
      <c r="D10318" t="s">
        <v>9747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9747</v>
      </c>
      <c r="D10319" t="s">
        <v>9748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9748</v>
      </c>
      <c r="D10320" t="s">
        <v>9749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9749</v>
      </c>
      <c r="D10321" t="s">
        <v>9750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9750</v>
      </c>
      <c r="D10322" t="s">
        <v>9751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9751</v>
      </c>
      <c r="D10323" t="s">
        <v>9752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9752</v>
      </c>
      <c r="D10324" t="s">
        <v>9753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9753</v>
      </c>
      <c r="D10325" t="s">
        <v>9754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9754</v>
      </c>
      <c r="D10326" t="s">
        <v>9755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9755</v>
      </c>
      <c r="D10327" t="s">
        <v>9756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9756</v>
      </c>
      <c r="D10328" t="s">
        <v>9757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9757</v>
      </c>
      <c r="D10329" t="s">
        <v>9758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9758</v>
      </c>
      <c r="D10330" t="s">
        <v>9759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9759</v>
      </c>
      <c r="D10331" t="s">
        <v>9760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9760</v>
      </c>
      <c r="D10332" t="s">
        <v>9761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9761</v>
      </c>
      <c r="D10333" t="s">
        <v>9762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9762</v>
      </c>
      <c r="D10334" t="s">
        <v>9763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9763</v>
      </c>
      <c r="D10335" t="s">
        <v>9764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9764</v>
      </c>
      <c r="D10336" t="s">
        <v>9765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9765</v>
      </c>
      <c r="D10337" t="s">
        <v>9766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9766</v>
      </c>
      <c r="D10338" t="s">
        <v>9767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9767</v>
      </c>
      <c r="D10339" t="s">
        <v>9768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9768</v>
      </c>
      <c r="D10340" t="s">
        <v>9769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9769</v>
      </c>
      <c r="D10341" t="s">
        <v>9770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9770</v>
      </c>
      <c r="D10342" t="s">
        <v>9771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9771</v>
      </c>
      <c r="D10343" t="s">
        <v>9772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9772</v>
      </c>
      <c r="D10344" t="s">
        <v>9773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9773</v>
      </c>
      <c r="D10345" t="s">
        <v>9774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9774</v>
      </c>
      <c r="D10346" t="s">
        <v>9775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9775</v>
      </c>
      <c r="D10347" t="s">
        <v>9776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9776</v>
      </c>
      <c r="D10348" t="s">
        <v>9777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9777</v>
      </c>
      <c r="D10349" t="s">
        <v>9778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9778</v>
      </c>
      <c r="D10350" t="s">
        <v>9779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9779</v>
      </c>
      <c r="D10351" t="s">
        <v>9780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9780</v>
      </c>
      <c r="D10352" t="s">
        <v>9781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9781</v>
      </c>
      <c r="D10353" t="s">
        <v>9782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9782</v>
      </c>
      <c r="D10354" t="s">
        <v>9783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9783</v>
      </c>
      <c r="D10355" t="s">
        <v>9784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9784</v>
      </c>
      <c r="D10356" t="s">
        <v>9785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9785</v>
      </c>
      <c r="D10357" t="s">
        <v>9786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9786</v>
      </c>
      <c r="D10358" t="s">
        <v>9787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9787</v>
      </c>
      <c r="D10359" t="s">
        <v>9788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9788</v>
      </c>
      <c r="D10360" t="s">
        <v>9789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9789</v>
      </c>
      <c r="D10361" t="s">
        <v>9790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9790</v>
      </c>
      <c r="D10362" t="s">
        <v>9791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9791</v>
      </c>
      <c r="D10363" t="s">
        <v>9792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9792</v>
      </c>
      <c r="D10364" t="s">
        <v>9793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9793</v>
      </c>
      <c r="D10365" t="s">
        <v>9794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9794</v>
      </c>
      <c r="D10366" t="s">
        <v>9795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9795</v>
      </c>
      <c r="D10367" t="s">
        <v>9796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9796</v>
      </c>
      <c r="D10368" t="s">
        <v>9797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9797</v>
      </c>
      <c r="D10369" t="s">
        <v>9798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9798</v>
      </c>
      <c r="D10370" t="s">
        <v>9799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9799</v>
      </c>
      <c r="D10371" t="s">
        <v>9800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9800</v>
      </c>
      <c r="D10372" t="s">
        <v>9801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9801</v>
      </c>
      <c r="D10373" t="s">
        <v>9802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9802</v>
      </c>
      <c r="D10374" t="s">
        <v>9803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9803</v>
      </c>
      <c r="D10375" t="s">
        <v>9804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9804</v>
      </c>
      <c r="D10376" t="s">
        <v>9805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9805</v>
      </c>
      <c r="D10377" t="s">
        <v>9806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9806</v>
      </c>
      <c r="D10378" t="s">
        <v>9807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9807</v>
      </c>
      <c r="D10379" t="s">
        <v>9808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9808</v>
      </c>
      <c r="D10380" t="s">
        <v>9809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9809</v>
      </c>
      <c r="D10381" t="s">
        <v>9810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9810</v>
      </c>
      <c r="D10382" t="s">
        <v>9811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9811</v>
      </c>
      <c r="D10383" t="s">
        <v>9812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9812</v>
      </c>
      <c r="D10384" t="s">
        <v>9813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9813</v>
      </c>
      <c r="D10385" t="s">
        <v>9814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9814</v>
      </c>
      <c r="D10386" t="s">
        <v>9815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9815</v>
      </c>
      <c r="D10387" t="s">
        <v>9816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9816</v>
      </c>
      <c r="D10388" t="s">
        <v>9817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9817</v>
      </c>
      <c r="D10389" t="s">
        <v>9818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9818</v>
      </c>
      <c r="D10390" t="s">
        <v>9819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9819</v>
      </c>
      <c r="D10391" t="s">
        <v>9820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9820</v>
      </c>
      <c r="D10392" t="s">
        <v>9821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9821</v>
      </c>
      <c r="D10393" t="s">
        <v>9822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9822</v>
      </c>
      <c r="D10394" t="s">
        <v>9823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9823</v>
      </c>
      <c r="D10395" t="s">
        <v>9824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9824</v>
      </c>
      <c r="D10396" t="s">
        <v>9825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9825</v>
      </c>
      <c r="D10397" t="s">
        <v>9826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9826</v>
      </c>
      <c r="D10398" t="s">
        <v>9827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9827</v>
      </c>
      <c r="D10399" t="s">
        <v>9828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9828</v>
      </c>
      <c r="D10400" t="s">
        <v>9829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9829</v>
      </c>
      <c r="D10401" t="s">
        <v>9830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9830</v>
      </c>
      <c r="D10402" t="s">
        <v>9831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9831</v>
      </c>
      <c r="D10403" t="s">
        <v>9832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9832</v>
      </c>
      <c r="D10404" t="s">
        <v>9833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9833</v>
      </c>
      <c r="D10405" t="s">
        <v>9834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9834</v>
      </c>
      <c r="D10406" t="s">
        <v>9835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9835</v>
      </c>
      <c r="D10407" t="s">
        <v>9836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9836</v>
      </c>
      <c r="D10408" t="s">
        <v>9837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9837</v>
      </c>
      <c r="D10409" t="s">
        <v>9838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9838</v>
      </c>
      <c r="D10410" t="s">
        <v>9839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9839</v>
      </c>
      <c r="D10411" t="s">
        <v>9840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9840</v>
      </c>
      <c r="D10412" t="s">
        <v>9841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9841</v>
      </c>
      <c r="D10413" t="s">
        <v>9842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9842</v>
      </c>
      <c r="D10414" t="s">
        <v>9843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9843</v>
      </c>
      <c r="D10415" t="s">
        <v>9844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9844</v>
      </c>
      <c r="D10416" t="s">
        <v>9845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9845</v>
      </c>
      <c r="D10417" t="s">
        <v>9846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9846</v>
      </c>
      <c r="D10418" t="s">
        <v>9847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9847</v>
      </c>
      <c r="D10419" t="s">
        <v>9848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9848</v>
      </c>
      <c r="D10420" t="s">
        <v>9849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9849</v>
      </c>
      <c r="D10421" t="s">
        <v>9850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9850</v>
      </c>
      <c r="D10422" t="s">
        <v>9851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9851</v>
      </c>
      <c r="D10423" t="s">
        <v>9852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9852</v>
      </c>
      <c r="D10424" t="s">
        <v>9853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9853</v>
      </c>
      <c r="D10425" t="s">
        <v>9854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9854</v>
      </c>
      <c r="D10426" t="s">
        <v>9855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9855</v>
      </c>
      <c r="D10427" t="s">
        <v>9856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9856</v>
      </c>
      <c r="D10428" t="s">
        <v>9857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9857</v>
      </c>
      <c r="D10429" t="s">
        <v>9858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9858</v>
      </c>
      <c r="D10430" t="s">
        <v>9859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9859</v>
      </c>
      <c r="D10431" t="s">
        <v>9860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9860</v>
      </c>
      <c r="D10432" t="s">
        <v>9861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9861</v>
      </c>
      <c r="D10433" t="s">
        <v>9862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9862</v>
      </c>
      <c r="D10434" t="s">
        <v>9863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9863</v>
      </c>
      <c r="D10435" t="s">
        <v>9864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9864</v>
      </c>
      <c r="D10436" t="s">
        <v>9865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9865</v>
      </c>
      <c r="D10437" t="s">
        <v>9866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9866</v>
      </c>
      <c r="D10438" t="s">
        <v>9867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9867</v>
      </c>
      <c r="D10439" t="s">
        <v>9868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9868</v>
      </c>
      <c r="D10440" t="s">
        <v>9869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9869</v>
      </c>
      <c r="D10441" t="s">
        <v>9870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9870</v>
      </c>
      <c r="D10442" t="s">
        <v>9871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9871</v>
      </c>
      <c r="D10443" t="s">
        <v>9872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9872</v>
      </c>
      <c r="D10444" t="s">
        <v>9873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9873</v>
      </c>
      <c r="D10445" t="s">
        <v>9874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9874</v>
      </c>
      <c r="D10446" t="s">
        <v>9875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9875</v>
      </c>
      <c r="D10447" t="s">
        <v>9876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9876</v>
      </c>
      <c r="D10448" t="s">
        <v>9877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9877</v>
      </c>
      <c r="D10449" t="s">
        <v>9878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9878</v>
      </c>
      <c r="D10450" t="s">
        <v>9879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9879</v>
      </c>
      <c r="D10451" t="s">
        <v>9880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9880</v>
      </c>
      <c r="D10452" t="s">
        <v>9881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9881</v>
      </c>
      <c r="D10453" t="s">
        <v>9882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9882</v>
      </c>
      <c r="D10454" t="s">
        <v>9883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9883</v>
      </c>
      <c r="D10455" t="s">
        <v>9884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9884</v>
      </c>
      <c r="D10456" t="s">
        <v>9885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9885</v>
      </c>
      <c r="D10457" t="s">
        <v>9886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9886</v>
      </c>
      <c r="D10458" t="s">
        <v>9887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9887</v>
      </c>
      <c r="D10459" t="s">
        <v>9888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9888</v>
      </c>
      <c r="D10460" t="s">
        <v>9889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9889</v>
      </c>
      <c r="D10461" t="s">
        <v>9890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9890</v>
      </c>
      <c r="D10462" t="s">
        <v>9891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9891</v>
      </c>
      <c r="D10463" t="s">
        <v>9892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9892</v>
      </c>
      <c r="D10464" t="s">
        <v>9893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9893</v>
      </c>
      <c r="D10465" t="s">
        <v>9894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9894</v>
      </c>
      <c r="D10466" t="s">
        <v>9895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9895</v>
      </c>
      <c r="D10467" t="s">
        <v>9896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9896</v>
      </c>
      <c r="D10468" t="s">
        <v>9897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9897</v>
      </c>
      <c r="D10469" t="s">
        <v>9898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9898</v>
      </c>
      <c r="D10470" t="s">
        <v>9899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9899</v>
      </c>
      <c r="D10471" t="s">
        <v>9900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9900</v>
      </c>
      <c r="D10472" t="s">
        <v>9901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9901</v>
      </c>
      <c r="D10473" t="s">
        <v>9902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9902</v>
      </c>
      <c r="D10474" t="s">
        <v>9903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9903</v>
      </c>
      <c r="D10475" t="s">
        <v>9904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9904</v>
      </c>
      <c r="D10476" t="s">
        <v>9905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9905</v>
      </c>
      <c r="D10477" t="s">
        <v>9906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9906</v>
      </c>
      <c r="D10478" t="s">
        <v>9907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9907</v>
      </c>
      <c r="D10479" t="s">
        <v>9908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9908</v>
      </c>
      <c r="D10480" t="s">
        <v>9909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9909</v>
      </c>
      <c r="D10481" t="s">
        <v>9910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9910</v>
      </c>
      <c r="D10482" t="s">
        <v>9911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9911</v>
      </c>
      <c r="D10483" t="s">
        <v>9912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9912</v>
      </c>
      <c r="D10484" t="s">
        <v>9913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9913</v>
      </c>
      <c r="D10485" t="s">
        <v>9914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9914</v>
      </c>
      <c r="D10486" t="s">
        <v>9915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9915</v>
      </c>
      <c r="D10487" t="s">
        <v>9916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9916</v>
      </c>
      <c r="D10488" t="s">
        <v>9917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9917</v>
      </c>
      <c r="D10489" t="s">
        <v>9918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9918</v>
      </c>
      <c r="D10490" t="s">
        <v>11361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11361</v>
      </c>
      <c r="D10491" t="s">
        <v>11362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11362</v>
      </c>
      <c r="D10492" t="s">
        <v>11363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11363</v>
      </c>
      <c r="D10493" t="s">
        <v>11364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11364</v>
      </c>
      <c r="D10494" t="s">
        <v>11365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11365</v>
      </c>
      <c r="D10495" t="s">
        <v>11366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11366</v>
      </c>
      <c r="D10496" t="s">
        <v>11367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11367</v>
      </c>
      <c r="D10497" t="s">
        <v>11368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11368</v>
      </c>
      <c r="D10498" t="s">
        <v>11369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11369</v>
      </c>
      <c r="D10499" t="s">
        <v>11370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11370</v>
      </c>
      <c r="D10500" t="s">
        <v>11371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11371</v>
      </c>
      <c r="D10501" t="s">
        <v>11372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11372</v>
      </c>
      <c r="D10502" t="s">
        <v>11373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11373</v>
      </c>
      <c r="D10503" t="s">
        <v>11374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11374</v>
      </c>
      <c r="D10504" t="s">
        <v>11375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11375</v>
      </c>
      <c r="D10505" t="s">
        <v>11376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11376</v>
      </c>
      <c r="D10506" t="s">
        <v>11377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11377</v>
      </c>
      <c r="D10507" t="s">
        <v>11378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11378</v>
      </c>
      <c r="D10508" t="s">
        <v>11379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11379</v>
      </c>
      <c r="D10509" t="s">
        <v>11380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11380</v>
      </c>
      <c r="D10510" t="s">
        <v>11381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11381</v>
      </c>
      <c r="D10511" t="s">
        <v>11382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11382</v>
      </c>
      <c r="D10512" t="s">
        <v>11383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11383</v>
      </c>
      <c r="D10513" t="s">
        <v>11384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11384</v>
      </c>
      <c r="D10514" t="s">
        <v>11385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11385</v>
      </c>
      <c r="D10515" t="s">
        <v>11386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11386</v>
      </c>
      <c r="D10516" t="s">
        <v>11387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11387</v>
      </c>
      <c r="D10517" t="s">
        <v>11388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11388</v>
      </c>
      <c r="D10518" t="s">
        <v>11389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11389</v>
      </c>
      <c r="D10519" t="s">
        <v>11390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11390</v>
      </c>
      <c r="D10520" t="s">
        <v>11391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11391</v>
      </c>
      <c r="D10521" t="s">
        <v>11392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11392</v>
      </c>
      <c r="D10522" t="s">
        <v>11393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11393</v>
      </c>
      <c r="D10523" t="s">
        <v>11394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11394</v>
      </c>
      <c r="D10524" t="s">
        <v>11395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11395</v>
      </c>
      <c r="D10525" t="s">
        <v>11396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11396</v>
      </c>
      <c r="D10526" t="s">
        <v>11397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11397</v>
      </c>
      <c r="D10527" t="s">
        <v>11398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11398</v>
      </c>
      <c r="D10528" t="s">
        <v>11399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11399</v>
      </c>
      <c r="D10529" t="s">
        <v>11400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11400</v>
      </c>
      <c r="D10530" t="s">
        <v>11401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11401</v>
      </c>
      <c r="D10531" t="s">
        <v>11402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11402</v>
      </c>
      <c r="D10532" t="s">
        <v>11403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11403</v>
      </c>
      <c r="D10533" t="s">
        <v>11404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11404</v>
      </c>
      <c r="D10534" t="s">
        <v>11405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11405</v>
      </c>
      <c r="D10535" t="s">
        <v>11406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11406</v>
      </c>
      <c r="D10536" t="s">
        <v>11407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11407</v>
      </c>
      <c r="D10537" t="s">
        <v>11408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11408</v>
      </c>
      <c r="D10538" t="s">
        <v>11409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11409</v>
      </c>
      <c r="D10539" t="s">
        <v>11410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11410</v>
      </c>
      <c r="D10540" t="s">
        <v>11411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11411</v>
      </c>
      <c r="D10541" t="s">
        <v>11412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11412</v>
      </c>
      <c r="D10542" t="s">
        <v>11413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11413</v>
      </c>
      <c r="D10543" t="s">
        <v>11414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11414</v>
      </c>
      <c r="D10544" t="s">
        <v>11415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11415</v>
      </c>
      <c r="D10545" t="s">
        <v>11416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11416</v>
      </c>
      <c r="D10546" t="s">
        <v>11417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11417</v>
      </c>
      <c r="D10547" t="s">
        <v>11418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11418</v>
      </c>
      <c r="D10548" t="s">
        <v>11419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11419</v>
      </c>
      <c r="D10549" t="s">
        <v>11420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11420</v>
      </c>
      <c r="D10550" t="s">
        <v>11421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11421</v>
      </c>
      <c r="D10551" t="s">
        <v>11422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11422</v>
      </c>
      <c r="D10552" t="s">
        <v>11423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11423</v>
      </c>
      <c r="D10553" t="s">
        <v>11424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11424</v>
      </c>
      <c r="D10554" t="s">
        <v>11425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11425</v>
      </c>
      <c r="D10555" t="s">
        <v>11426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11426</v>
      </c>
      <c r="D10556" t="s">
        <v>11427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11427</v>
      </c>
      <c r="D10557" t="s">
        <v>11428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11428</v>
      </c>
      <c r="D10558" t="s">
        <v>11429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11429</v>
      </c>
      <c r="D10559" t="s">
        <v>11430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11430</v>
      </c>
      <c r="D10560" t="s">
        <v>11431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11431</v>
      </c>
      <c r="D10561" t="s">
        <v>11432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11432</v>
      </c>
      <c r="D10562" t="s">
        <v>11433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11433</v>
      </c>
      <c r="D10563" t="s">
        <v>11434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11434</v>
      </c>
      <c r="D10564" t="s">
        <v>11435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11435</v>
      </c>
      <c r="D10565" t="s">
        <v>11436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11436</v>
      </c>
      <c r="D10566" t="s">
        <v>11437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11437</v>
      </c>
      <c r="D10567" t="s">
        <v>11438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11438</v>
      </c>
      <c r="D10568" t="s">
        <v>11439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11439</v>
      </c>
      <c r="D10569" t="s">
        <v>11440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11440</v>
      </c>
      <c r="D10570" t="s">
        <v>11441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11441</v>
      </c>
      <c r="D10571" t="s">
        <v>11442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11442</v>
      </c>
      <c r="D10572" t="s">
        <v>11443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11443</v>
      </c>
      <c r="D10573" t="s">
        <v>11444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11444</v>
      </c>
      <c r="D10574" t="s">
        <v>11445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11445</v>
      </c>
      <c r="D10575" t="s">
        <v>11446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11446</v>
      </c>
      <c r="D10576" t="s">
        <v>11447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11447</v>
      </c>
      <c r="D10577" t="s">
        <v>9919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9919</v>
      </c>
      <c r="D10578" t="s">
        <v>9920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9920</v>
      </c>
      <c r="D10579" t="s">
        <v>9921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9921</v>
      </c>
      <c r="D10580" t="s">
        <v>9922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9922</v>
      </c>
      <c r="D10581" t="s">
        <v>9923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9923</v>
      </c>
      <c r="D10582" t="s">
        <v>9924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9924</v>
      </c>
      <c r="D10583" t="s">
        <v>9925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9925</v>
      </c>
      <c r="D10584" t="s">
        <v>9926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9926</v>
      </c>
      <c r="D10585" t="s">
        <v>9927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9927</v>
      </c>
      <c r="D10586" t="s">
        <v>9928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9928</v>
      </c>
      <c r="D10587" t="s">
        <v>9929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9929</v>
      </c>
      <c r="D10588" t="s">
        <v>9930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9930</v>
      </c>
      <c r="D10589" t="s">
        <v>9931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9931</v>
      </c>
      <c r="D10590" t="s">
        <v>9932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9932</v>
      </c>
      <c r="D10591" t="s">
        <v>9933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9933</v>
      </c>
      <c r="D10592" t="s">
        <v>9934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9934</v>
      </c>
      <c r="D10593" t="s">
        <v>9935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9935</v>
      </c>
      <c r="D10594" t="s">
        <v>9936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9936</v>
      </c>
      <c r="D10595" t="s">
        <v>9937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9937</v>
      </c>
      <c r="D10596" t="s">
        <v>9938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9938</v>
      </c>
      <c r="D10597" t="s">
        <v>9939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9939</v>
      </c>
      <c r="D10598" t="s">
        <v>9940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9940</v>
      </c>
      <c r="D10599" t="s">
        <v>9941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9941</v>
      </c>
      <c r="D10600" t="s">
        <v>9942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9942</v>
      </c>
      <c r="D10601" t="s">
        <v>9943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9943</v>
      </c>
      <c r="D10602" t="s">
        <v>9944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9944</v>
      </c>
      <c r="D10603" t="s">
        <v>9945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9945</v>
      </c>
      <c r="D10604" t="s">
        <v>9946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9946</v>
      </c>
      <c r="D10605" t="s">
        <v>9947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9947</v>
      </c>
      <c r="D10606" t="s">
        <v>9948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9948</v>
      </c>
      <c r="D10607" t="s">
        <v>9949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9949</v>
      </c>
      <c r="D10608" t="s">
        <v>9950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9950</v>
      </c>
      <c r="D10609" t="s">
        <v>9951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9951</v>
      </c>
      <c r="D10610" t="s">
        <v>9952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9952</v>
      </c>
      <c r="D10611" t="s">
        <v>9953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9953</v>
      </c>
      <c r="D10612" t="s">
        <v>9954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9954</v>
      </c>
      <c r="D10613" t="s">
        <v>9955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9955</v>
      </c>
      <c r="D10614" t="s">
        <v>9956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9956</v>
      </c>
      <c r="D10615" t="s">
        <v>9957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9957</v>
      </c>
      <c r="D10616" t="s">
        <v>9958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9958</v>
      </c>
      <c r="D10617" t="s">
        <v>9959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9959</v>
      </c>
      <c r="D10618" t="s">
        <v>9960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9960</v>
      </c>
      <c r="D10619" t="s">
        <v>9961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9961</v>
      </c>
      <c r="D10620" t="s">
        <v>9962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9962</v>
      </c>
      <c r="D10621" t="s">
        <v>9963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9963</v>
      </c>
      <c r="D10622" t="s">
        <v>9964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9964</v>
      </c>
      <c r="D10623" t="s">
        <v>9965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9965</v>
      </c>
      <c r="D10624" t="s">
        <v>9966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9966</v>
      </c>
      <c r="D10625" t="s">
        <v>9967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9967</v>
      </c>
      <c r="D10626" t="s">
        <v>9968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9968</v>
      </c>
      <c r="D10627" t="s">
        <v>9969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9969</v>
      </c>
      <c r="D10628" t="s">
        <v>9970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9970</v>
      </c>
      <c r="D10629" t="s">
        <v>9971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9971</v>
      </c>
      <c r="D10630" t="s">
        <v>9972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9972</v>
      </c>
      <c r="D10631" t="s">
        <v>9973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9973</v>
      </c>
      <c r="D10632" t="s">
        <v>9974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9974</v>
      </c>
      <c r="D10633" t="s">
        <v>9975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9975</v>
      </c>
      <c r="D10634" t="s">
        <v>9976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9976</v>
      </c>
      <c r="D10635" t="s">
        <v>9977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9977</v>
      </c>
      <c r="D10636" t="s">
        <v>9978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9978</v>
      </c>
      <c r="D10637" t="s">
        <v>9979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9979</v>
      </c>
      <c r="D10638" t="s">
        <v>9980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9980</v>
      </c>
      <c r="D10639" t="s">
        <v>9981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9981</v>
      </c>
      <c r="D10640" t="s">
        <v>9982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9982</v>
      </c>
      <c r="D10641" t="s">
        <v>9983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9983</v>
      </c>
      <c r="D10642" t="s">
        <v>9984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9984</v>
      </c>
      <c r="D10643" t="s">
        <v>9985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9985</v>
      </c>
      <c r="D10644" t="s">
        <v>9986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9986</v>
      </c>
      <c r="D10645" t="s">
        <v>9987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9987</v>
      </c>
      <c r="D10646" t="s">
        <v>9988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9988</v>
      </c>
      <c r="D10647" t="s">
        <v>9989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9989</v>
      </c>
      <c r="D10648" t="s">
        <v>9990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9990</v>
      </c>
      <c r="D10649" t="s">
        <v>9991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9991</v>
      </c>
      <c r="D10650" t="s">
        <v>9992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9992</v>
      </c>
      <c r="D10651" t="s">
        <v>9993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9993</v>
      </c>
      <c r="D10652" t="s">
        <v>9994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9994</v>
      </c>
      <c r="D10653" t="s">
        <v>9995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9995</v>
      </c>
      <c r="D10654" t="s">
        <v>9996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9996</v>
      </c>
      <c r="D10655" t="s">
        <v>9997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9997</v>
      </c>
      <c r="D10656" t="s">
        <v>9998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9998</v>
      </c>
      <c r="D10657" t="s">
        <v>9999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9999</v>
      </c>
      <c r="D10658" t="s">
        <v>10000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10000</v>
      </c>
      <c r="D10659" t="s">
        <v>10001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10001</v>
      </c>
      <c r="D10660" t="s">
        <v>10002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10002</v>
      </c>
      <c r="D10661" t="s">
        <v>10003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10003</v>
      </c>
      <c r="D10662" t="s">
        <v>10004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10004</v>
      </c>
      <c r="D10663" t="s">
        <v>10005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10005</v>
      </c>
      <c r="D10664" t="s">
        <v>10006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10006</v>
      </c>
      <c r="D10665" t="s">
        <v>10007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10007</v>
      </c>
      <c r="D10666" t="s">
        <v>10008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10008</v>
      </c>
      <c r="D10667" t="s">
        <v>10009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10009</v>
      </c>
      <c r="D10668" t="s">
        <v>10010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10010</v>
      </c>
      <c r="D10669" t="s">
        <v>10011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10011</v>
      </c>
      <c r="D10670" t="s">
        <v>10012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10012</v>
      </c>
      <c r="D10671" t="s">
        <v>10013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10013</v>
      </c>
      <c r="D10672" t="s">
        <v>10014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10014</v>
      </c>
      <c r="D10673" t="s">
        <v>10015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10015</v>
      </c>
      <c r="D10674" t="s">
        <v>10016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10016</v>
      </c>
      <c r="D10675" t="s">
        <v>10017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10017</v>
      </c>
      <c r="D10676" t="s">
        <v>10018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10018</v>
      </c>
      <c r="D10677" t="s">
        <v>10019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10019</v>
      </c>
      <c r="D10678" t="s">
        <v>10020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10020</v>
      </c>
      <c r="D10679" t="s">
        <v>10021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10021</v>
      </c>
      <c r="D10680" t="s">
        <v>10022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10022</v>
      </c>
      <c r="D10681" t="s">
        <v>10023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10023</v>
      </c>
      <c r="D10682" t="s">
        <v>10024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10024</v>
      </c>
      <c r="D10683" t="s">
        <v>10025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10025</v>
      </c>
      <c r="D10684" t="s">
        <v>10026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10026</v>
      </c>
      <c r="D10685" t="s">
        <v>10027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10027</v>
      </c>
      <c r="D10686" t="s">
        <v>10028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10028</v>
      </c>
      <c r="D10687" t="s">
        <v>10029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10029</v>
      </c>
      <c r="D10688" t="s">
        <v>10030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10030</v>
      </c>
      <c r="D10689" t="s">
        <v>10031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10031</v>
      </c>
      <c r="D10690" t="s">
        <v>10032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10032</v>
      </c>
      <c r="D10691" t="s">
        <v>10033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10033</v>
      </c>
      <c r="D10692" t="s">
        <v>10034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10034</v>
      </c>
      <c r="D10693" t="s">
        <v>10035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10035</v>
      </c>
      <c r="D10694" t="s">
        <v>10036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10036</v>
      </c>
      <c r="D10695" t="s">
        <v>10037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10037</v>
      </c>
      <c r="D10696" t="s">
        <v>10038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10038</v>
      </c>
      <c r="D10697" t="s">
        <v>10039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10039</v>
      </c>
      <c r="D10698" t="s">
        <v>10040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10040</v>
      </c>
      <c r="D10699" t="s">
        <v>10041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10041</v>
      </c>
      <c r="D10700" t="s">
        <v>10042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10042</v>
      </c>
      <c r="D10701" t="s">
        <v>10043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10043</v>
      </c>
      <c r="D10702" t="s">
        <v>10044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10044</v>
      </c>
      <c r="D10703" t="s">
        <v>10045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10045</v>
      </c>
      <c r="D10704" t="s">
        <v>10046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10046</v>
      </c>
      <c r="D10705" t="s">
        <v>10047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10047</v>
      </c>
      <c r="D10706" t="s">
        <v>10048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10048</v>
      </c>
      <c r="D10707" t="s">
        <v>10049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10049</v>
      </c>
      <c r="D10708" t="s">
        <v>10050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10050</v>
      </c>
      <c r="D10709" t="s">
        <v>10051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10051</v>
      </c>
      <c r="D10710" t="s">
        <v>10052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10052</v>
      </c>
      <c r="D10711" t="s">
        <v>10053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10053</v>
      </c>
      <c r="D10712" t="s">
        <v>10054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10054</v>
      </c>
      <c r="D10713" t="s">
        <v>10055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10055</v>
      </c>
      <c r="D10714" t="s">
        <v>10056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10056</v>
      </c>
      <c r="D10715" t="s">
        <v>10057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10057</v>
      </c>
      <c r="D10716" t="s">
        <v>10058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10058</v>
      </c>
      <c r="D10717" t="s">
        <v>10059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10059</v>
      </c>
      <c r="D10718" t="s">
        <v>10060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10060</v>
      </c>
      <c r="D10719" t="s">
        <v>10061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10061</v>
      </c>
      <c r="D10720" t="s">
        <v>10062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10062</v>
      </c>
      <c r="D10721" t="s">
        <v>10063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10063</v>
      </c>
      <c r="D10722" t="s">
        <v>10064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10064</v>
      </c>
      <c r="D10723" t="s">
        <v>10065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10065</v>
      </c>
      <c r="D10724" t="s">
        <v>10066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10066</v>
      </c>
      <c r="D10725" t="s">
        <v>10067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10067</v>
      </c>
      <c r="D10726" t="s">
        <v>10068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10068</v>
      </c>
      <c r="D10727" t="s">
        <v>10069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10069</v>
      </c>
      <c r="D10728" t="s">
        <v>10070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10070</v>
      </c>
      <c r="D10729" t="s">
        <v>10071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10071</v>
      </c>
      <c r="D10730" t="s">
        <v>10072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10072</v>
      </c>
      <c r="D10731" t="s">
        <v>10073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10073</v>
      </c>
      <c r="D10732" t="s">
        <v>10074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10074</v>
      </c>
      <c r="D10733" t="s">
        <v>10075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10075</v>
      </c>
      <c r="D10734" t="s">
        <v>10076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10076</v>
      </c>
      <c r="D10735" t="s">
        <v>10077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10077</v>
      </c>
      <c r="D10736" t="s">
        <v>10078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10078</v>
      </c>
      <c r="D10737" t="s">
        <v>10079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10079</v>
      </c>
      <c r="D10738" t="s">
        <v>10080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10080</v>
      </c>
      <c r="D10739" t="s">
        <v>10081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10081</v>
      </c>
      <c r="D10740" t="s">
        <v>10082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10082</v>
      </c>
      <c r="D10741" t="s">
        <v>10083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10083</v>
      </c>
      <c r="D10742" t="s">
        <v>10084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10084</v>
      </c>
      <c r="D10743" t="s">
        <v>10085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10085</v>
      </c>
      <c r="D10744" t="s">
        <v>10086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10086</v>
      </c>
      <c r="D10745" t="s">
        <v>10087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10087</v>
      </c>
      <c r="D10746" t="s">
        <v>10088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10088</v>
      </c>
      <c r="D10747" t="s">
        <v>10089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10089</v>
      </c>
      <c r="D10748" t="s">
        <v>10090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10090</v>
      </c>
      <c r="D10749" t="s">
        <v>10091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10091</v>
      </c>
      <c r="D10750" t="s">
        <v>10092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10092</v>
      </c>
      <c r="D10751" t="s">
        <v>10093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10093</v>
      </c>
      <c r="D10752" t="s">
        <v>10094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10094</v>
      </c>
      <c r="D10753" t="s">
        <v>10095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10095</v>
      </c>
      <c r="D10754" t="s">
        <v>10096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10096</v>
      </c>
      <c r="D10755" t="s">
        <v>10097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10097</v>
      </c>
      <c r="D10756" t="s">
        <v>10098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10098</v>
      </c>
      <c r="D10757" t="s">
        <v>10099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10099</v>
      </c>
      <c r="D10758" t="s">
        <v>10100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10100</v>
      </c>
      <c r="D10759" t="s">
        <v>10101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10101</v>
      </c>
      <c r="D10760" t="s">
        <v>10102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10102</v>
      </c>
      <c r="D10761" t="s">
        <v>10103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10103</v>
      </c>
      <c r="D10762" t="s">
        <v>10104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10104</v>
      </c>
      <c r="D10763" t="s">
        <v>10105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10105</v>
      </c>
      <c r="D10764" t="s">
        <v>10106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10106</v>
      </c>
      <c r="D10765" t="s">
        <v>10107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10107</v>
      </c>
      <c r="D10766" t="s">
        <v>10108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10108</v>
      </c>
      <c r="D10767" t="s">
        <v>10109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10109</v>
      </c>
      <c r="D10768" t="s">
        <v>10110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10110</v>
      </c>
      <c r="D10769" t="s">
        <v>10111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10111</v>
      </c>
      <c r="D10770" t="s">
        <v>10112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10112</v>
      </c>
      <c r="D10771" t="s">
        <v>10113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10113</v>
      </c>
      <c r="D10772" t="s">
        <v>10114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10114</v>
      </c>
      <c r="D10773" t="s">
        <v>10115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10115</v>
      </c>
      <c r="D10774" t="s">
        <v>10116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10116</v>
      </c>
      <c r="D10775" t="s">
        <v>10117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10117</v>
      </c>
      <c r="D10776" t="s">
        <v>10118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10118</v>
      </c>
      <c r="D10777" t="s">
        <v>10119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10119</v>
      </c>
      <c r="D10778" t="s">
        <v>10120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10120</v>
      </c>
      <c r="D10779" t="s">
        <v>10121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10121</v>
      </c>
      <c r="D10780" t="s">
        <v>10122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10122</v>
      </c>
      <c r="D10781" t="s">
        <v>10123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10123</v>
      </c>
      <c r="D10782" t="s">
        <v>10124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10124</v>
      </c>
      <c r="D10783" t="s">
        <v>10125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10125</v>
      </c>
      <c r="D10784" t="s">
        <v>10126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10126</v>
      </c>
      <c r="D10785" t="s">
        <v>10127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10127</v>
      </c>
      <c r="D10786" t="s">
        <v>10128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10128</v>
      </c>
      <c r="D10787" t="s">
        <v>10129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10129</v>
      </c>
      <c r="D10788" t="s">
        <v>10130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10130</v>
      </c>
      <c r="D10789" t="s">
        <v>10131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10131</v>
      </c>
      <c r="D10790" t="s">
        <v>10132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10132</v>
      </c>
      <c r="D10791" t="s">
        <v>10133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10133</v>
      </c>
      <c r="D10792" t="s">
        <v>10134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10134</v>
      </c>
      <c r="D10793" t="s">
        <v>10135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10135</v>
      </c>
      <c r="D10794" t="s">
        <v>10136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10136</v>
      </c>
      <c r="D10795" t="s">
        <v>10137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10137</v>
      </c>
      <c r="D10796" t="s">
        <v>10138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10138</v>
      </c>
      <c r="D10797" t="s">
        <v>10139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10139</v>
      </c>
      <c r="D10798" t="s">
        <v>10140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10140</v>
      </c>
      <c r="D10799" t="s">
        <v>10141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10141</v>
      </c>
      <c r="D10800" t="s">
        <v>10142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10142</v>
      </c>
      <c r="D10801" t="s">
        <v>10143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10143</v>
      </c>
      <c r="D10802" t="s">
        <v>10144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10144</v>
      </c>
      <c r="D10803" t="s">
        <v>10145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10145</v>
      </c>
      <c r="D10804" t="s">
        <v>10146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10146</v>
      </c>
      <c r="D10805" t="s">
        <v>10147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10147</v>
      </c>
      <c r="D10806" t="s">
        <v>10148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10148</v>
      </c>
      <c r="D10807" t="s">
        <v>10149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10149</v>
      </c>
      <c r="D10808" t="s">
        <v>10150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10150</v>
      </c>
      <c r="D10809" t="s">
        <v>10151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10151</v>
      </c>
      <c r="D10810" t="s">
        <v>10152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10152</v>
      </c>
      <c r="D10811" t="s">
        <v>10153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10153</v>
      </c>
      <c r="D10812" t="s">
        <v>10154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10154</v>
      </c>
      <c r="D10813" t="s">
        <v>10155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10155</v>
      </c>
      <c r="D10814" t="s">
        <v>10156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10156</v>
      </c>
      <c r="D10815" t="s">
        <v>10157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10157</v>
      </c>
      <c r="D10816" t="s">
        <v>10158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10158</v>
      </c>
      <c r="D10817" t="s">
        <v>10159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10159</v>
      </c>
      <c r="D10818" t="s">
        <v>10160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10160</v>
      </c>
      <c r="D10819" t="s">
        <v>10161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10161</v>
      </c>
      <c r="D10820" t="s">
        <v>10162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10162</v>
      </c>
      <c r="D10821" t="s">
        <v>10163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10163</v>
      </c>
      <c r="D10822" t="s">
        <v>10164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10164</v>
      </c>
      <c r="D10823" t="s">
        <v>10165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10165</v>
      </c>
      <c r="D10824" t="s">
        <v>10166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10166</v>
      </c>
      <c r="D10825" t="s">
        <v>10167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10167</v>
      </c>
      <c r="D10826" t="s">
        <v>10168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10168</v>
      </c>
      <c r="D10827" t="s">
        <v>10169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10169</v>
      </c>
      <c r="D10828" t="s">
        <v>10170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10170</v>
      </c>
      <c r="D10829" t="s">
        <v>10171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10171</v>
      </c>
      <c r="D10830" t="s">
        <v>10172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10172</v>
      </c>
      <c r="D10831" t="s">
        <v>10173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10173</v>
      </c>
      <c r="D10832" t="s">
        <v>10174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10174</v>
      </c>
      <c r="D10833" t="s">
        <v>10175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10175</v>
      </c>
      <c r="D10834" t="s">
        <v>10176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10176</v>
      </c>
      <c r="D10835" t="s">
        <v>10177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10177</v>
      </c>
      <c r="D10836" t="s">
        <v>10178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10178</v>
      </c>
      <c r="D10837" t="s">
        <v>10179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10179</v>
      </c>
      <c r="D10838" t="s">
        <v>10180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10180</v>
      </c>
      <c r="D10839" t="s">
        <v>10181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10181</v>
      </c>
      <c r="D10840" t="s">
        <v>10182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10182</v>
      </c>
      <c r="D10841" t="s">
        <v>10183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10183</v>
      </c>
      <c r="D10842" t="s">
        <v>10184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10184</v>
      </c>
      <c r="D10843" t="s">
        <v>10185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10185</v>
      </c>
      <c r="D10844" t="s">
        <v>10186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10186</v>
      </c>
      <c r="D10845" t="s">
        <v>10187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10187</v>
      </c>
      <c r="D10846" t="s">
        <v>10188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10188</v>
      </c>
      <c r="D10847" t="s">
        <v>10189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10189</v>
      </c>
      <c r="D10848" t="s">
        <v>10190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10190</v>
      </c>
      <c r="D10849" t="s">
        <v>10191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10191</v>
      </c>
      <c r="D10850" t="s">
        <v>10192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10192</v>
      </c>
      <c r="D10851" t="s">
        <v>10193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10193</v>
      </c>
      <c r="D10852" t="s">
        <v>10194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10194</v>
      </c>
      <c r="D10853" t="s">
        <v>10195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10195</v>
      </c>
      <c r="D10854" t="s">
        <v>10196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10196</v>
      </c>
      <c r="D10855" t="s">
        <v>10197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10197</v>
      </c>
      <c r="D10856" t="s">
        <v>10198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10198</v>
      </c>
      <c r="D10857" t="s">
        <v>10199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10199</v>
      </c>
      <c r="D10858" t="s">
        <v>10200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10200</v>
      </c>
      <c r="D10859" t="s">
        <v>10201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10201</v>
      </c>
      <c r="D10860" t="s">
        <v>10202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10202</v>
      </c>
      <c r="D10861" t="s">
        <v>10203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10203</v>
      </c>
      <c r="D10862" t="s">
        <v>10204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10204</v>
      </c>
      <c r="D10863" t="s">
        <v>10205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10205</v>
      </c>
      <c r="D10864" t="s">
        <v>10206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10206</v>
      </c>
      <c r="D10865" t="s">
        <v>10207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10207</v>
      </c>
      <c r="D10866" t="s">
        <v>10208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10208</v>
      </c>
      <c r="D10867" t="s">
        <v>10209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10209</v>
      </c>
      <c r="D10868" t="s">
        <v>10210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10210</v>
      </c>
      <c r="D10869" t="s">
        <v>10211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10211</v>
      </c>
      <c r="D10870" t="s">
        <v>10212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10212</v>
      </c>
      <c r="D10871" t="s">
        <v>10213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10213</v>
      </c>
      <c r="D10872" t="s">
        <v>10214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10214</v>
      </c>
      <c r="D10873" t="s">
        <v>10215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10215</v>
      </c>
      <c r="D10874" t="s">
        <v>10216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10216</v>
      </c>
      <c r="D10875" t="s">
        <v>10217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10217</v>
      </c>
      <c r="D10876" t="s">
        <v>10218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10218</v>
      </c>
      <c r="D10877" t="s">
        <v>10219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10219</v>
      </c>
      <c r="D10878" t="s">
        <v>10220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10220</v>
      </c>
      <c r="D10879" t="s">
        <v>10221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10221</v>
      </c>
      <c r="D10880" t="s">
        <v>10222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10222</v>
      </c>
      <c r="D10881" t="s">
        <v>10223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10223</v>
      </c>
      <c r="D10882" t="s">
        <v>10224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10224</v>
      </c>
      <c r="D10883" t="s">
        <v>10225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10225</v>
      </c>
      <c r="D10884" t="s">
        <v>10226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10226</v>
      </c>
      <c r="D10885" t="s">
        <v>10227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10227</v>
      </c>
      <c r="D10886" t="s">
        <v>10228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10228</v>
      </c>
      <c r="D10887" t="s">
        <v>10229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10229</v>
      </c>
      <c r="D10888" t="s">
        <v>10230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10230</v>
      </c>
      <c r="D10889" t="s">
        <v>10231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10231</v>
      </c>
      <c r="D10890" t="s">
        <v>10232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10232</v>
      </c>
      <c r="D10891" t="s">
        <v>10233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10233</v>
      </c>
      <c r="D10892" t="s">
        <v>10234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10234</v>
      </c>
      <c r="D10893" t="s">
        <v>10235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10235</v>
      </c>
      <c r="D10894" t="s">
        <v>10236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10236</v>
      </c>
      <c r="D10895" t="s">
        <v>10237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10237</v>
      </c>
      <c r="D10896" t="s">
        <v>10238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10238</v>
      </c>
      <c r="D10897" t="s">
        <v>10239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10239</v>
      </c>
      <c r="D10898" t="s">
        <v>10240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10240</v>
      </c>
      <c r="D10899" t="s">
        <v>10241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10241</v>
      </c>
      <c r="D10900" t="s">
        <v>10242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10242</v>
      </c>
      <c r="D10901" t="s">
        <v>10243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10243</v>
      </c>
      <c r="D10902" t="s">
        <v>10244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10244</v>
      </c>
      <c r="D10903" t="s">
        <v>10245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10245</v>
      </c>
      <c r="D10904" t="s">
        <v>10246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10246</v>
      </c>
      <c r="D10905" t="s">
        <v>10247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10247</v>
      </c>
      <c r="D10906" t="s">
        <v>10248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10248</v>
      </c>
      <c r="D10907" t="s">
        <v>10249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10249</v>
      </c>
      <c r="D10908" t="s">
        <v>10250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10250</v>
      </c>
      <c r="D10909" t="s">
        <v>10251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10251</v>
      </c>
      <c r="D10910" t="s">
        <v>10252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10252</v>
      </c>
      <c r="D10911" t="s">
        <v>10253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10253</v>
      </c>
      <c r="D10912" t="s">
        <v>10254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10254</v>
      </c>
      <c r="D10913" t="s">
        <v>10255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10255</v>
      </c>
      <c r="D10914" t="s">
        <v>10256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10256</v>
      </c>
      <c r="D10915" t="s">
        <v>10257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10257</v>
      </c>
      <c r="D10916" t="s">
        <v>10258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10258</v>
      </c>
      <c r="D10917" t="s">
        <v>10259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10259</v>
      </c>
      <c r="D10918" t="s">
        <v>10260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10260</v>
      </c>
      <c r="D10919" t="s">
        <v>10261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10261</v>
      </c>
      <c r="D10920" t="s">
        <v>10262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10262</v>
      </c>
      <c r="D10921" t="s">
        <v>10263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10263</v>
      </c>
      <c r="D10922" t="s">
        <v>10264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10264</v>
      </c>
      <c r="D10923" t="s">
        <v>10265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10265</v>
      </c>
      <c r="D10924" t="s">
        <v>10266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10266</v>
      </c>
      <c r="D10925" t="s">
        <v>10267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10267</v>
      </c>
      <c r="D10926" t="s">
        <v>10268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10268</v>
      </c>
      <c r="D10927" t="s">
        <v>10269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10269</v>
      </c>
      <c r="D10928" t="s">
        <v>10270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10270</v>
      </c>
      <c r="D10929" t="s">
        <v>10271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10271</v>
      </c>
      <c r="D10930" t="s">
        <v>10272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10272</v>
      </c>
      <c r="D10931" t="s">
        <v>10273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10273</v>
      </c>
      <c r="D10932" t="s">
        <v>10274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10274</v>
      </c>
      <c r="D10933" t="s">
        <v>10275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10275</v>
      </c>
      <c r="D10934" t="s">
        <v>10276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10276</v>
      </c>
      <c r="D10935" t="s">
        <v>10277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10277</v>
      </c>
      <c r="D10936" t="s">
        <v>10278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10278</v>
      </c>
      <c r="D10937" t="s">
        <v>10279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10279</v>
      </c>
      <c r="D10938" t="s">
        <v>10280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10280</v>
      </c>
      <c r="D10939" t="s">
        <v>10281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10281</v>
      </c>
      <c r="D10940" t="s">
        <v>10282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10282</v>
      </c>
      <c r="D10941" t="s">
        <v>10283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10283</v>
      </c>
      <c r="D10942" t="s">
        <v>10284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10284</v>
      </c>
      <c r="D10943" t="s">
        <v>10285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10285</v>
      </c>
      <c r="D10944" t="s">
        <v>10286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10286</v>
      </c>
      <c r="D10945" t="s">
        <v>10287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10287</v>
      </c>
      <c r="D10946" t="s">
        <v>10288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10288</v>
      </c>
      <c r="D10947" t="s">
        <v>10289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10289</v>
      </c>
      <c r="D10948" t="s">
        <v>10290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10290</v>
      </c>
      <c r="D10949" t="s">
        <v>10291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10291</v>
      </c>
      <c r="D10950" t="s">
        <v>10292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10292</v>
      </c>
      <c r="D10951" t="s">
        <v>10293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10293</v>
      </c>
      <c r="D10952" t="s">
        <v>10294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10294</v>
      </c>
      <c r="D10953" t="s">
        <v>10295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10295</v>
      </c>
      <c r="D10954" t="s">
        <v>10296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10296</v>
      </c>
      <c r="D10955" t="s">
        <v>10297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10297</v>
      </c>
      <c r="D10956" t="s">
        <v>10298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10298</v>
      </c>
      <c r="D10957" t="s">
        <v>10299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10299</v>
      </c>
      <c r="D10958" t="s">
        <v>10300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10300</v>
      </c>
      <c r="D10959" t="s">
        <v>10301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10301</v>
      </c>
      <c r="D10960" t="s">
        <v>10302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10302</v>
      </c>
      <c r="D10961" t="s">
        <v>10303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10303</v>
      </c>
      <c r="D10962" t="s">
        <v>10304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10304</v>
      </c>
      <c r="D10963" t="s">
        <v>10305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10305</v>
      </c>
      <c r="D10964" t="s">
        <v>10306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10306</v>
      </c>
      <c r="D10965" t="s">
        <v>10307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10307</v>
      </c>
      <c r="D10966" t="s">
        <v>10308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10308</v>
      </c>
      <c r="D10967" t="s">
        <v>10309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10309</v>
      </c>
      <c r="D10968" t="s">
        <v>10310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10310</v>
      </c>
      <c r="D10969" t="s">
        <v>10311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10311</v>
      </c>
      <c r="D10970" t="s">
        <v>10312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10312</v>
      </c>
      <c r="D10971" t="s">
        <v>10313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10313</v>
      </c>
      <c r="D10972" t="s">
        <v>10314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10314</v>
      </c>
      <c r="D10973" t="s">
        <v>10315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10315</v>
      </c>
      <c r="D10974" t="s">
        <v>10316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10316</v>
      </c>
      <c r="D10975" t="s">
        <v>10317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10317</v>
      </c>
      <c r="D10976" t="s">
        <v>10318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10318</v>
      </c>
      <c r="D10977" t="s">
        <v>10319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10319</v>
      </c>
      <c r="D10978" t="s">
        <v>10320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10320</v>
      </c>
      <c r="D10979" t="s">
        <v>10321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10321</v>
      </c>
      <c r="D10980" t="s">
        <v>10322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10322</v>
      </c>
      <c r="D10981" t="s">
        <v>10323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10323</v>
      </c>
      <c r="D10982" t="s">
        <v>10324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10324</v>
      </c>
      <c r="D10983" t="s">
        <v>10325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10325</v>
      </c>
      <c r="D10984" t="s">
        <v>10326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10326</v>
      </c>
      <c r="D10985" t="s">
        <v>10327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10327</v>
      </c>
      <c r="D10986" t="s">
        <v>10328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10328</v>
      </c>
      <c r="D10987" t="s">
        <v>10329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10329</v>
      </c>
      <c r="D10988" t="s">
        <v>10330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10330</v>
      </c>
      <c r="D10989" t="s">
        <v>10331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10331</v>
      </c>
      <c r="D10990" t="s">
        <v>10332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10332</v>
      </c>
      <c r="D10991" t="s">
        <v>10333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10333</v>
      </c>
      <c r="D10992" t="s">
        <v>10334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10334</v>
      </c>
      <c r="D10993" t="s">
        <v>10335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10335</v>
      </c>
      <c r="D10994" t="s">
        <v>10336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10336</v>
      </c>
      <c r="D10995" t="s">
        <v>10337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10337</v>
      </c>
      <c r="D10996" t="s">
        <v>10338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10338</v>
      </c>
      <c r="D10997" t="s">
        <v>10339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10339</v>
      </c>
      <c r="D10998" t="s">
        <v>10340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10340</v>
      </c>
      <c r="D10999" t="s">
        <v>10341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10341</v>
      </c>
      <c r="D11000" t="s">
        <v>10342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10342</v>
      </c>
      <c r="D11001" t="s">
        <v>10343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10343</v>
      </c>
      <c r="D11002" t="s">
        <v>10344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10344</v>
      </c>
      <c r="D11003" t="s">
        <v>10345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10345</v>
      </c>
      <c r="D11004" t="s">
        <v>10346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10346</v>
      </c>
      <c r="D11005" t="s">
        <v>10347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10347</v>
      </c>
      <c r="D11006" t="s">
        <v>10348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10348</v>
      </c>
      <c r="D11007" t="s">
        <v>10349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10349</v>
      </c>
      <c r="D11008" t="s">
        <v>10350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10350</v>
      </c>
      <c r="D11009" t="s">
        <v>11448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11448</v>
      </c>
      <c r="D11010" t="s">
        <v>11449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11449</v>
      </c>
      <c r="D11011" t="s">
        <v>11450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11450</v>
      </c>
      <c r="D11012" t="s">
        <v>11451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11451</v>
      </c>
      <c r="D11013" t="s">
        <v>11452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11452</v>
      </c>
      <c r="D11014" t="s">
        <v>11453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11453</v>
      </c>
      <c r="D11015" t="s">
        <v>11454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11454</v>
      </c>
      <c r="D11016" t="s">
        <v>11455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11455</v>
      </c>
      <c r="D11017" t="s">
        <v>11456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11456</v>
      </c>
      <c r="D11018" t="s">
        <v>11457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11457</v>
      </c>
      <c r="D11019" t="s">
        <v>11458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11458</v>
      </c>
      <c r="D11020" t="s">
        <v>11459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11459</v>
      </c>
      <c r="D11021" t="s">
        <v>11460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11460</v>
      </c>
      <c r="D11022" t="s">
        <v>11461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11461</v>
      </c>
      <c r="D11023" t="s">
        <v>11462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11462</v>
      </c>
      <c r="D11024" t="s">
        <v>11463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11463</v>
      </c>
      <c r="D11025" t="s">
        <v>11464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11464</v>
      </c>
      <c r="D11026" t="s">
        <v>11465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11465</v>
      </c>
      <c r="D11027" t="s">
        <v>11466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11466</v>
      </c>
      <c r="D11028" t="s">
        <v>11467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11467</v>
      </c>
      <c r="D11029" t="s">
        <v>11468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11468</v>
      </c>
      <c r="D11030" t="s">
        <v>11469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11469</v>
      </c>
      <c r="D11031" t="s">
        <v>11470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11470</v>
      </c>
      <c r="D11032" t="s">
        <v>11471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11471</v>
      </c>
      <c r="D11033" t="s">
        <v>11472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11472</v>
      </c>
      <c r="D11034" t="s">
        <v>11473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11473</v>
      </c>
      <c r="D11035" t="s">
        <v>11474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11474</v>
      </c>
      <c r="D11036" t="s">
        <v>11475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11475</v>
      </c>
      <c r="D11037" t="s">
        <v>11476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11476</v>
      </c>
      <c r="D11038" t="s">
        <v>11477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11477</v>
      </c>
      <c r="D11039" t="s">
        <v>11478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11478</v>
      </c>
      <c r="D11040" t="s">
        <v>11479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11479</v>
      </c>
      <c r="D11041" t="s">
        <v>11480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11480</v>
      </c>
      <c r="D11042" t="s">
        <v>11481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11481</v>
      </c>
      <c r="D11043" t="s">
        <v>11482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11482</v>
      </c>
      <c r="D11044" t="s">
        <v>11483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11483</v>
      </c>
      <c r="D11045" t="s">
        <v>11484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11484</v>
      </c>
      <c r="D11046" t="s">
        <v>11485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11485</v>
      </c>
      <c r="D11047" t="s">
        <v>11486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11486</v>
      </c>
      <c r="D11048" t="s">
        <v>11487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11487</v>
      </c>
      <c r="D11049" t="s">
        <v>11488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11488</v>
      </c>
      <c r="D11050" t="s">
        <v>11489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11489</v>
      </c>
      <c r="D11051" t="s">
        <v>11490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11490</v>
      </c>
      <c r="D11052" t="s">
        <v>11491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11491</v>
      </c>
      <c r="D11053" t="s">
        <v>11492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11492</v>
      </c>
      <c r="D11054" t="s">
        <v>11493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11493</v>
      </c>
      <c r="D11055" t="s">
        <v>11494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11494</v>
      </c>
      <c r="D11056" t="s">
        <v>11495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11495</v>
      </c>
      <c r="D11057" t="s">
        <v>11496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11496</v>
      </c>
      <c r="D11058" t="s">
        <v>11497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11497</v>
      </c>
      <c r="D11059" t="s">
        <v>11498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11498</v>
      </c>
      <c r="D11060" t="s">
        <v>11499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11499</v>
      </c>
      <c r="D11061" t="s">
        <v>11500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11500</v>
      </c>
      <c r="D11062" t="s">
        <v>11501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11501</v>
      </c>
      <c r="D11063" t="s">
        <v>11502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11502</v>
      </c>
      <c r="D11064" t="s">
        <v>11503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11503</v>
      </c>
      <c r="D11065" t="s">
        <v>11504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11504</v>
      </c>
      <c r="D11066" t="s">
        <v>11505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11505</v>
      </c>
      <c r="D11067" t="s">
        <v>11506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11506</v>
      </c>
      <c r="D11068" t="s">
        <v>11507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11507</v>
      </c>
      <c r="D11069" t="s">
        <v>11508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11508</v>
      </c>
      <c r="D11070" t="s">
        <v>11509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11509</v>
      </c>
      <c r="D11071" t="s">
        <v>11510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11510</v>
      </c>
      <c r="D11072" t="s">
        <v>11511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11511</v>
      </c>
      <c r="D11073" t="s">
        <v>11512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11512</v>
      </c>
      <c r="D11074" t="s">
        <v>11513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11513</v>
      </c>
      <c r="D11075" t="s">
        <v>11514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11514</v>
      </c>
      <c r="D11076" t="s">
        <v>11515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11515</v>
      </c>
      <c r="D11077" t="s">
        <v>11516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11516</v>
      </c>
      <c r="D11078" t="s">
        <v>11517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11517</v>
      </c>
      <c r="D11079" t="s">
        <v>11518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11518</v>
      </c>
      <c r="D11080" t="s">
        <v>11519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11519</v>
      </c>
      <c r="D11081" t="s">
        <v>11520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11520</v>
      </c>
      <c r="D11082" t="s">
        <v>11521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11521</v>
      </c>
      <c r="D11083" t="s">
        <v>11522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11522</v>
      </c>
      <c r="D11084" t="s">
        <v>11523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11523</v>
      </c>
      <c r="D11085" t="s">
        <v>11524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11524</v>
      </c>
      <c r="D11086" t="s">
        <v>11525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11525</v>
      </c>
      <c r="D11087" t="s">
        <v>11526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11526</v>
      </c>
      <c r="D11088" t="s">
        <v>11527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11527</v>
      </c>
      <c r="D11089" t="s">
        <v>11528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11528</v>
      </c>
      <c r="D11090" t="s">
        <v>11529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11529</v>
      </c>
      <c r="D11091" t="s">
        <v>11530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11530</v>
      </c>
      <c r="D11092" t="s">
        <v>11531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11531</v>
      </c>
      <c r="D11093" t="s">
        <v>11532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11532</v>
      </c>
      <c r="D11094" t="s">
        <v>11533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11533</v>
      </c>
      <c r="D11095" t="s">
        <v>11534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11534</v>
      </c>
      <c r="D11096" t="s">
        <v>11535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11535</v>
      </c>
      <c r="D11097" t="s">
        <v>11536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11536</v>
      </c>
      <c r="D11098" t="s">
        <v>11537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11537</v>
      </c>
      <c r="D11099" t="s">
        <v>11538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11538</v>
      </c>
      <c r="D11100" t="s">
        <v>11539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11539</v>
      </c>
      <c r="D11101" t="s">
        <v>11540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11540</v>
      </c>
      <c r="D11102" t="s">
        <v>11541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11541</v>
      </c>
      <c r="D11103" t="s">
        <v>11542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11542</v>
      </c>
      <c r="D11104" t="s">
        <v>11543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11543</v>
      </c>
      <c r="D11105" t="s">
        <v>11544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11544</v>
      </c>
      <c r="D11106" t="s">
        <v>11545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11545</v>
      </c>
      <c r="D11107" t="s">
        <v>11546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11546</v>
      </c>
      <c r="D11108" t="s">
        <v>11547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11547</v>
      </c>
      <c r="D11109" t="s">
        <v>11548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11548</v>
      </c>
      <c r="D11110" t="s">
        <v>11549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11549</v>
      </c>
      <c r="D11111" t="s">
        <v>11550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11550</v>
      </c>
      <c r="D11112" t="s">
        <v>11551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11551</v>
      </c>
      <c r="D11113" t="s">
        <v>11552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11552</v>
      </c>
      <c r="D11114" t="s">
        <v>11553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11553</v>
      </c>
      <c r="D11115" t="s">
        <v>11554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11554</v>
      </c>
      <c r="D11116" t="s">
        <v>11555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11555</v>
      </c>
      <c r="D11117" t="s">
        <v>11556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11556</v>
      </c>
      <c r="D11118" t="s">
        <v>11557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11557</v>
      </c>
      <c r="D11119" t="s">
        <v>11558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11558</v>
      </c>
      <c r="D11120" t="s">
        <v>11559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11559</v>
      </c>
      <c r="D11121" t="s">
        <v>11560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11560</v>
      </c>
      <c r="D11122" t="s">
        <v>11561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11561</v>
      </c>
      <c r="D11123" t="s">
        <v>11562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11562</v>
      </c>
      <c r="D11124" t="s">
        <v>11563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11563</v>
      </c>
      <c r="D11125" t="s">
        <v>11564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11564</v>
      </c>
      <c r="D11126" t="s">
        <v>11565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11565</v>
      </c>
      <c r="D11127" t="s">
        <v>11566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11566</v>
      </c>
      <c r="D11128" t="s">
        <v>11567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11567</v>
      </c>
      <c r="D11129" t="s">
        <v>11568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11568</v>
      </c>
      <c r="D11130" t="s">
        <v>11569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11569</v>
      </c>
      <c r="D11131" t="s">
        <v>11570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11570</v>
      </c>
      <c r="D11132" t="s">
        <v>11571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11571</v>
      </c>
      <c r="D11133" t="s">
        <v>11572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11572</v>
      </c>
      <c r="D11134" t="s">
        <v>11573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11573</v>
      </c>
      <c r="D11135" t="s">
        <v>11574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11574</v>
      </c>
      <c r="D11136" t="s">
        <v>11575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11575</v>
      </c>
      <c r="D11137" t="s">
        <v>11576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11576</v>
      </c>
      <c r="D11138" t="s">
        <v>11577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11577</v>
      </c>
      <c r="D11139" t="s">
        <v>11578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11578</v>
      </c>
      <c r="D11140" t="s">
        <v>11579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11579</v>
      </c>
      <c r="D11141" t="s">
        <v>11580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11580</v>
      </c>
      <c r="D11142" t="s">
        <v>11581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11581</v>
      </c>
      <c r="D11143" t="s">
        <v>11582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11582</v>
      </c>
      <c r="D11144" t="s">
        <v>11583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11583</v>
      </c>
      <c r="D11145" t="s">
        <v>11584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11584</v>
      </c>
      <c r="D11146" t="s">
        <v>11585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11585</v>
      </c>
      <c r="D11147" t="s">
        <v>11586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11586</v>
      </c>
      <c r="D11148" t="s">
        <v>11587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11587</v>
      </c>
      <c r="D11149" t="s">
        <v>11588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11588</v>
      </c>
      <c r="D11150" t="s">
        <v>11589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11589</v>
      </c>
      <c r="D11151" t="s">
        <v>11590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11590</v>
      </c>
      <c r="D11152" t="s">
        <v>11591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11591</v>
      </c>
      <c r="D11153" t="s">
        <v>11592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11592</v>
      </c>
      <c r="D11154" t="s">
        <v>11593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11593</v>
      </c>
      <c r="D11155" t="s">
        <v>11594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11594</v>
      </c>
      <c r="D11156" t="s">
        <v>11595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11595</v>
      </c>
      <c r="D11157" t="s">
        <v>11596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11596</v>
      </c>
      <c r="D11158" t="s">
        <v>11597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11597</v>
      </c>
      <c r="D11159" t="s">
        <v>11598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11598</v>
      </c>
      <c r="D11160" t="s">
        <v>11599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11599</v>
      </c>
      <c r="D11161" t="s">
        <v>11600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11600</v>
      </c>
      <c r="D11162" t="s">
        <v>11601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11601</v>
      </c>
      <c r="D11163" t="s">
        <v>11602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11602</v>
      </c>
      <c r="D11164" t="s">
        <v>11603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11603</v>
      </c>
      <c r="D11165" t="s">
        <v>11604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11604</v>
      </c>
      <c r="D11166" t="s">
        <v>11605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11605</v>
      </c>
      <c r="D11167" t="s">
        <v>11606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11606</v>
      </c>
      <c r="D11168" t="s">
        <v>11607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11607</v>
      </c>
      <c r="D11169" t="s">
        <v>11608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11608</v>
      </c>
      <c r="D11170" t="s">
        <v>11609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11609</v>
      </c>
      <c r="D11171" t="s">
        <v>11610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11610</v>
      </c>
      <c r="D11172" t="s">
        <v>11611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11611</v>
      </c>
      <c r="D11173" t="s">
        <v>11612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11612</v>
      </c>
      <c r="D11174" t="s">
        <v>11613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11613</v>
      </c>
      <c r="D11175" t="s">
        <v>11614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11614</v>
      </c>
      <c r="D11176" t="s">
        <v>11615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11615</v>
      </c>
      <c r="D11177" t="s">
        <v>11616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11616</v>
      </c>
      <c r="D11178" t="s">
        <v>11617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11617</v>
      </c>
      <c r="D11179" t="s">
        <v>11618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11618</v>
      </c>
      <c r="D11180" t="s">
        <v>11619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11619</v>
      </c>
      <c r="D11181" t="s">
        <v>11620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11620</v>
      </c>
      <c r="D11182" t="s">
        <v>11621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11621</v>
      </c>
      <c r="D11183" t="s">
        <v>11622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11622</v>
      </c>
      <c r="D11184" t="s">
        <v>11623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11623</v>
      </c>
      <c r="D11185" t="s">
        <v>11624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11624</v>
      </c>
      <c r="D11186" t="s">
        <v>11625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11625</v>
      </c>
      <c r="D11187" t="s">
        <v>11626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11626</v>
      </c>
      <c r="D11188" t="s">
        <v>11627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11627</v>
      </c>
      <c r="D11189" t="s">
        <v>11628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11628</v>
      </c>
      <c r="D11190" t="s">
        <v>11629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11629</v>
      </c>
      <c r="D11191" t="s">
        <v>11630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11630</v>
      </c>
      <c r="D11192" t="s">
        <v>11631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11631</v>
      </c>
      <c r="D11193" t="s">
        <v>11632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11632</v>
      </c>
      <c r="D11194" t="s">
        <v>11633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11633</v>
      </c>
      <c r="D11195" t="s">
        <v>11634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11634</v>
      </c>
      <c r="D11196" t="s">
        <v>11635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11635</v>
      </c>
      <c r="D11197" t="s">
        <v>11636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11636</v>
      </c>
      <c r="D11198" t="s">
        <v>11637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11637</v>
      </c>
      <c r="D11199" t="s">
        <v>11638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11638</v>
      </c>
      <c r="D11200" t="s">
        <v>11639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11639</v>
      </c>
      <c r="D11201" t="s">
        <v>11640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11640</v>
      </c>
      <c r="D11202" t="s">
        <v>11641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11641</v>
      </c>
      <c r="D11203" t="s">
        <v>11642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11642</v>
      </c>
      <c r="D11204" t="s">
        <v>11643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11643</v>
      </c>
      <c r="D11205" t="s">
        <v>11644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11644</v>
      </c>
      <c r="D11206" t="s">
        <v>11645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11645</v>
      </c>
      <c r="D11207" t="s">
        <v>11646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11646</v>
      </c>
      <c r="D11208" t="s">
        <v>11647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11647</v>
      </c>
      <c r="D11209" t="s">
        <v>11648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11648</v>
      </c>
      <c r="D11210" t="s">
        <v>11649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11649</v>
      </c>
      <c r="D11211" t="s">
        <v>11650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11650</v>
      </c>
      <c r="D11212" t="s">
        <v>11651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11651</v>
      </c>
      <c r="D11213" t="s">
        <v>11652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11652</v>
      </c>
      <c r="D11214" t="s">
        <v>11653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11653</v>
      </c>
      <c r="D11215" t="s">
        <v>11654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11654</v>
      </c>
      <c r="D11216" t="s">
        <v>11655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11655</v>
      </c>
      <c r="D11217" t="s">
        <v>11656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11656</v>
      </c>
      <c r="D11218" t="s">
        <v>11657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11657</v>
      </c>
      <c r="D11219" t="s">
        <v>11658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11658</v>
      </c>
      <c r="D11220" t="s">
        <v>11659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11659</v>
      </c>
      <c r="D11221" t="s">
        <v>11660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11660</v>
      </c>
      <c r="D11222" t="s">
        <v>11661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11661</v>
      </c>
      <c r="D11223" t="s">
        <v>11662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11662</v>
      </c>
      <c r="D11224" t="s">
        <v>11663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11663</v>
      </c>
      <c r="D11225" t="s">
        <v>11664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11664</v>
      </c>
      <c r="D11226" t="s">
        <v>11665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11665</v>
      </c>
      <c r="D11227" t="s">
        <v>11666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11666</v>
      </c>
      <c r="D11228" t="s">
        <v>11667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11667</v>
      </c>
      <c r="D11229" t="s">
        <v>11668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11668</v>
      </c>
      <c r="D11230" t="s">
        <v>11669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11669</v>
      </c>
      <c r="D11231" t="s">
        <v>11670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11670</v>
      </c>
      <c r="D11232" t="s">
        <v>11671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11671</v>
      </c>
      <c r="D11233" t="s">
        <v>11672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11672</v>
      </c>
      <c r="D11234" t="s">
        <v>11673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11673</v>
      </c>
      <c r="D11235" t="s">
        <v>11674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11674</v>
      </c>
      <c r="D11236" t="s">
        <v>11675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11675</v>
      </c>
      <c r="D11237" t="s">
        <v>11676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11676</v>
      </c>
      <c r="D11238" t="s">
        <v>11677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11677</v>
      </c>
      <c r="D11239" t="s">
        <v>11678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11678</v>
      </c>
      <c r="D11240" t="s">
        <v>11679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11679</v>
      </c>
      <c r="D11241" t="s">
        <v>11680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11680</v>
      </c>
      <c r="D11242" t="s">
        <v>11681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11681</v>
      </c>
      <c r="D11243" t="s">
        <v>11682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11682</v>
      </c>
      <c r="D11244" t="s">
        <v>11683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11683</v>
      </c>
      <c r="D11245" t="s">
        <v>11684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11684</v>
      </c>
      <c r="D11246" t="s">
        <v>11685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11685</v>
      </c>
      <c r="D11247" t="s">
        <v>11686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11686</v>
      </c>
      <c r="D11248" t="s">
        <v>11687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11687</v>
      </c>
      <c r="D11249" t="s">
        <v>11688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11688</v>
      </c>
      <c r="D11250" t="s">
        <v>11689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11689</v>
      </c>
      <c r="D11251" t="s">
        <v>11690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11690</v>
      </c>
      <c r="D11252" t="s">
        <v>11691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11691</v>
      </c>
      <c r="D11253" t="s">
        <v>11692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11692</v>
      </c>
      <c r="D11254" t="s">
        <v>11693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11693</v>
      </c>
      <c r="D11255" t="s">
        <v>11694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11694</v>
      </c>
      <c r="D11256" t="s">
        <v>11695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11695</v>
      </c>
      <c r="D11257" t="s">
        <v>11696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11696</v>
      </c>
      <c r="D11258" t="s">
        <v>11697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11697</v>
      </c>
      <c r="D11259" t="s">
        <v>11698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11698</v>
      </c>
      <c r="D11260" t="s">
        <v>11699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11699</v>
      </c>
      <c r="D11261" t="s">
        <v>11700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11700</v>
      </c>
      <c r="D11262" t="s">
        <v>11701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11701</v>
      </c>
      <c r="D11263" t="s">
        <v>11702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11702</v>
      </c>
      <c r="D11264" t="s">
        <v>11703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11703</v>
      </c>
      <c r="D11265" t="s">
        <v>11704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11704</v>
      </c>
      <c r="D11266" t="s">
        <v>11705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11705</v>
      </c>
      <c r="D11267" t="s">
        <v>11706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11706</v>
      </c>
      <c r="D11268" t="s">
        <v>11707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11707</v>
      </c>
      <c r="D11269" t="s">
        <v>11708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11708</v>
      </c>
      <c r="D11270" t="s">
        <v>11709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11709</v>
      </c>
      <c r="D11271" t="s">
        <v>11710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11710</v>
      </c>
      <c r="D11272" t="s">
        <v>11711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11711</v>
      </c>
      <c r="D11273" t="s">
        <v>11712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11712</v>
      </c>
      <c r="D11274" t="s">
        <v>11713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11713</v>
      </c>
      <c r="D11275" t="s">
        <v>11714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11714</v>
      </c>
      <c r="D11276" t="s">
        <v>11715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11715</v>
      </c>
      <c r="D11277" t="s">
        <v>11716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11716</v>
      </c>
      <c r="D11278" t="s">
        <v>11717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11717</v>
      </c>
      <c r="D11279" t="s">
        <v>11718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11718</v>
      </c>
      <c r="D11280" t="s">
        <v>11719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11719</v>
      </c>
      <c r="D11281" t="s">
        <v>11720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11720</v>
      </c>
      <c r="D11282" t="s">
        <v>11721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11721</v>
      </c>
      <c r="D11283" t="s">
        <v>11722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11722</v>
      </c>
      <c r="D11284" t="s">
        <v>11723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11723</v>
      </c>
      <c r="D11285" t="s">
        <v>11724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11724</v>
      </c>
      <c r="D11286" t="s">
        <v>11725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11725</v>
      </c>
      <c r="D11287" t="s">
        <v>11726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11726</v>
      </c>
      <c r="D11288" t="s">
        <v>11727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11727</v>
      </c>
      <c r="D11289" t="s">
        <v>11728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11728</v>
      </c>
      <c r="D11290" t="s">
        <v>11729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11729</v>
      </c>
      <c r="D11291" t="s">
        <v>11730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11730</v>
      </c>
      <c r="D11292" t="s">
        <v>11731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11732</v>
      </c>
      <c r="D11293" t="s">
        <v>11733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11733</v>
      </c>
      <c r="D11294" t="s">
        <v>11734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11734</v>
      </c>
      <c r="D11295" t="s">
        <v>11735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11735</v>
      </c>
      <c r="D11296" t="s">
        <v>11736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11736</v>
      </c>
      <c r="D11297" t="s">
        <v>11737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11737</v>
      </c>
      <c r="D11298" t="s">
        <v>11738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11738</v>
      </c>
      <c r="D11299" t="s">
        <v>11739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11739</v>
      </c>
      <c r="D11300" t="s">
        <v>11740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11740</v>
      </c>
      <c r="D11301" t="s">
        <v>11741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11741</v>
      </c>
      <c r="D11302" t="s">
        <v>11742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11742</v>
      </c>
      <c r="D11303" t="s">
        <v>11743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11743</v>
      </c>
      <c r="D11304" t="s">
        <v>11744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11744</v>
      </c>
      <c r="D11305" t="s">
        <v>11745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11745</v>
      </c>
      <c r="D11306" t="s">
        <v>11746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11746</v>
      </c>
      <c r="D11307" t="s">
        <v>11747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11747</v>
      </c>
      <c r="D11308" t="s">
        <v>11748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11748</v>
      </c>
      <c r="D11309" t="s">
        <v>11749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11749</v>
      </c>
      <c r="D11310" t="s">
        <v>11750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11750</v>
      </c>
      <c r="D11311" t="s">
        <v>11751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11751</v>
      </c>
      <c r="D11312" t="s">
        <v>11752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11752</v>
      </c>
      <c r="D11313" t="s">
        <v>11753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11753</v>
      </c>
      <c r="D11314" t="s">
        <v>11754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11754</v>
      </c>
      <c r="D11315" t="s">
        <v>11755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11755</v>
      </c>
      <c r="D11316" t="s">
        <v>11756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11756</v>
      </c>
      <c r="D11317" t="s">
        <v>11757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11757</v>
      </c>
      <c r="D11318" t="s">
        <v>11758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11758</v>
      </c>
      <c r="D11319" t="s">
        <v>11759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11759</v>
      </c>
      <c r="D11320" t="s">
        <v>11760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11760</v>
      </c>
      <c r="D11321" t="s">
        <v>11761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11761</v>
      </c>
      <c r="D11322" t="s">
        <v>11762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11762</v>
      </c>
      <c r="D11323" t="s">
        <v>11763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11763</v>
      </c>
      <c r="D11324" t="s">
        <v>11764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11764</v>
      </c>
      <c r="D11325" t="s">
        <v>11765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11765</v>
      </c>
      <c r="D11326" t="s">
        <v>11766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11766</v>
      </c>
      <c r="D11327" t="s">
        <v>11767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11767</v>
      </c>
      <c r="D11328" t="s">
        <v>11768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11768</v>
      </c>
      <c r="D11329" t="s">
        <v>11769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11769</v>
      </c>
      <c r="D11330" t="s">
        <v>11770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11770</v>
      </c>
      <c r="D11331" t="s">
        <v>11771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11771</v>
      </c>
      <c r="D11332" t="s">
        <v>11772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11772</v>
      </c>
      <c r="D11333" t="s">
        <v>11773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11773</v>
      </c>
      <c r="D11334" t="s">
        <v>11774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11774</v>
      </c>
      <c r="D11335" t="s">
        <v>11775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11775</v>
      </c>
      <c r="D11336" t="s">
        <v>11776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11776</v>
      </c>
      <c r="D11337" t="s">
        <v>11777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11777</v>
      </c>
      <c r="D11338" t="s">
        <v>11778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11778</v>
      </c>
      <c r="D11339" t="s">
        <v>11779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11779</v>
      </c>
      <c r="D11340" t="s">
        <v>11780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11780</v>
      </c>
      <c r="D11341" t="s">
        <v>11781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11781</v>
      </c>
      <c r="D11342" t="s">
        <v>11782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11782</v>
      </c>
      <c r="D11343" t="s">
        <v>11783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11783</v>
      </c>
      <c r="D11344" t="s">
        <v>11784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11784</v>
      </c>
      <c r="D11345" t="s">
        <v>11785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11785</v>
      </c>
      <c r="D11346" t="s">
        <v>11786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11786</v>
      </c>
      <c r="D11347" t="s">
        <v>11787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11787</v>
      </c>
      <c r="D11348" t="s">
        <v>11788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11788</v>
      </c>
      <c r="D11349" t="s">
        <v>11789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11789</v>
      </c>
      <c r="D11350" t="s">
        <v>11790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11790</v>
      </c>
      <c r="D11351" t="s">
        <v>11791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11791</v>
      </c>
      <c r="D11352" t="s">
        <v>11792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11792</v>
      </c>
      <c r="D11353" t="s">
        <v>11793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11793</v>
      </c>
      <c r="D11354" t="s">
        <v>11794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11794</v>
      </c>
      <c r="D11355" t="s">
        <v>11795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11795</v>
      </c>
      <c r="D11356" t="s">
        <v>11796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11796</v>
      </c>
      <c r="D11357" t="s">
        <v>11797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11797</v>
      </c>
      <c r="D11358" t="s">
        <v>11798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11798</v>
      </c>
      <c r="D11359" t="s">
        <v>11799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11799</v>
      </c>
      <c r="D11360" t="s">
        <v>11800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11800</v>
      </c>
      <c r="D11361" t="s">
        <v>11801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11801</v>
      </c>
      <c r="D11362" t="s">
        <v>11802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11802</v>
      </c>
      <c r="D11363" t="s">
        <v>11803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11803</v>
      </c>
      <c r="D11364" t="s">
        <v>11804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11804</v>
      </c>
      <c r="D11365" t="s">
        <v>11805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11805</v>
      </c>
      <c r="D11366" t="s">
        <v>11806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11806</v>
      </c>
      <c r="D11367" t="s">
        <v>11807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11807</v>
      </c>
      <c r="D11368" t="s">
        <v>11808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11808</v>
      </c>
      <c r="D11369" t="s">
        <v>11809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11809</v>
      </c>
      <c r="D11370" t="s">
        <v>11810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11810</v>
      </c>
      <c r="D11371" t="s">
        <v>11811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11811</v>
      </c>
      <c r="D11372" t="s">
        <v>11812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11812</v>
      </c>
      <c r="D11373" t="s">
        <v>11813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11813</v>
      </c>
      <c r="D11374" t="s">
        <v>11814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11814</v>
      </c>
      <c r="D11375" t="s">
        <v>11815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11815</v>
      </c>
      <c r="D11376" t="s">
        <v>11816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11816</v>
      </c>
      <c r="D11377" t="s">
        <v>11817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11817</v>
      </c>
      <c r="D11378" t="s">
        <v>11818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11818</v>
      </c>
      <c r="D11379" t="s">
        <v>11819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11819</v>
      </c>
      <c r="D11380" t="s">
        <v>11820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11820</v>
      </c>
      <c r="D11381" t="s">
        <v>11821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11821</v>
      </c>
      <c r="D11382" t="s">
        <v>11822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11822</v>
      </c>
      <c r="D11383" t="s">
        <v>11823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11823</v>
      </c>
      <c r="D11384" t="s">
        <v>11824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11824</v>
      </c>
      <c r="D11385" t="s">
        <v>11825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11825</v>
      </c>
      <c r="D11386" t="s">
        <v>11826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11826</v>
      </c>
      <c r="D11387" t="s">
        <v>11827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11827</v>
      </c>
      <c r="D11388" t="s">
        <v>11828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11828</v>
      </c>
      <c r="D11389" t="s">
        <v>11829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11829</v>
      </c>
      <c r="D11390" t="s">
        <v>11830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11830</v>
      </c>
      <c r="D11391" t="s">
        <v>11831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11831</v>
      </c>
      <c r="D11392" t="s">
        <v>11832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11832</v>
      </c>
      <c r="D11393" t="s">
        <v>11833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11833</v>
      </c>
      <c r="D11394" t="s">
        <v>11834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11834</v>
      </c>
      <c r="D11395" t="s">
        <v>11835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11835</v>
      </c>
      <c r="D11396" t="s">
        <v>11836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11836</v>
      </c>
      <c r="D11397" t="s">
        <v>11837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11837</v>
      </c>
      <c r="D11398" t="s">
        <v>11838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11838</v>
      </c>
      <c r="D11399" t="s">
        <v>11839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11839</v>
      </c>
      <c r="D11400" t="s">
        <v>11840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11840</v>
      </c>
      <c r="D11401" t="s">
        <v>11841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11841</v>
      </c>
      <c r="D11402" t="s">
        <v>11842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11842</v>
      </c>
      <c r="D11403" t="s">
        <v>11843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11843</v>
      </c>
      <c r="D11404" t="s">
        <v>11844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11844</v>
      </c>
      <c r="D11405" t="s">
        <v>11845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11845</v>
      </c>
      <c r="D11406" t="s">
        <v>11846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11846</v>
      </c>
      <c r="D11407" t="s">
        <v>11847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11847</v>
      </c>
      <c r="D11408" t="s">
        <v>11848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11848</v>
      </c>
      <c r="D11409" t="s">
        <v>11849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11849</v>
      </c>
      <c r="D11410" t="s">
        <v>11850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11850</v>
      </c>
      <c r="D11411" t="s">
        <v>11851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11851</v>
      </c>
      <c r="D11412" t="s">
        <v>11852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11852</v>
      </c>
      <c r="D11413" t="s">
        <v>11853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11853</v>
      </c>
      <c r="D11414" t="s">
        <v>11854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11854</v>
      </c>
      <c r="D11415" t="s">
        <v>11855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11855</v>
      </c>
      <c r="D11416" t="s">
        <v>11856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11856</v>
      </c>
      <c r="D11417" t="s">
        <v>11857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11857</v>
      </c>
      <c r="D11418" t="s">
        <v>11858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11858</v>
      </c>
      <c r="D11419" t="s">
        <v>11859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11859</v>
      </c>
      <c r="D11420" t="s">
        <v>11860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11860</v>
      </c>
      <c r="D11421" t="s">
        <v>11861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11861</v>
      </c>
      <c r="D11422" t="s">
        <v>11862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11862</v>
      </c>
      <c r="D11423" t="s">
        <v>11863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11863</v>
      </c>
      <c r="D11424" t="s">
        <v>11864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11864</v>
      </c>
      <c r="D11425" t="s">
        <v>11865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11865</v>
      </c>
      <c r="D11426" t="s">
        <v>11866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11866</v>
      </c>
      <c r="D11427" t="s">
        <v>11867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11867</v>
      </c>
      <c r="D11428" t="s">
        <v>11868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11868</v>
      </c>
      <c r="D11429" t="s">
        <v>11869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11869</v>
      </c>
      <c r="D11430" t="s">
        <v>11870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11870</v>
      </c>
      <c r="D11431" t="s">
        <v>11871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11871</v>
      </c>
      <c r="D11432" t="s">
        <v>11872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11872</v>
      </c>
      <c r="D11433" t="s">
        <v>11873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11873</v>
      </c>
      <c r="D11434" t="s">
        <v>11874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11874</v>
      </c>
      <c r="D11435" t="s">
        <v>11875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11875</v>
      </c>
      <c r="D11436" t="s">
        <v>11876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11876</v>
      </c>
      <c r="D11437" t="s">
        <v>11877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11877</v>
      </c>
      <c r="D11438" t="s">
        <v>11878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11878</v>
      </c>
      <c r="D11439" t="s">
        <v>11879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11879</v>
      </c>
      <c r="D11440" t="s">
        <v>11880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11880</v>
      </c>
      <c r="D11441" t="s">
        <v>11881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11881</v>
      </c>
      <c r="D11442" t="s">
        <v>11882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11882</v>
      </c>
      <c r="D11443" t="s">
        <v>11883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11883</v>
      </c>
      <c r="D11444" t="s">
        <v>11884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11884</v>
      </c>
      <c r="D11445" t="s">
        <v>11885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11885</v>
      </c>
      <c r="D11446" t="s">
        <v>11886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11886</v>
      </c>
      <c r="D11447" t="s">
        <v>11887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11887</v>
      </c>
      <c r="D11448" t="s">
        <v>11888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11888</v>
      </c>
      <c r="D11449" t="s">
        <v>11889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11889</v>
      </c>
      <c r="D11450" t="s">
        <v>11890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11890</v>
      </c>
      <c r="D11451" t="s">
        <v>11891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11891</v>
      </c>
      <c r="D11452" t="s">
        <v>11892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11892</v>
      </c>
      <c r="D11453" t="s">
        <v>11893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11893</v>
      </c>
      <c r="D11454" t="s">
        <v>11894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11894</v>
      </c>
      <c r="D11455" t="s">
        <v>11895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11895</v>
      </c>
      <c r="D11456" t="s">
        <v>11896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11896</v>
      </c>
      <c r="D11457" t="s">
        <v>11897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11897</v>
      </c>
      <c r="D11458" t="s">
        <v>11898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11898</v>
      </c>
      <c r="D11459" t="s">
        <v>11899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11899</v>
      </c>
      <c r="D11460" t="s">
        <v>11900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11900</v>
      </c>
      <c r="D11461" t="s">
        <v>11901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11901</v>
      </c>
      <c r="D11462" t="s">
        <v>11902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11902</v>
      </c>
      <c r="D11463" t="s">
        <v>11903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11903</v>
      </c>
      <c r="D11464" t="s">
        <v>11904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11904</v>
      </c>
      <c r="D11465" t="s">
        <v>11905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11905</v>
      </c>
      <c r="D11466" t="s">
        <v>11906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11906</v>
      </c>
      <c r="D11467" t="s">
        <v>11907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11907</v>
      </c>
      <c r="D11468" t="s">
        <v>11908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11908</v>
      </c>
      <c r="D11469" t="s">
        <v>11909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11909</v>
      </c>
      <c r="D11470" t="s">
        <v>11910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11910</v>
      </c>
      <c r="D11471" t="s">
        <v>11911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11911</v>
      </c>
      <c r="D11472" t="s">
        <v>11912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11912</v>
      </c>
      <c r="D11473" t="s">
        <v>11913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11913</v>
      </c>
      <c r="D11474" t="s">
        <v>11914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11914</v>
      </c>
      <c r="D11475" t="s">
        <v>11915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11915</v>
      </c>
      <c r="D11476" t="s">
        <v>11916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11916</v>
      </c>
      <c r="D11477" t="s">
        <v>11917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11917</v>
      </c>
      <c r="D11478" t="s">
        <v>11918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11918</v>
      </c>
      <c r="D11479" t="s">
        <v>11919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11919</v>
      </c>
      <c r="D11480" t="s">
        <v>11920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11920</v>
      </c>
      <c r="D11481" t="s">
        <v>11921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11921</v>
      </c>
      <c r="D11482" t="s">
        <v>11922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11922</v>
      </c>
      <c r="D11483" t="s">
        <v>11923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11923</v>
      </c>
      <c r="D11484" t="s">
        <v>11924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11924</v>
      </c>
      <c r="D11485" t="s">
        <v>11925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11925</v>
      </c>
      <c r="D11486" t="s">
        <v>11926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11926</v>
      </c>
      <c r="D11487" t="s">
        <v>11927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11927</v>
      </c>
      <c r="D11488" t="s">
        <v>11928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11928</v>
      </c>
      <c r="D11489" t="s">
        <v>11929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11929</v>
      </c>
      <c r="D11490" t="s">
        <v>11930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11930</v>
      </c>
      <c r="D11491" t="s">
        <v>11931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11931</v>
      </c>
      <c r="D11492" t="s">
        <v>11932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11932</v>
      </c>
      <c r="D11493" t="s">
        <v>11933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11933</v>
      </c>
      <c r="D11494" t="s">
        <v>11934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11934</v>
      </c>
      <c r="D11495" t="s">
        <v>11935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11935</v>
      </c>
      <c r="D11496" t="s">
        <v>11936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11936</v>
      </c>
      <c r="D11497" t="s">
        <v>11937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11937</v>
      </c>
      <c r="D11498" t="s">
        <v>11938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11938</v>
      </c>
      <c r="D11499" t="s">
        <v>11939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11939</v>
      </c>
      <c r="D11500" t="s">
        <v>11940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11940</v>
      </c>
      <c r="D11501" t="s">
        <v>11941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11941</v>
      </c>
      <c r="D11502" t="s">
        <v>11942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11942</v>
      </c>
      <c r="D11503" t="s">
        <v>11943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11943</v>
      </c>
      <c r="D11504" t="s">
        <v>11944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11944</v>
      </c>
      <c r="D11505" t="s">
        <v>11945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11945</v>
      </c>
      <c r="D11506" t="s">
        <v>11946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11946</v>
      </c>
      <c r="D11507" t="s">
        <v>11947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11947</v>
      </c>
      <c r="D11508" t="s">
        <v>11948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11948</v>
      </c>
      <c r="D11509" t="s">
        <v>11949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11949</v>
      </c>
      <c r="D11510" t="s">
        <v>11950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11950</v>
      </c>
      <c r="D11511" t="s">
        <v>11951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11951</v>
      </c>
      <c r="D11512" t="s">
        <v>11952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11952</v>
      </c>
      <c r="D11513" t="s">
        <v>11953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11953</v>
      </c>
      <c r="D11514" t="s">
        <v>11954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11954</v>
      </c>
      <c r="D11515" t="s">
        <v>11955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11955</v>
      </c>
      <c r="D11516" t="s">
        <v>11956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11956</v>
      </c>
      <c r="D11517" t="s">
        <v>11957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11957</v>
      </c>
      <c r="D11518" t="s">
        <v>11958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11958</v>
      </c>
      <c r="D11519" t="s">
        <v>11959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11959</v>
      </c>
      <c r="D11520" t="s">
        <v>11960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11960</v>
      </c>
      <c r="D11521" t="s">
        <v>11961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11961</v>
      </c>
      <c r="D11522" t="s">
        <v>11962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11962</v>
      </c>
      <c r="D11523" t="s">
        <v>11963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11963</v>
      </c>
      <c r="D11524" t="s">
        <v>11964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11964</v>
      </c>
      <c r="D11525" t="s">
        <v>11965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11965</v>
      </c>
      <c r="D11526" t="s">
        <v>11966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11966</v>
      </c>
      <c r="D11527" t="s">
        <v>11967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11967</v>
      </c>
      <c r="D11528" t="s">
        <v>11968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11968</v>
      </c>
      <c r="D11529" t="s">
        <v>11969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11969</v>
      </c>
      <c r="D11530" t="s">
        <v>11970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11970</v>
      </c>
      <c r="D11531" t="s">
        <v>11971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11971</v>
      </c>
      <c r="D11532" t="s">
        <v>11972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11972</v>
      </c>
      <c r="D11533" t="s">
        <v>11973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11973</v>
      </c>
      <c r="D11534" t="s">
        <v>11974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11974</v>
      </c>
      <c r="D11535" t="s">
        <v>11975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11975</v>
      </c>
      <c r="D11536" t="s">
        <v>11976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11976</v>
      </c>
      <c r="D11537" t="s">
        <v>11977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11977</v>
      </c>
      <c r="D11538" t="s">
        <v>11978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11978</v>
      </c>
      <c r="D11539" t="s">
        <v>11979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11979</v>
      </c>
      <c r="D11540" t="s">
        <v>11980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11980</v>
      </c>
      <c r="D11541" t="s">
        <v>11981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11981</v>
      </c>
      <c r="D11542" t="s">
        <v>11982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11982</v>
      </c>
      <c r="D11543" t="s">
        <v>11983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11983</v>
      </c>
      <c r="D11544" t="s">
        <v>11984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11984</v>
      </c>
      <c r="D11545" t="s">
        <v>11985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11985</v>
      </c>
      <c r="D11546" t="s">
        <v>11986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11986</v>
      </c>
      <c r="D11547" t="s">
        <v>11987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11987</v>
      </c>
      <c r="D11548" t="s">
        <v>11988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11988</v>
      </c>
      <c r="D11549" t="s">
        <v>11989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11989</v>
      </c>
      <c r="D11550" t="s">
        <v>11990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11990</v>
      </c>
      <c r="D11551" t="s">
        <v>11991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11991</v>
      </c>
      <c r="D11552" t="s">
        <v>11992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11992</v>
      </c>
      <c r="D11553" t="s">
        <v>11993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11993</v>
      </c>
      <c r="D11554" t="s">
        <v>11994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11994</v>
      </c>
      <c r="D11555" t="s">
        <v>11995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11995</v>
      </c>
      <c r="D11556" t="s">
        <v>11996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11996</v>
      </c>
      <c r="D11557" t="s">
        <v>11997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11997</v>
      </c>
      <c r="D11558" t="s">
        <v>11998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11998</v>
      </c>
      <c r="D11559" t="s">
        <v>11999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11999</v>
      </c>
      <c r="D11560" t="s">
        <v>12000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12000</v>
      </c>
      <c r="D11561" t="s">
        <v>12001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12001</v>
      </c>
      <c r="D11562" t="s">
        <v>12002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12002</v>
      </c>
      <c r="D11563" t="s">
        <v>12003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12003</v>
      </c>
      <c r="D11564" t="s">
        <v>12004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12004</v>
      </c>
      <c r="D11565" t="s">
        <v>12005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12005</v>
      </c>
      <c r="D11566" t="s">
        <v>12006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12006</v>
      </c>
      <c r="D11567" t="s">
        <v>12007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12007</v>
      </c>
      <c r="D11568" t="s">
        <v>12008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12008</v>
      </c>
      <c r="D11569" t="s">
        <v>12009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12009</v>
      </c>
      <c r="D11570" t="s">
        <v>12010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12010</v>
      </c>
      <c r="D11571" t="s">
        <v>12011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12011</v>
      </c>
      <c r="D11572" t="s">
        <v>12012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12012</v>
      </c>
      <c r="D11573" t="s">
        <v>12013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12013</v>
      </c>
      <c r="D11574" t="s">
        <v>12014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12014</v>
      </c>
      <c r="D11575" t="s">
        <v>12015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12016</v>
      </c>
      <c r="D11576" t="s">
        <v>12017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12017</v>
      </c>
      <c r="D11577" t="s">
        <v>12018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12018</v>
      </c>
      <c r="D11578" t="s">
        <v>12019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12019</v>
      </c>
      <c r="D11579" t="s">
        <v>12020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12020</v>
      </c>
      <c r="D11580" t="s">
        <v>12021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12021</v>
      </c>
      <c r="D11581" t="s">
        <v>12022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12022</v>
      </c>
      <c r="D11582" t="s">
        <v>12023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12023</v>
      </c>
      <c r="D11583" t="s">
        <v>12024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12024</v>
      </c>
      <c r="D11584" t="s">
        <v>12025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12025</v>
      </c>
      <c r="D11585" t="s">
        <v>12026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12026</v>
      </c>
      <c r="D11586" t="s">
        <v>12027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12027</v>
      </c>
      <c r="D11587" t="s">
        <v>12028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12028</v>
      </c>
      <c r="D11588" t="s">
        <v>12029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12029</v>
      </c>
      <c r="D11589" t="s">
        <v>12030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12030</v>
      </c>
      <c r="D11590" t="s">
        <v>12031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12031</v>
      </c>
      <c r="D11591" t="s">
        <v>12032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12032</v>
      </c>
      <c r="D11592" t="s">
        <v>12033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12033</v>
      </c>
      <c r="D11593" t="s">
        <v>12034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12034</v>
      </c>
      <c r="D11594" t="s">
        <v>12035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12035</v>
      </c>
      <c r="D11595" t="s">
        <v>12036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12036</v>
      </c>
      <c r="D11596" t="s">
        <v>12037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12037</v>
      </c>
      <c r="D11597" t="s">
        <v>12038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12038</v>
      </c>
      <c r="D11598" t="s">
        <v>12039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12039</v>
      </c>
      <c r="D11599" t="s">
        <v>12040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12040</v>
      </c>
      <c r="D11600" t="s">
        <v>12041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12041</v>
      </c>
      <c r="D11601" t="s">
        <v>12042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12042</v>
      </c>
      <c r="D11602" t="s">
        <v>12043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12043</v>
      </c>
      <c r="D11603" t="s">
        <v>12044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12044</v>
      </c>
      <c r="D11604" t="s">
        <v>12045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12045</v>
      </c>
      <c r="D11605" t="s">
        <v>12046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12046</v>
      </c>
      <c r="D11606" t="s">
        <v>12047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12047</v>
      </c>
      <c r="D11607" t="s">
        <v>12048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12048</v>
      </c>
      <c r="D11608" t="s">
        <v>12049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12049</v>
      </c>
      <c r="D11609" t="s">
        <v>12050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12050</v>
      </c>
      <c r="D11610" t="s">
        <v>12051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12051</v>
      </c>
      <c r="D11611" t="s">
        <v>12052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12052</v>
      </c>
      <c r="D11612" t="s">
        <v>12053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12053</v>
      </c>
      <c r="D11613" t="s">
        <v>12054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12054</v>
      </c>
      <c r="D11614" t="s">
        <v>12055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12055</v>
      </c>
      <c r="D11615" t="s">
        <v>12056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12056</v>
      </c>
      <c r="D11616" t="s">
        <v>12057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12057</v>
      </c>
      <c r="D11617" t="s">
        <v>12058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12058</v>
      </c>
      <c r="D11618" t="s">
        <v>12059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12059</v>
      </c>
      <c r="D11619" t="s">
        <v>12060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12060</v>
      </c>
      <c r="D11620" t="s">
        <v>12061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12061</v>
      </c>
      <c r="D11621" t="s">
        <v>12062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12062</v>
      </c>
      <c r="D11622" t="s">
        <v>12063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12063</v>
      </c>
      <c r="D11623" t="s">
        <v>12064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12064</v>
      </c>
      <c r="D11624" t="s">
        <v>12065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12065</v>
      </c>
      <c r="D11625" t="s">
        <v>12066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12066</v>
      </c>
      <c r="D11626" t="s">
        <v>12067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12067</v>
      </c>
      <c r="D11627" t="s">
        <v>12068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12068</v>
      </c>
      <c r="D11628" t="s">
        <v>12069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12069</v>
      </c>
      <c r="D11629" t="s">
        <v>12070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12070</v>
      </c>
      <c r="D11630" t="s">
        <v>12071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12071</v>
      </c>
      <c r="D11631" t="s">
        <v>12072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12072</v>
      </c>
      <c r="D11632" t="s">
        <v>12073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12073</v>
      </c>
      <c r="D11633" t="s">
        <v>12074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12074</v>
      </c>
      <c r="D11634" t="s">
        <v>12075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12075</v>
      </c>
      <c r="D11635" t="s">
        <v>12076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12076</v>
      </c>
      <c r="D11636" t="s">
        <v>12077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12077</v>
      </c>
      <c r="D11637" t="s">
        <v>12078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12078</v>
      </c>
      <c r="D11638" t="s">
        <v>12079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12079</v>
      </c>
      <c r="D11639" t="s">
        <v>12080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12080</v>
      </c>
      <c r="D11640" t="s">
        <v>12081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12081</v>
      </c>
      <c r="D11641" t="s">
        <v>12082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12082</v>
      </c>
      <c r="D11642" t="s">
        <v>12083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12083</v>
      </c>
      <c r="D11643" t="s">
        <v>12084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12084</v>
      </c>
      <c r="D11644" t="s">
        <v>12085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12085</v>
      </c>
      <c r="D11645" t="s">
        <v>12086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12086</v>
      </c>
      <c r="D11646" t="s">
        <v>12087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12087</v>
      </c>
      <c r="D11647" t="s">
        <v>12088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12088</v>
      </c>
      <c r="D11648" t="s">
        <v>12089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12089</v>
      </c>
      <c r="D11649" t="s">
        <v>12090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12090</v>
      </c>
      <c r="D11650" t="s">
        <v>12091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12091</v>
      </c>
      <c r="D11651" t="s">
        <v>12092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12092</v>
      </c>
      <c r="D11652" t="s">
        <v>12093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12093</v>
      </c>
      <c r="D11653" t="s">
        <v>12094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12094</v>
      </c>
      <c r="D11654" t="s">
        <v>12095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12095</v>
      </c>
      <c r="D11655" t="s">
        <v>12096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12096</v>
      </c>
      <c r="D11656" t="s">
        <v>12097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12097</v>
      </c>
      <c r="D11657" t="s">
        <v>12098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12098</v>
      </c>
      <c r="D11658" t="s">
        <v>12099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12099</v>
      </c>
      <c r="D11659" t="s">
        <v>12100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12100</v>
      </c>
      <c r="D11660" t="s">
        <v>12101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12101</v>
      </c>
      <c r="D11661" t="s">
        <v>12102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12102</v>
      </c>
      <c r="D11662" t="s">
        <v>12103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12103</v>
      </c>
      <c r="D11663" t="s">
        <v>12104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12104</v>
      </c>
      <c r="D11664" t="s">
        <v>12105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12105</v>
      </c>
      <c r="D11665" t="s">
        <v>12106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12106</v>
      </c>
      <c r="D11666" t="s">
        <v>12107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12107</v>
      </c>
      <c r="D11667" t="s">
        <v>12108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12108</v>
      </c>
      <c r="D11668" t="s">
        <v>12109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12109</v>
      </c>
      <c r="D11669" t="s">
        <v>12110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12110</v>
      </c>
      <c r="D11670" t="s">
        <v>12111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12111</v>
      </c>
      <c r="D11671" t="s">
        <v>12112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12112</v>
      </c>
      <c r="D11672" t="s">
        <v>12113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12113</v>
      </c>
      <c r="D11673" t="s">
        <v>12114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12114</v>
      </c>
      <c r="D11674" t="s">
        <v>12115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12115</v>
      </c>
      <c r="D11675" t="s">
        <v>12116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12116</v>
      </c>
      <c r="D11676" t="s">
        <v>12117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12117</v>
      </c>
      <c r="D11677" t="s">
        <v>12118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12118</v>
      </c>
      <c r="D11678" t="s">
        <v>12119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12119</v>
      </c>
      <c r="D11679" t="s">
        <v>12120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12120</v>
      </c>
      <c r="D11680" t="s">
        <v>12121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12121</v>
      </c>
      <c r="D11681" t="s">
        <v>12122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12122</v>
      </c>
      <c r="D11682" t="s">
        <v>12123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12123</v>
      </c>
      <c r="D11683" t="s">
        <v>12124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12124</v>
      </c>
      <c r="D11684" t="s">
        <v>12125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12125</v>
      </c>
      <c r="D11685" t="s">
        <v>12126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12126</v>
      </c>
      <c r="D11686" t="s">
        <v>12127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12127</v>
      </c>
      <c r="D11687" t="s">
        <v>12128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12128</v>
      </c>
      <c r="D11688" t="s">
        <v>12129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12129</v>
      </c>
      <c r="D11689" t="s">
        <v>12130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12130</v>
      </c>
      <c r="D11690" t="s">
        <v>12131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12131</v>
      </c>
      <c r="D11691" t="s">
        <v>12132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12132</v>
      </c>
      <c r="D11692" t="s">
        <v>12133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12133</v>
      </c>
      <c r="D11693" t="s">
        <v>12134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12134</v>
      </c>
      <c r="D11694" t="s">
        <v>12135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12135</v>
      </c>
      <c r="D11695" t="s">
        <v>12136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12136</v>
      </c>
      <c r="D11696" t="s">
        <v>12137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12137</v>
      </c>
      <c r="D11697" t="s">
        <v>12138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12138</v>
      </c>
      <c r="D11698" t="s">
        <v>12139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12139</v>
      </c>
      <c r="D11699" t="s">
        <v>12140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12140</v>
      </c>
      <c r="D11700" t="s">
        <v>12141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12141</v>
      </c>
      <c r="D11701" t="s">
        <v>12142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12142</v>
      </c>
      <c r="D11702" t="s">
        <v>12143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12143</v>
      </c>
      <c r="D11703" t="s">
        <v>12144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12144</v>
      </c>
      <c r="D11704" t="s">
        <v>12145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12145</v>
      </c>
      <c r="D11705" t="s">
        <v>12146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12146</v>
      </c>
      <c r="D11706" t="s">
        <v>12147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12147</v>
      </c>
      <c r="D11707" t="s">
        <v>12148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12148</v>
      </c>
      <c r="D11708" t="s">
        <v>12149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12149</v>
      </c>
      <c r="D11709" t="s">
        <v>12150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12150</v>
      </c>
      <c r="D11710" t="s">
        <v>12151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12151</v>
      </c>
      <c r="D11711" t="s">
        <v>12152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12152</v>
      </c>
      <c r="D11712" t="s">
        <v>12153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12153</v>
      </c>
      <c r="D11713" t="s">
        <v>12154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12154</v>
      </c>
      <c r="D11714" t="s">
        <v>12155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12155</v>
      </c>
      <c r="D11715" t="s">
        <v>12156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12156</v>
      </c>
      <c r="D11716" t="s">
        <v>12157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12157</v>
      </c>
      <c r="D11717" t="s">
        <v>12158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12158</v>
      </c>
      <c r="D11718" t="s">
        <v>12159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12159</v>
      </c>
      <c r="D11719" t="s">
        <v>12160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12160</v>
      </c>
      <c r="D11720" t="s">
        <v>12161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12161</v>
      </c>
      <c r="D11721" t="s">
        <v>12162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12162</v>
      </c>
      <c r="D11722" t="s">
        <v>12163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12163</v>
      </c>
      <c r="D11723" t="s">
        <v>12164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12164</v>
      </c>
      <c r="D11724" t="s">
        <v>12165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12165</v>
      </c>
      <c r="D11725" t="s">
        <v>12166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12166</v>
      </c>
      <c r="D11726" t="s">
        <v>12167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12167</v>
      </c>
      <c r="D11727" t="s">
        <v>12168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12168</v>
      </c>
      <c r="D11728" t="s">
        <v>12169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12169</v>
      </c>
      <c r="D11729" t="s">
        <v>12170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12170</v>
      </c>
      <c r="D11730" t="s">
        <v>12171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12171</v>
      </c>
      <c r="D11731" t="s">
        <v>12172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12172</v>
      </c>
      <c r="D11732" t="s">
        <v>12173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12173</v>
      </c>
      <c r="D11733" t="s">
        <v>12174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12174</v>
      </c>
      <c r="D11734" t="s">
        <v>12175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12175</v>
      </c>
      <c r="D11735" t="s">
        <v>12176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12176</v>
      </c>
      <c r="D11736" t="s">
        <v>12177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12177</v>
      </c>
      <c r="D11737" t="s">
        <v>12178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12178</v>
      </c>
      <c r="D11738" t="s">
        <v>12179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12179</v>
      </c>
      <c r="D11739" t="s">
        <v>12180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12180</v>
      </c>
      <c r="D11740" t="s">
        <v>12181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12181</v>
      </c>
      <c r="D11741" t="s">
        <v>12182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12182</v>
      </c>
      <c r="D11742" t="s">
        <v>12183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12183</v>
      </c>
      <c r="D11743" t="s">
        <v>12184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12184</v>
      </c>
      <c r="D11744" t="s">
        <v>12185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12185</v>
      </c>
      <c r="D11745" t="s">
        <v>12186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12186</v>
      </c>
      <c r="D11746" t="s">
        <v>12187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12187</v>
      </c>
      <c r="D11747" t="s">
        <v>12188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12188</v>
      </c>
      <c r="D11748" t="s">
        <v>12189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12189</v>
      </c>
      <c r="D11749" t="s">
        <v>12190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12190</v>
      </c>
      <c r="D11750" t="s">
        <v>12191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12191</v>
      </c>
      <c r="D11751" t="s">
        <v>12192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12192</v>
      </c>
      <c r="D11752" t="s">
        <v>12193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12193</v>
      </c>
      <c r="D11753" t="s">
        <v>12194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12194</v>
      </c>
      <c r="D11754" t="s">
        <v>12195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12195</v>
      </c>
      <c r="D11755" t="s">
        <v>12196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12196</v>
      </c>
      <c r="D11756" t="s">
        <v>12197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12197</v>
      </c>
      <c r="D11757" t="s">
        <v>12198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12198</v>
      </c>
      <c r="D11758" t="s">
        <v>12199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12199</v>
      </c>
      <c r="D11759" t="s">
        <v>12200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12200</v>
      </c>
      <c r="D11760" t="s">
        <v>12201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12201</v>
      </c>
      <c r="D11761" t="s">
        <v>12202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12202</v>
      </c>
      <c r="D11762" t="s">
        <v>12203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12203</v>
      </c>
      <c r="D11763" t="s">
        <v>12204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12204</v>
      </c>
      <c r="D11764" t="s">
        <v>12205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12205</v>
      </c>
      <c r="D11765" t="s">
        <v>12206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12206</v>
      </c>
      <c r="D11766" t="s">
        <v>12207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12207</v>
      </c>
      <c r="D11767" t="s">
        <v>12208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12208</v>
      </c>
      <c r="D11768" t="s">
        <v>12209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12209</v>
      </c>
      <c r="D11769" t="s">
        <v>12210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12210</v>
      </c>
      <c r="D11770" t="s">
        <v>12211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12211</v>
      </c>
      <c r="D11771" t="s">
        <v>12212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12212</v>
      </c>
      <c r="D11772" t="s">
        <v>12213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12213</v>
      </c>
      <c r="D11773" t="s">
        <v>12214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12214</v>
      </c>
      <c r="D11774" t="s">
        <v>12215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12215</v>
      </c>
      <c r="D11775" t="s">
        <v>12216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12216</v>
      </c>
      <c r="D11776" t="s">
        <v>12217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12217</v>
      </c>
      <c r="D11777" t="s">
        <v>12218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12218</v>
      </c>
      <c r="D11778" t="s">
        <v>12219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12219</v>
      </c>
      <c r="D11779" t="s">
        <v>12220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12220</v>
      </c>
      <c r="D11780" t="s">
        <v>12221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12221</v>
      </c>
      <c r="D11781" t="s">
        <v>12222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12222</v>
      </c>
      <c r="D11782" t="s">
        <v>12223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12223</v>
      </c>
      <c r="D11783" t="s">
        <v>12224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12224</v>
      </c>
      <c r="D11784" t="s">
        <v>12225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12225</v>
      </c>
      <c r="D11785" t="s">
        <v>12226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12226</v>
      </c>
      <c r="D11786" t="s">
        <v>12227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12227</v>
      </c>
      <c r="D11787" t="s">
        <v>12228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12228</v>
      </c>
      <c r="D11788" t="s">
        <v>12229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12229</v>
      </c>
      <c r="D11789" t="s">
        <v>12230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12230</v>
      </c>
      <c r="D11790" t="s">
        <v>12231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12231</v>
      </c>
      <c r="D11791" t="s">
        <v>12232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12232</v>
      </c>
      <c r="D11792" t="s">
        <v>12233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12233</v>
      </c>
      <c r="D11793" t="s">
        <v>12234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12234</v>
      </c>
      <c r="D11794" t="s">
        <v>12235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12235</v>
      </c>
      <c r="D11795" t="s">
        <v>12236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12236</v>
      </c>
      <c r="D11796" t="s">
        <v>12237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12237</v>
      </c>
      <c r="D11797" t="s">
        <v>12238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12238</v>
      </c>
      <c r="D11798" t="s">
        <v>12239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12239</v>
      </c>
      <c r="D11799" t="s">
        <v>12240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12240</v>
      </c>
      <c r="D11800" t="s">
        <v>12241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12241</v>
      </c>
      <c r="D11801" t="s">
        <v>12242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12242</v>
      </c>
      <c r="D11802" t="s">
        <v>12243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12243</v>
      </c>
      <c r="D11803" t="s">
        <v>12244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12244</v>
      </c>
      <c r="D11804" t="s">
        <v>12245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12245</v>
      </c>
      <c r="D11805" t="s">
        <v>12246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12246</v>
      </c>
      <c r="D11806" t="s">
        <v>12247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12247</v>
      </c>
      <c r="D11807" t="s">
        <v>12248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12248</v>
      </c>
      <c r="D11808" t="s">
        <v>12249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12249</v>
      </c>
      <c r="D11809" t="s">
        <v>12250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12250</v>
      </c>
      <c r="D11810" t="s">
        <v>12251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12251</v>
      </c>
      <c r="D11811" t="s">
        <v>12252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12252</v>
      </c>
      <c r="D11812" t="s">
        <v>12253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12253</v>
      </c>
      <c r="D11813" t="s">
        <v>12254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12254</v>
      </c>
      <c r="D11814" t="s">
        <v>12255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12255</v>
      </c>
      <c r="D11815" t="s">
        <v>12256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12256</v>
      </c>
      <c r="D11816" t="s">
        <v>12257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12257</v>
      </c>
      <c r="D11817" t="s">
        <v>12258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12258</v>
      </c>
      <c r="D11818" t="s">
        <v>12259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12259</v>
      </c>
      <c r="D11819" t="s">
        <v>12260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12260</v>
      </c>
      <c r="D11820" t="s">
        <v>12261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12261</v>
      </c>
      <c r="D11821" t="s">
        <v>12262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12262</v>
      </c>
      <c r="D11822" t="s">
        <v>12263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12263</v>
      </c>
      <c r="D11823" t="s">
        <v>12264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12264</v>
      </c>
      <c r="D11824" t="s">
        <v>12265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12265</v>
      </c>
      <c r="D11825" t="s">
        <v>12266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12266</v>
      </c>
      <c r="D11826" t="s">
        <v>12267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12267</v>
      </c>
      <c r="D11827" t="s">
        <v>12268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12268</v>
      </c>
      <c r="D11828" t="s">
        <v>12269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12269</v>
      </c>
      <c r="D11829" t="s">
        <v>12270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12270</v>
      </c>
      <c r="D11830" t="s">
        <v>12271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12271</v>
      </c>
      <c r="D11831" t="s">
        <v>12272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12272</v>
      </c>
      <c r="D11832" t="s">
        <v>12273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12273</v>
      </c>
      <c r="D11833" t="s">
        <v>12274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12274</v>
      </c>
      <c r="D11834" t="s">
        <v>12275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12275</v>
      </c>
      <c r="D11835" t="s">
        <v>12276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12276</v>
      </c>
      <c r="D11836" t="s">
        <v>12277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12277</v>
      </c>
      <c r="D11837" t="s">
        <v>12278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12278</v>
      </c>
      <c r="D11838" t="s">
        <v>12279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12279</v>
      </c>
      <c r="D11839" t="s">
        <v>12280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12280</v>
      </c>
      <c r="D11840" t="s">
        <v>12281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12281</v>
      </c>
      <c r="D11841" t="s">
        <v>12282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12282</v>
      </c>
      <c r="D11842" t="s">
        <v>12283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12283</v>
      </c>
      <c r="D11843" t="s">
        <v>12284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12284</v>
      </c>
      <c r="D11844" t="s">
        <v>12285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12285</v>
      </c>
      <c r="D11845" t="s">
        <v>12286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12286</v>
      </c>
      <c r="D11846" t="s">
        <v>12287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12287</v>
      </c>
      <c r="D11847" t="s">
        <v>12288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12288</v>
      </c>
      <c r="D11848" t="s">
        <v>12289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12289</v>
      </c>
      <c r="D11849" t="s">
        <v>12290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12290</v>
      </c>
      <c r="D11850" t="s">
        <v>12291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12291</v>
      </c>
      <c r="D11851" t="s">
        <v>12292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12292</v>
      </c>
      <c r="D11852" t="s">
        <v>12293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12293</v>
      </c>
      <c r="D11853" t="s">
        <v>12294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12294</v>
      </c>
      <c r="D11854" t="s">
        <v>12295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12295</v>
      </c>
      <c r="D11855" t="s">
        <v>12296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12296</v>
      </c>
      <c r="D11856" t="s">
        <v>12297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12297</v>
      </c>
      <c r="D11857" t="s">
        <v>12298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12298</v>
      </c>
      <c r="D11858" t="s">
        <v>12299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12299</v>
      </c>
      <c r="D11859" t="s">
        <v>12300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12300</v>
      </c>
      <c r="D11860" t="s">
        <v>12301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12301</v>
      </c>
      <c r="D11861" t="s">
        <v>12302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12303</v>
      </c>
      <c r="D11862" t="s">
        <v>12304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12304</v>
      </c>
      <c r="D11863" t="s">
        <v>12305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12305</v>
      </c>
      <c r="D11864" t="s">
        <v>12306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12306</v>
      </c>
      <c r="D11865" t="s">
        <v>12307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12307</v>
      </c>
      <c r="D11866" t="s">
        <v>12308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12308</v>
      </c>
      <c r="D11867" t="s">
        <v>12309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12309</v>
      </c>
      <c r="D11868" t="s">
        <v>12310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12310</v>
      </c>
      <c r="D11869" t="s">
        <v>12311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12311</v>
      </c>
      <c r="D11870" t="s">
        <v>12312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12312</v>
      </c>
      <c r="D11871" t="s">
        <v>12313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12313</v>
      </c>
      <c r="D11872" t="s">
        <v>12314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12314</v>
      </c>
      <c r="D11873" t="s">
        <v>12315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12315</v>
      </c>
      <c r="D11874" t="s">
        <v>12316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12316</v>
      </c>
      <c r="D11875" t="s">
        <v>12317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12317</v>
      </c>
      <c r="D11876" t="s">
        <v>12318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12318</v>
      </c>
      <c r="D11877" t="s">
        <v>12319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12319</v>
      </c>
      <c r="D11878" t="s">
        <v>12320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12320</v>
      </c>
      <c r="D11879" t="s">
        <v>12321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12321</v>
      </c>
      <c r="D11880" t="s">
        <v>12322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12322</v>
      </c>
      <c r="D11881" t="s">
        <v>12323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12323</v>
      </c>
      <c r="D11882" t="s">
        <v>12324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12324</v>
      </c>
      <c r="D11883" t="s">
        <v>12325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12325</v>
      </c>
      <c r="D11884" t="s">
        <v>12326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12326</v>
      </c>
      <c r="D11885" t="s">
        <v>12327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12327</v>
      </c>
      <c r="D11886" t="s">
        <v>12328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12328</v>
      </c>
      <c r="D11887" t="s">
        <v>12329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12329</v>
      </c>
      <c r="D11888" t="s">
        <v>12330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12330</v>
      </c>
      <c r="D11889" t="s">
        <v>12331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12331</v>
      </c>
      <c r="D11890" t="s">
        <v>12332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12332</v>
      </c>
      <c r="D11891" t="s">
        <v>12333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12333</v>
      </c>
      <c r="D11892" t="s">
        <v>12334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12334</v>
      </c>
      <c r="D11893" t="s">
        <v>12335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12335</v>
      </c>
      <c r="D11894" t="s">
        <v>12336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12336</v>
      </c>
      <c r="D11895" t="s">
        <v>12337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12337</v>
      </c>
      <c r="D11896" t="s">
        <v>12338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12338</v>
      </c>
      <c r="D11897" t="s">
        <v>12339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12339</v>
      </c>
      <c r="D11898" t="s">
        <v>12340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12340</v>
      </c>
      <c r="D11899" t="s">
        <v>12341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12341</v>
      </c>
      <c r="D11900" t="s">
        <v>12342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12342</v>
      </c>
      <c r="D11901" t="s">
        <v>12343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12343</v>
      </c>
      <c r="D11902" t="s">
        <v>12344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12344</v>
      </c>
      <c r="D11903" t="s">
        <v>12345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12345</v>
      </c>
      <c r="D11904" t="s">
        <v>12346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12346</v>
      </c>
      <c r="D11905" t="s">
        <v>12347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12347</v>
      </c>
      <c r="D11906" t="s">
        <v>12348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12348</v>
      </c>
      <c r="D11907" t="s">
        <v>12349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12349</v>
      </c>
      <c r="D11908" t="s">
        <v>12350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12350</v>
      </c>
      <c r="D11909" t="s">
        <v>12351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12351</v>
      </c>
      <c r="D11910" t="s">
        <v>12352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12352</v>
      </c>
      <c r="D11911" t="s">
        <v>12353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12353</v>
      </c>
      <c r="D11912" t="s">
        <v>12354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12354</v>
      </c>
      <c r="D11913" t="s">
        <v>12355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12355</v>
      </c>
      <c r="D11914" t="s">
        <v>12356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12356</v>
      </c>
      <c r="D11915" t="s">
        <v>12357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12357</v>
      </c>
      <c r="D11916" t="s">
        <v>12358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12358</v>
      </c>
      <c r="D11917" t="s">
        <v>12359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12359</v>
      </c>
      <c r="D11918" t="s">
        <v>12360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12360</v>
      </c>
      <c r="D11919" t="s">
        <v>12361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12361</v>
      </c>
      <c r="D11920" t="s">
        <v>12362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12362</v>
      </c>
      <c r="D11921" t="s">
        <v>12363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12363</v>
      </c>
      <c r="D11922" t="s">
        <v>12364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12364</v>
      </c>
      <c r="D11923" t="s">
        <v>12365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12365</v>
      </c>
      <c r="D11924" t="s">
        <v>12366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12366</v>
      </c>
      <c r="D11925" t="s">
        <v>12367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12367</v>
      </c>
      <c r="D11926" t="s">
        <v>12368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12368</v>
      </c>
      <c r="D11927" t="s">
        <v>12369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12369</v>
      </c>
      <c r="D11928" t="s">
        <v>12370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12370</v>
      </c>
      <c r="D11929" t="s">
        <v>12371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12371</v>
      </c>
      <c r="D11930" t="s">
        <v>12372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12372</v>
      </c>
      <c r="D11931" t="s">
        <v>12373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12373</v>
      </c>
      <c r="D11932" t="s">
        <v>12374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12374</v>
      </c>
      <c r="D11933" t="s">
        <v>12375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12375</v>
      </c>
      <c r="D11934" t="s">
        <v>12376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12376</v>
      </c>
      <c r="D11935" t="s">
        <v>12377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12377</v>
      </c>
      <c r="D11936" t="s">
        <v>12378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12378</v>
      </c>
      <c r="D11937" t="s">
        <v>12379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12379</v>
      </c>
      <c r="D11938" t="s">
        <v>12380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12380</v>
      </c>
      <c r="D11939" t="s">
        <v>12381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12381</v>
      </c>
      <c r="D11940" t="s">
        <v>12382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12382</v>
      </c>
      <c r="D11941" t="s">
        <v>12383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12383</v>
      </c>
      <c r="D11942" t="s">
        <v>12384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12384</v>
      </c>
      <c r="D11943" t="s">
        <v>12385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12385</v>
      </c>
      <c r="D11944" t="s">
        <v>12386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12386</v>
      </c>
      <c r="D11945" t="s">
        <v>12387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12387</v>
      </c>
      <c r="D11946" t="s">
        <v>12388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12388</v>
      </c>
      <c r="D11947" t="s">
        <v>12389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12389</v>
      </c>
      <c r="D11948" t="s">
        <v>12390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12390</v>
      </c>
      <c r="D11949" t="s">
        <v>12391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12391</v>
      </c>
      <c r="D11950" t="s">
        <v>12392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12392</v>
      </c>
      <c r="D11951" t="s">
        <v>12393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12393</v>
      </c>
      <c r="D11952" t="s">
        <v>12394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12394</v>
      </c>
      <c r="D11953" t="s">
        <v>12395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12395</v>
      </c>
      <c r="D11954" t="s">
        <v>12396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12396</v>
      </c>
      <c r="D11955" t="s">
        <v>12397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12397</v>
      </c>
      <c r="D11956" t="s">
        <v>12398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12398</v>
      </c>
      <c r="D11957" t="s">
        <v>12399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12399</v>
      </c>
      <c r="D11958" t="s">
        <v>12400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12400</v>
      </c>
      <c r="D11959" t="s">
        <v>12401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12401</v>
      </c>
      <c r="D11960" t="s">
        <v>12402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12402</v>
      </c>
      <c r="D11961" t="s">
        <v>12403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12403</v>
      </c>
      <c r="D11962" t="s">
        <v>12404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12404</v>
      </c>
      <c r="D11963" t="s">
        <v>12405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12405</v>
      </c>
      <c r="D11964" t="s">
        <v>12406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12406</v>
      </c>
      <c r="D11965" t="s">
        <v>12407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12407</v>
      </c>
      <c r="D11966" t="s">
        <v>12408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12408</v>
      </c>
      <c r="D11967" t="s">
        <v>12409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12409</v>
      </c>
      <c r="D11968" t="s">
        <v>12410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12410</v>
      </c>
      <c r="D11969" t="s">
        <v>12411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12411</v>
      </c>
      <c r="D11970" t="s">
        <v>12412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12412</v>
      </c>
      <c r="D11971" t="s">
        <v>12413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12413</v>
      </c>
      <c r="D11972" t="s">
        <v>12414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12414</v>
      </c>
      <c r="D11973" t="s">
        <v>12415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12415</v>
      </c>
      <c r="D11974" t="s">
        <v>12416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12416</v>
      </c>
      <c r="D11975" t="s">
        <v>12417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12417</v>
      </c>
      <c r="D11976" t="s">
        <v>12418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12418</v>
      </c>
      <c r="D11977" t="s">
        <v>12419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12419</v>
      </c>
      <c r="D11978" t="s">
        <v>12420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12420</v>
      </c>
      <c r="D11979" t="s">
        <v>12421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12421</v>
      </c>
      <c r="D11980" t="s">
        <v>12422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12422</v>
      </c>
      <c r="D11981" t="s">
        <v>12423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12423</v>
      </c>
      <c r="D11982" t="s">
        <v>12424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12424</v>
      </c>
      <c r="D11983" t="s">
        <v>12425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12425</v>
      </c>
      <c r="D11984" t="s">
        <v>12426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12426</v>
      </c>
      <c r="D11985" t="s">
        <v>12427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12427</v>
      </c>
      <c r="D11986" t="s">
        <v>12428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12428</v>
      </c>
      <c r="D11987" t="s">
        <v>12429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12429</v>
      </c>
      <c r="D11988" t="s">
        <v>12430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12430</v>
      </c>
      <c r="D11989" t="s">
        <v>12431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12431</v>
      </c>
      <c r="D11990" t="s">
        <v>12432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12432</v>
      </c>
      <c r="D11991" t="s">
        <v>12433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12433</v>
      </c>
      <c r="D11992" t="s">
        <v>12434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12434</v>
      </c>
      <c r="D11993" t="s">
        <v>12435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12435</v>
      </c>
      <c r="D11994" t="s">
        <v>12436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12436</v>
      </c>
      <c r="D11995" t="s">
        <v>12437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12437</v>
      </c>
      <c r="D11996" t="s">
        <v>12438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12438</v>
      </c>
      <c r="D11997" t="s">
        <v>12439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12439</v>
      </c>
      <c r="D11998" t="s">
        <v>12440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12440</v>
      </c>
      <c r="D11999" t="s">
        <v>12441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12441</v>
      </c>
      <c r="D12000" t="s">
        <v>12442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12442</v>
      </c>
      <c r="D12001" t="s">
        <v>12443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12443</v>
      </c>
      <c r="D12002" t="s">
        <v>12444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12444</v>
      </c>
      <c r="D12003" t="s">
        <v>12445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12445</v>
      </c>
      <c r="D12004" t="s">
        <v>12446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12446</v>
      </c>
      <c r="D12005" t="s">
        <v>12447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12447</v>
      </c>
      <c r="D12006" t="s">
        <v>12448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12448</v>
      </c>
      <c r="D12007" t="s">
        <v>12449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12449</v>
      </c>
      <c r="D12008" t="s">
        <v>12450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12450</v>
      </c>
      <c r="D12009" t="s">
        <v>12451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12451</v>
      </c>
      <c r="D12010" t="s">
        <v>12452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12452</v>
      </c>
      <c r="D12011" t="s">
        <v>12453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12453</v>
      </c>
      <c r="D12012" t="s">
        <v>12454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12454</v>
      </c>
      <c r="D12013" t="s">
        <v>12455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12455</v>
      </c>
      <c r="D12014" t="s">
        <v>12456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12456</v>
      </c>
      <c r="D12015" t="s">
        <v>12457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12457</v>
      </c>
      <c r="D12016" t="s">
        <v>12458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12458</v>
      </c>
      <c r="D12017" t="s">
        <v>12459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12459</v>
      </c>
      <c r="D12018" t="s">
        <v>12460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12460</v>
      </c>
      <c r="D12019" t="s">
        <v>12461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12461</v>
      </c>
      <c r="D12020" t="s">
        <v>12462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12462</v>
      </c>
      <c r="D12021" t="s">
        <v>12463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12463</v>
      </c>
      <c r="D12022" t="s">
        <v>12464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12464</v>
      </c>
      <c r="D12023" t="s">
        <v>12465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12465</v>
      </c>
      <c r="D12024" t="s">
        <v>12466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12466</v>
      </c>
      <c r="D12025" t="s">
        <v>12467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12467</v>
      </c>
      <c r="D12026" t="s">
        <v>12468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12468</v>
      </c>
      <c r="D12027" t="s">
        <v>12469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12469</v>
      </c>
      <c r="D12028" t="s">
        <v>12470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12470</v>
      </c>
      <c r="D12029" t="s">
        <v>12471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12471</v>
      </c>
      <c r="D12030" t="s">
        <v>12472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12472</v>
      </c>
      <c r="D12031" t="s">
        <v>12473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12473</v>
      </c>
      <c r="D12032" t="s">
        <v>12474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12474</v>
      </c>
      <c r="D12033" t="s">
        <v>12475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12475</v>
      </c>
      <c r="D12034" t="s">
        <v>12476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12476</v>
      </c>
      <c r="D12035" t="s">
        <v>12477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12477</v>
      </c>
      <c r="D12036" t="s">
        <v>12478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12478</v>
      </c>
      <c r="D12037" t="s">
        <v>12479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12479</v>
      </c>
      <c r="D12038" t="s">
        <v>12480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12480</v>
      </c>
      <c r="D12039" t="s">
        <v>12481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12481</v>
      </c>
      <c r="D12040" t="s">
        <v>12482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12482</v>
      </c>
      <c r="D12041" t="s">
        <v>12483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12483</v>
      </c>
      <c r="D12042" t="s">
        <v>12484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12484</v>
      </c>
      <c r="D12043" t="s">
        <v>12485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12485</v>
      </c>
      <c r="D12044" t="s">
        <v>12486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12486</v>
      </c>
      <c r="D12045" t="s">
        <v>12487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12487</v>
      </c>
      <c r="D12046" t="s">
        <v>12488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12488</v>
      </c>
      <c r="D12047" t="s">
        <v>12489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12489</v>
      </c>
      <c r="D12048" t="s">
        <v>12490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12490</v>
      </c>
      <c r="D12049" t="s">
        <v>12491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12491</v>
      </c>
      <c r="D12050" t="s">
        <v>12492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12492</v>
      </c>
      <c r="D12051" t="s">
        <v>12493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12493</v>
      </c>
      <c r="D12052" t="s">
        <v>12494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12494</v>
      </c>
      <c r="D12053" t="s">
        <v>12495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12495</v>
      </c>
      <c r="D12054" t="s">
        <v>12496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12496</v>
      </c>
      <c r="D12055" t="s">
        <v>12497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12497</v>
      </c>
      <c r="D12056" t="s">
        <v>12498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12498</v>
      </c>
      <c r="D12057" t="s">
        <v>12499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12499</v>
      </c>
      <c r="D12058" t="s">
        <v>12500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12500</v>
      </c>
      <c r="D12059" t="s">
        <v>12501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12501</v>
      </c>
      <c r="D12060" t="s">
        <v>12502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12502</v>
      </c>
      <c r="D12061" t="s">
        <v>12503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12503</v>
      </c>
      <c r="D12062" t="s">
        <v>12504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12504</v>
      </c>
      <c r="D12063" t="s">
        <v>12505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12505</v>
      </c>
      <c r="D12064" t="s">
        <v>12506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12506</v>
      </c>
      <c r="D12065" t="s">
        <v>12507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12507</v>
      </c>
      <c r="D12066" t="s">
        <v>12508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12508</v>
      </c>
      <c r="D12067" t="s">
        <v>12509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12509</v>
      </c>
      <c r="D12068" t="s">
        <v>12510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12510</v>
      </c>
      <c r="D12069" t="s">
        <v>12511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12511</v>
      </c>
      <c r="D12070" t="s">
        <v>12512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12512</v>
      </c>
      <c r="D12071" t="s">
        <v>12513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12513</v>
      </c>
      <c r="D12072" t="s">
        <v>12514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12514</v>
      </c>
      <c r="D12073" t="s">
        <v>12515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12515</v>
      </c>
      <c r="D12074" t="s">
        <v>12516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12516</v>
      </c>
      <c r="D12075" t="s">
        <v>12517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12517</v>
      </c>
      <c r="D12076" t="s">
        <v>12518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12518</v>
      </c>
      <c r="D12077" t="s">
        <v>12519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12519</v>
      </c>
      <c r="D12078" t="s">
        <v>12520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12520</v>
      </c>
      <c r="D12079" t="s">
        <v>12521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12521</v>
      </c>
      <c r="D12080" t="s">
        <v>12522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12522</v>
      </c>
      <c r="D12081" t="s">
        <v>12523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12523</v>
      </c>
      <c r="D12082" t="s">
        <v>12524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12524</v>
      </c>
      <c r="D12083" t="s">
        <v>12525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12525</v>
      </c>
      <c r="D12084" t="s">
        <v>12526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12526</v>
      </c>
      <c r="D12085" t="s">
        <v>12527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12527</v>
      </c>
      <c r="D12086" t="s">
        <v>12528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12528</v>
      </c>
      <c r="D12087" t="s">
        <v>12529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12529</v>
      </c>
      <c r="D12088" t="s">
        <v>12530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12530</v>
      </c>
      <c r="D12089" t="s">
        <v>12531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12531</v>
      </c>
      <c r="D12090" t="s">
        <v>12532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12532</v>
      </c>
      <c r="D12091" t="s">
        <v>12533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12533</v>
      </c>
      <c r="D12092" t="s">
        <v>12534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12534</v>
      </c>
      <c r="D12093" t="s">
        <v>12535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12535</v>
      </c>
      <c r="D12094" t="s">
        <v>12536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12536</v>
      </c>
      <c r="D12095" t="s">
        <v>12537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12537</v>
      </c>
      <c r="D12096" t="s">
        <v>12538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12538</v>
      </c>
      <c r="D12097" t="s">
        <v>12539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12539</v>
      </c>
      <c r="D12098" t="s">
        <v>12540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12540</v>
      </c>
      <c r="D12099" t="s">
        <v>12541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12541</v>
      </c>
      <c r="D12100" t="s">
        <v>12542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12542</v>
      </c>
      <c r="D12101" t="s">
        <v>12543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12543</v>
      </c>
      <c r="D12102" t="s">
        <v>12544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12544</v>
      </c>
      <c r="D12103" t="s">
        <v>12545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12545</v>
      </c>
      <c r="D12104" t="s">
        <v>12546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12546</v>
      </c>
      <c r="D12105" t="s">
        <v>12547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12547</v>
      </c>
      <c r="D12106" t="s">
        <v>12548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12548</v>
      </c>
      <c r="D12107" t="s">
        <v>12549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12549</v>
      </c>
      <c r="D12108" t="s">
        <v>12550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12550</v>
      </c>
      <c r="D12109" t="s">
        <v>12551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12551</v>
      </c>
      <c r="D12110" t="s">
        <v>12552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12552</v>
      </c>
      <c r="D12111" t="s">
        <v>12553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12553</v>
      </c>
      <c r="D12112" t="s">
        <v>12554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12554</v>
      </c>
      <c r="D12113" t="s">
        <v>12555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12555</v>
      </c>
      <c r="D12114" t="s">
        <v>12556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12556</v>
      </c>
      <c r="D12115" t="s">
        <v>12557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12557</v>
      </c>
      <c r="D12116" t="s">
        <v>12558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12558</v>
      </c>
      <c r="D12117" t="s">
        <v>12559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12559</v>
      </c>
      <c r="D12118" t="s">
        <v>12560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12560</v>
      </c>
      <c r="D12119" t="s">
        <v>12561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12561</v>
      </c>
      <c r="D12120" t="s">
        <v>12562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12562</v>
      </c>
      <c r="D12121" t="s">
        <v>12563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12563</v>
      </c>
      <c r="D12122" t="s">
        <v>12564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12564</v>
      </c>
      <c r="D12123" t="s">
        <v>12565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12565</v>
      </c>
      <c r="D12124" t="s">
        <v>12566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12566</v>
      </c>
      <c r="D12125" t="s">
        <v>12567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12567</v>
      </c>
      <c r="D12126" t="s">
        <v>12568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12568</v>
      </c>
      <c r="D12127" t="s">
        <v>12569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12569</v>
      </c>
      <c r="D12128" t="s">
        <v>12570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12570</v>
      </c>
      <c r="D12129" t="s">
        <v>12571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12571</v>
      </c>
      <c r="D12130" t="s">
        <v>12572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12572</v>
      </c>
      <c r="D12131" t="s">
        <v>12573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12573</v>
      </c>
      <c r="D12132" t="s">
        <v>12574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12574</v>
      </c>
      <c r="D12133" t="s">
        <v>12575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12575</v>
      </c>
      <c r="D12134" t="s">
        <v>12576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12576</v>
      </c>
      <c r="D12135" t="s">
        <v>12577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12577</v>
      </c>
      <c r="D12136" t="s">
        <v>12578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12578</v>
      </c>
      <c r="D12137" t="s">
        <v>12579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12579</v>
      </c>
      <c r="D12138" t="s">
        <v>12580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12580</v>
      </c>
      <c r="D12139" t="s">
        <v>12581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12581</v>
      </c>
      <c r="D12140" t="s">
        <v>12582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12582</v>
      </c>
      <c r="D12141" t="s">
        <v>12583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12583</v>
      </c>
      <c r="D12142" t="s">
        <v>12584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12584</v>
      </c>
      <c r="D12143" t="s">
        <v>12585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12585</v>
      </c>
      <c r="D12144" t="s">
        <v>12586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12586</v>
      </c>
      <c r="D12145" t="s">
        <v>12587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12587</v>
      </c>
      <c r="D12146" t="s">
        <v>12588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12588</v>
      </c>
      <c r="D12147" t="s">
        <v>12589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12589</v>
      </c>
      <c r="D12148" t="s">
        <v>12590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12590</v>
      </c>
      <c r="D12149" t="s">
        <v>12591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12591</v>
      </c>
      <c r="D12150" t="s">
        <v>12592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12592</v>
      </c>
      <c r="D12151" t="s">
        <v>12593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12593</v>
      </c>
      <c r="D12152" t="s">
        <v>12594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12594</v>
      </c>
      <c r="D12153" t="s">
        <v>12595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12595</v>
      </c>
      <c r="D12154" t="s">
        <v>12596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12596</v>
      </c>
      <c r="D12155" t="s">
        <v>12597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12597</v>
      </c>
      <c r="D12156" t="s">
        <v>12598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12598</v>
      </c>
      <c r="D12157" t="s">
        <v>12599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12599</v>
      </c>
      <c r="D12158" t="s">
        <v>12600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12600</v>
      </c>
      <c r="D12159" t="s">
        <v>12601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12601</v>
      </c>
      <c r="D12160" t="s">
        <v>12602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12602</v>
      </c>
      <c r="D12161" t="s">
        <v>12603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12603</v>
      </c>
      <c r="D12162" t="s">
        <v>12604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12604</v>
      </c>
      <c r="D12163" t="s">
        <v>12605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12605</v>
      </c>
      <c r="D12164" t="s">
        <v>12606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12606</v>
      </c>
      <c r="D12165" t="s">
        <v>12607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12607</v>
      </c>
      <c r="D12166" t="s">
        <v>12608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12608</v>
      </c>
      <c r="D12167" t="s">
        <v>12609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12609</v>
      </c>
      <c r="D12168" t="s">
        <v>12610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12610</v>
      </c>
      <c r="D12169" t="s">
        <v>12611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12611</v>
      </c>
      <c r="D12170" t="s">
        <v>12612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12612</v>
      </c>
      <c r="D12171" t="s">
        <v>12613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12613</v>
      </c>
      <c r="D12172" t="s">
        <v>12614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12614</v>
      </c>
      <c r="D12173" t="s">
        <v>12615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12615</v>
      </c>
      <c r="D12174" t="s">
        <v>12616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12616</v>
      </c>
      <c r="D12175" t="s">
        <v>12617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12617</v>
      </c>
      <c r="D12176" t="s">
        <v>12618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12618</v>
      </c>
      <c r="D12177" t="s">
        <v>12619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12619</v>
      </c>
      <c r="D12178" t="s">
        <v>12620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12620</v>
      </c>
      <c r="D12179" t="s">
        <v>12621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12621</v>
      </c>
      <c r="D12180" t="s">
        <v>12622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12622</v>
      </c>
      <c r="D12181" t="s">
        <v>12623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12623</v>
      </c>
      <c r="D12182" t="s">
        <v>12624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12624</v>
      </c>
      <c r="D12183" t="s">
        <v>12625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12625</v>
      </c>
      <c r="D12184" t="s">
        <v>12626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12626</v>
      </c>
      <c r="D12185" t="s">
        <v>12627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12627</v>
      </c>
      <c r="D12186" t="s">
        <v>12628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12628</v>
      </c>
      <c r="D12187" t="s">
        <v>12629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12629</v>
      </c>
      <c r="D12188" t="s">
        <v>12630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12630</v>
      </c>
      <c r="D12189" t="s">
        <v>12631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12631</v>
      </c>
      <c r="D12190" t="s">
        <v>12632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12632</v>
      </c>
      <c r="D12191" t="s">
        <v>12633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12633</v>
      </c>
      <c r="D12192" t="s">
        <v>12634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12634</v>
      </c>
      <c r="D12193" t="s">
        <v>12635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12635</v>
      </c>
      <c r="D12194" t="s">
        <v>12636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12636</v>
      </c>
      <c r="D12195" t="s">
        <v>12637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12637</v>
      </c>
      <c r="D12196" t="s">
        <v>12638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12638</v>
      </c>
      <c r="D12197" t="s">
        <v>12639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12639</v>
      </c>
      <c r="D12198" t="s">
        <v>12640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12640</v>
      </c>
      <c r="D12199" t="s">
        <v>12641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12641</v>
      </c>
      <c r="D12200" t="s">
        <v>12642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12642</v>
      </c>
      <c r="D12201" t="s">
        <v>12643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12643</v>
      </c>
      <c r="D12202" t="s">
        <v>12644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12644</v>
      </c>
      <c r="D12203" t="s">
        <v>12645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12645</v>
      </c>
      <c r="D12204" t="s">
        <v>12646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12646</v>
      </c>
      <c r="D12205" t="s">
        <v>12647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12647</v>
      </c>
      <c r="D12206" t="s">
        <v>12648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12648</v>
      </c>
      <c r="D12207" t="s">
        <v>12649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12649</v>
      </c>
      <c r="D12208" t="s">
        <v>12650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12650</v>
      </c>
      <c r="D12209" t="s">
        <v>12651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12651</v>
      </c>
      <c r="D12210" t="s">
        <v>12652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12652</v>
      </c>
      <c r="D12211" t="s">
        <v>12653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12653</v>
      </c>
      <c r="D12212" t="s">
        <v>12654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12654</v>
      </c>
      <c r="D12213" t="s">
        <v>12655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12655</v>
      </c>
      <c r="D12214" t="s">
        <v>12656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12656</v>
      </c>
      <c r="D12215" t="s">
        <v>12657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12657</v>
      </c>
      <c r="D12216" t="s">
        <v>12658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12658</v>
      </c>
      <c r="D12217" t="s">
        <v>12659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12659</v>
      </c>
      <c r="D12218" t="s">
        <v>12660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12660</v>
      </c>
      <c r="D12219" t="s">
        <v>12661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12661</v>
      </c>
      <c r="D12220" t="s">
        <v>12662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12662</v>
      </c>
      <c r="D12221" t="s">
        <v>12663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12663</v>
      </c>
      <c r="D12222" t="s">
        <v>12664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12664</v>
      </c>
      <c r="D12223" t="s">
        <v>12665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12665</v>
      </c>
      <c r="D12224" t="s">
        <v>12666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12666</v>
      </c>
      <c r="D12225" t="s">
        <v>12667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12667</v>
      </c>
      <c r="D12226" t="s">
        <v>12668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12668</v>
      </c>
      <c r="D12227" t="s">
        <v>12669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12669</v>
      </c>
      <c r="D12228" t="s">
        <v>12670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12670</v>
      </c>
      <c r="D12229" t="s">
        <v>12671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12671</v>
      </c>
      <c r="D12230" t="s">
        <v>12672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12672</v>
      </c>
      <c r="D12231" t="s">
        <v>12673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12673</v>
      </c>
      <c r="D12232" t="s">
        <v>12674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12674</v>
      </c>
      <c r="D12233" t="s">
        <v>12675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12675</v>
      </c>
      <c r="D12234" t="s">
        <v>12676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12676</v>
      </c>
      <c r="D12235" t="s">
        <v>12677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12677</v>
      </c>
      <c r="D12236" t="s">
        <v>12678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12678</v>
      </c>
      <c r="D12237" t="s">
        <v>12679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12679</v>
      </c>
      <c r="D12238" t="s">
        <v>12680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12680</v>
      </c>
      <c r="D12239" t="s">
        <v>12681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12681</v>
      </c>
      <c r="D12240" t="s">
        <v>12682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12682</v>
      </c>
      <c r="D12241" t="s">
        <v>12683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12683</v>
      </c>
      <c r="D12242" t="s">
        <v>12684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12684</v>
      </c>
      <c r="D12243" t="s">
        <v>12685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12685</v>
      </c>
      <c r="D12244" t="s">
        <v>12686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12686</v>
      </c>
      <c r="D12245" t="s">
        <v>12687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12687</v>
      </c>
      <c r="D12246" t="s">
        <v>12688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12688</v>
      </c>
      <c r="D12247" t="s">
        <v>12689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12689</v>
      </c>
      <c r="D12248" t="s">
        <v>12690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12690</v>
      </c>
      <c r="D12249" t="s">
        <v>12691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12691</v>
      </c>
      <c r="D12250" t="s">
        <v>12692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12692</v>
      </c>
      <c r="D12251" t="s">
        <v>12693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12693</v>
      </c>
      <c r="D12252" t="s">
        <v>12694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12694</v>
      </c>
      <c r="D12253" t="s">
        <v>12695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12695</v>
      </c>
      <c r="D12254" t="s">
        <v>12696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12696</v>
      </c>
      <c r="D12255" t="s">
        <v>12697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12697</v>
      </c>
      <c r="D12256" t="s">
        <v>12698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12698</v>
      </c>
      <c r="D12257" t="s">
        <v>12699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12699</v>
      </c>
      <c r="D12258" t="s">
        <v>12700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12700</v>
      </c>
      <c r="D12259" t="s">
        <v>12701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12701</v>
      </c>
      <c r="D12260" t="s">
        <v>12702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12702</v>
      </c>
      <c r="D12261" t="s">
        <v>12703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12703</v>
      </c>
      <c r="D12262" t="s">
        <v>12704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12704</v>
      </c>
      <c r="D12263" t="s">
        <v>12705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12705</v>
      </c>
      <c r="D12264" t="s">
        <v>12706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12706</v>
      </c>
      <c r="D12265" t="s">
        <v>12707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12707</v>
      </c>
      <c r="D12266" t="s">
        <v>12708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12708</v>
      </c>
      <c r="D12267" t="s">
        <v>12709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12709</v>
      </c>
      <c r="D12268" t="s">
        <v>12710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12710</v>
      </c>
      <c r="D12269" t="s">
        <v>12711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12711</v>
      </c>
      <c r="D12270" t="s">
        <v>12712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12712</v>
      </c>
      <c r="D12271" t="s">
        <v>12713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12713</v>
      </c>
      <c r="D12272" t="s">
        <v>12714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12714</v>
      </c>
      <c r="D12273" t="s">
        <v>12715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12715</v>
      </c>
      <c r="D12274" t="s">
        <v>12716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12716</v>
      </c>
      <c r="D12275" t="s">
        <v>12717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12717</v>
      </c>
      <c r="D12276" t="s">
        <v>12718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12718</v>
      </c>
      <c r="D12277" t="s">
        <v>12719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12719</v>
      </c>
      <c r="D12278" t="s">
        <v>12720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12720</v>
      </c>
      <c r="D12279" t="s">
        <v>12721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12721</v>
      </c>
      <c r="D12280" t="s">
        <v>12722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12722</v>
      </c>
      <c r="D12281" t="s">
        <v>12723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12723</v>
      </c>
      <c r="D12282" t="s">
        <v>12724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12724</v>
      </c>
      <c r="D12283" t="s">
        <v>12725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12725</v>
      </c>
      <c r="D12284" t="s">
        <v>12726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12726</v>
      </c>
      <c r="D12285" t="s">
        <v>12727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12727</v>
      </c>
      <c r="D12286" t="s">
        <v>12728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12728</v>
      </c>
      <c r="D12287" t="s">
        <v>12729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12729</v>
      </c>
      <c r="D12288" t="s">
        <v>12730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12730</v>
      </c>
      <c r="D12289" t="s">
        <v>12731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12731</v>
      </c>
      <c r="D12290" t="s">
        <v>12732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12732</v>
      </c>
      <c r="D12291" t="s">
        <v>12733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12733</v>
      </c>
      <c r="D12292" t="s">
        <v>12734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12734</v>
      </c>
      <c r="D12293" t="s">
        <v>12735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12735</v>
      </c>
      <c r="D12294" t="s">
        <v>12736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12736</v>
      </c>
      <c r="D12295" t="s">
        <v>12737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12737</v>
      </c>
      <c r="D12296" t="s">
        <v>12738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12738</v>
      </c>
      <c r="D12297" t="s">
        <v>12739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12739</v>
      </c>
      <c r="D12298" t="s">
        <v>12740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12740</v>
      </c>
      <c r="D12299" t="s">
        <v>12741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12741</v>
      </c>
      <c r="D12300" t="s">
        <v>12742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12742</v>
      </c>
      <c r="D12301" t="s">
        <v>12743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12743</v>
      </c>
      <c r="D12302" t="s">
        <v>12744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12744</v>
      </c>
      <c r="D12303" t="s">
        <v>12745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12745</v>
      </c>
      <c r="D12304" t="s">
        <v>12746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12746</v>
      </c>
      <c r="D12305" t="s">
        <v>12747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12747</v>
      </c>
      <c r="D12306" t="s">
        <v>12748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12748</v>
      </c>
      <c r="D12307" t="s">
        <v>12749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12749</v>
      </c>
      <c r="D12308" t="s">
        <v>12750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12750</v>
      </c>
      <c r="D12309" t="s">
        <v>12751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12751</v>
      </c>
      <c r="D12310" t="s">
        <v>12752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12752</v>
      </c>
      <c r="D12311" t="s">
        <v>12753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12753</v>
      </c>
      <c r="D12312" t="s">
        <v>12754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12754</v>
      </c>
      <c r="D12313" t="s">
        <v>12755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12755</v>
      </c>
      <c r="D12314" t="s">
        <v>12756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12756</v>
      </c>
      <c r="D12315" t="s">
        <v>12757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12757</v>
      </c>
      <c r="D12316" t="s">
        <v>12758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12758</v>
      </c>
      <c r="D12317" t="s">
        <v>12759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12759</v>
      </c>
      <c r="D12318" t="s">
        <v>12760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12760</v>
      </c>
      <c r="D12319" t="s">
        <v>12761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12761</v>
      </c>
      <c r="D12320" t="s">
        <v>12762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12762</v>
      </c>
      <c r="D12321" t="s">
        <v>12763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12763</v>
      </c>
      <c r="D12322" t="s">
        <v>12764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12764</v>
      </c>
      <c r="D12323" t="s">
        <v>12765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12765</v>
      </c>
      <c r="D12324" t="s">
        <v>12766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12766</v>
      </c>
      <c r="D12325" t="s">
        <v>12767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12767</v>
      </c>
      <c r="D12326" t="s">
        <v>12768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12768</v>
      </c>
      <c r="D12327" t="s">
        <v>12769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12769</v>
      </c>
      <c r="D12328" t="s">
        <v>12770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12770</v>
      </c>
      <c r="D12329" t="s">
        <v>12771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12771</v>
      </c>
      <c r="D12330" t="s">
        <v>12772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12772</v>
      </c>
      <c r="D12331" t="s">
        <v>12773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12773</v>
      </c>
      <c r="D12332" t="s">
        <v>12774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12774</v>
      </c>
      <c r="D12333" t="s">
        <v>12775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12775</v>
      </c>
      <c r="D12334" t="s">
        <v>12776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12776</v>
      </c>
      <c r="D12335" t="s">
        <v>12777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12777</v>
      </c>
      <c r="D12336" t="s">
        <v>12778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12778</v>
      </c>
      <c r="D12337" t="s">
        <v>12779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12779</v>
      </c>
      <c r="D12338" t="s">
        <v>12780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12780</v>
      </c>
      <c r="D12339" t="s">
        <v>12781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12781</v>
      </c>
      <c r="D12340" t="s">
        <v>12782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12782</v>
      </c>
      <c r="D12341" t="s">
        <v>12783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12783</v>
      </c>
      <c r="D12342" t="s">
        <v>12784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12784</v>
      </c>
      <c r="D12343" t="s">
        <v>12785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12785</v>
      </c>
      <c r="D12344" t="s">
        <v>12786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12786</v>
      </c>
      <c r="D12345" t="s">
        <v>12787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12787</v>
      </c>
      <c r="D12346" t="s">
        <v>12788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12788</v>
      </c>
      <c r="D12347" t="s">
        <v>12789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12789</v>
      </c>
      <c r="D12348" t="s">
        <v>12790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12790</v>
      </c>
      <c r="D12349" t="s">
        <v>12791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12791</v>
      </c>
      <c r="D12350" t="s">
        <v>12792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12792</v>
      </c>
      <c r="D12351" t="s">
        <v>12793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12793</v>
      </c>
      <c r="D12352" t="s">
        <v>12794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12794</v>
      </c>
      <c r="D12353" t="s">
        <v>12795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12795</v>
      </c>
      <c r="D12354" t="s">
        <v>12796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12796</v>
      </c>
      <c r="D12355" t="s">
        <v>12797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12797</v>
      </c>
      <c r="D12356" t="s">
        <v>12798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12798</v>
      </c>
      <c r="D12357" t="s">
        <v>12799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12799</v>
      </c>
      <c r="D12358" t="s">
        <v>12800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12800</v>
      </c>
      <c r="D12359" t="s">
        <v>12801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12801</v>
      </c>
      <c r="D12360" t="s">
        <v>12802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12802</v>
      </c>
      <c r="D12361" t="s">
        <v>12803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12803</v>
      </c>
      <c r="D12362" t="s">
        <v>12804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12804</v>
      </c>
      <c r="D12363" t="s">
        <v>12805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12805</v>
      </c>
      <c r="D12364" t="s">
        <v>12806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12806</v>
      </c>
      <c r="D12365" t="s">
        <v>12807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12807</v>
      </c>
      <c r="D12366" t="s">
        <v>12808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12808</v>
      </c>
      <c r="D12367" t="s">
        <v>12809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12809</v>
      </c>
      <c r="D12368" t="s">
        <v>12810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12810</v>
      </c>
      <c r="D12369" t="s">
        <v>12811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12811</v>
      </c>
      <c r="D12370" t="s">
        <v>12812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12812</v>
      </c>
      <c r="D12371" t="s">
        <v>12813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12813</v>
      </c>
      <c r="D12372" t="s">
        <v>12814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12814</v>
      </c>
      <c r="D12373" t="s">
        <v>12815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12815</v>
      </c>
      <c r="D12374" t="s">
        <v>12816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12816</v>
      </c>
      <c r="D12375" t="s">
        <v>12817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12817</v>
      </c>
      <c r="D12376" t="s">
        <v>12818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12818</v>
      </c>
      <c r="D12377" t="s">
        <v>12819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12819</v>
      </c>
      <c r="D12378" t="s">
        <v>12820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12820</v>
      </c>
      <c r="D12379" t="s">
        <v>12821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12821</v>
      </c>
      <c r="D12380" t="s">
        <v>12822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12822</v>
      </c>
      <c r="D12381" t="s">
        <v>12823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12823</v>
      </c>
      <c r="D12382" t="s">
        <v>12824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12824</v>
      </c>
      <c r="D12383" t="s">
        <v>12825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12825</v>
      </c>
      <c r="D12384" t="s">
        <v>12826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12826</v>
      </c>
      <c r="D12385" t="s">
        <v>12827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12827</v>
      </c>
      <c r="D12386" t="s">
        <v>12828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12828</v>
      </c>
      <c r="D12387" t="s">
        <v>12829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12829</v>
      </c>
      <c r="D12388" t="s">
        <v>12830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12830</v>
      </c>
      <c r="D12389" t="s">
        <v>12831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12831</v>
      </c>
      <c r="D12390" t="s">
        <v>12832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12832</v>
      </c>
      <c r="D12391" t="s">
        <v>12833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12833</v>
      </c>
      <c r="D12392" t="s">
        <v>12834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12834</v>
      </c>
      <c r="D12393" t="s">
        <v>12835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12835</v>
      </c>
      <c r="D12394" t="s">
        <v>12836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12836</v>
      </c>
      <c r="D12395" t="s">
        <v>12837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12837</v>
      </c>
      <c r="D12396" t="s">
        <v>12838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12838</v>
      </c>
      <c r="D12397" t="s">
        <v>12839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12839</v>
      </c>
      <c r="D12398" t="s">
        <v>12840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12840</v>
      </c>
      <c r="D12399" t="s">
        <v>12841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12841</v>
      </c>
      <c r="D12400" t="s">
        <v>12842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12842</v>
      </c>
      <c r="D12401" t="s">
        <v>12843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12843</v>
      </c>
      <c r="D12402" t="s">
        <v>12844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12844</v>
      </c>
      <c r="D12403" t="s">
        <v>12845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12845</v>
      </c>
      <c r="D12404" t="s">
        <v>12846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12846</v>
      </c>
      <c r="D12405" t="s">
        <v>12847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12847</v>
      </c>
      <c r="D12406" t="s">
        <v>12848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12848</v>
      </c>
      <c r="D12407" t="s">
        <v>12849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12849</v>
      </c>
      <c r="D12408" t="s">
        <v>12850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12850</v>
      </c>
      <c r="D12409" t="s">
        <v>12851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12851</v>
      </c>
      <c r="D12410" t="s">
        <v>12852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12852</v>
      </c>
      <c r="D12411" t="s">
        <v>12853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12853</v>
      </c>
      <c r="D12412" t="s">
        <v>12854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12854</v>
      </c>
      <c r="D12413" t="s">
        <v>12855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12855</v>
      </c>
      <c r="D12414" t="s">
        <v>12856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12856</v>
      </c>
      <c r="D12415" t="s">
        <v>12857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12857</v>
      </c>
      <c r="D12416" t="s">
        <v>12858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12858</v>
      </c>
      <c r="D12417" t="s">
        <v>12859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12859</v>
      </c>
      <c r="D12418" t="s">
        <v>12860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12860</v>
      </c>
      <c r="D12419" t="s">
        <v>12861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12861</v>
      </c>
      <c r="D12420" t="s">
        <v>12862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12862</v>
      </c>
      <c r="D12421" t="s">
        <v>12863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12863</v>
      </c>
      <c r="D12422" t="s">
        <v>12864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12864</v>
      </c>
      <c r="D12423" t="s">
        <v>12865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12865</v>
      </c>
      <c r="D12424" t="s">
        <v>12866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12866</v>
      </c>
      <c r="D12425" t="s">
        <v>12867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12867</v>
      </c>
      <c r="D12426" t="s">
        <v>12868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12868</v>
      </c>
      <c r="D12427" t="s">
        <v>12869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12869</v>
      </c>
      <c r="D12428" t="s">
        <v>12870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12870</v>
      </c>
      <c r="D12429" t="s">
        <v>12871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12871</v>
      </c>
      <c r="D12430" t="s">
        <v>12872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12872</v>
      </c>
      <c r="D12431" t="s">
        <v>12873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12873</v>
      </c>
      <c r="D12432" t="s">
        <v>12874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12874</v>
      </c>
      <c r="D12433" t="s">
        <v>12875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12875</v>
      </c>
      <c r="D12434" t="s">
        <v>12876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12876</v>
      </c>
      <c r="D12435" t="s">
        <v>12877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12877</v>
      </c>
      <c r="D12436" t="s">
        <v>12878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12878</v>
      </c>
      <c r="D12437" t="s">
        <v>12879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12879</v>
      </c>
      <c r="D12438" t="s">
        <v>12880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12880</v>
      </c>
      <c r="D12439" t="s">
        <v>12881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12881</v>
      </c>
      <c r="D12440" t="s">
        <v>12882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12882</v>
      </c>
      <c r="D12441" t="s">
        <v>12883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12883</v>
      </c>
      <c r="D12442" t="s">
        <v>12884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12884</v>
      </c>
      <c r="D12443" t="s">
        <v>12885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12885</v>
      </c>
      <c r="D12444" t="s">
        <v>12886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12886</v>
      </c>
      <c r="D12445" t="s">
        <v>12887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12887</v>
      </c>
      <c r="D12446" t="s">
        <v>12888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12888</v>
      </c>
      <c r="D12447" t="s">
        <v>12889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12889</v>
      </c>
      <c r="D12448" t="s">
        <v>12890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12890</v>
      </c>
      <c r="D12449" t="s">
        <v>12891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12891</v>
      </c>
      <c r="D12450" t="s">
        <v>12892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12892</v>
      </c>
      <c r="D12451" t="s">
        <v>12893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12893</v>
      </c>
      <c r="D12452" t="s">
        <v>12894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12894</v>
      </c>
      <c r="D12453" t="s">
        <v>12895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12895</v>
      </c>
      <c r="D12454" t="s">
        <v>12896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12896</v>
      </c>
      <c r="D12455" t="s">
        <v>12897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12897</v>
      </c>
      <c r="D12456" t="s">
        <v>12898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12898</v>
      </c>
      <c r="D12457" t="s">
        <v>12899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12899</v>
      </c>
      <c r="D12458" t="s">
        <v>12900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12900</v>
      </c>
      <c r="D12459" t="s">
        <v>12901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12901</v>
      </c>
      <c r="D12460" t="s">
        <v>12902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12902</v>
      </c>
      <c r="D12461" t="s">
        <v>12903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12903</v>
      </c>
      <c r="D12462" t="s">
        <v>12904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12904</v>
      </c>
      <c r="D12463" t="s">
        <v>12905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12905</v>
      </c>
      <c r="D12464" t="s">
        <v>12906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12906</v>
      </c>
      <c r="D12465" t="s">
        <v>12907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12907</v>
      </c>
      <c r="D12466" t="s">
        <v>12908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12908</v>
      </c>
      <c r="D12467" t="s">
        <v>12909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12909</v>
      </c>
      <c r="D12468" t="s">
        <v>12910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12910</v>
      </c>
      <c r="D12469" t="s">
        <v>12911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12911</v>
      </c>
      <c r="D12470" t="s">
        <v>12912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12912</v>
      </c>
      <c r="D12471" t="s">
        <v>12913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12913</v>
      </c>
      <c r="D12472" t="s">
        <v>12914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12914</v>
      </c>
      <c r="D12473" t="s">
        <v>12915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12915</v>
      </c>
      <c r="D12474" t="s">
        <v>12916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12916</v>
      </c>
      <c r="D12475" t="s">
        <v>12917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12917</v>
      </c>
      <c r="D12476" t="s">
        <v>12918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12918</v>
      </c>
      <c r="D12477" t="s">
        <v>12919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12919</v>
      </c>
      <c r="D12478" t="s">
        <v>12920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12920</v>
      </c>
      <c r="D12479" t="s">
        <v>12921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12921</v>
      </c>
      <c r="D12480" t="s">
        <v>12922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12922</v>
      </c>
      <c r="D12481" t="s">
        <v>12923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12923</v>
      </c>
      <c r="D12482" t="s">
        <v>12924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12924</v>
      </c>
      <c r="D12483" t="s">
        <v>12925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12925</v>
      </c>
      <c r="D12484" t="s">
        <v>12926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12926</v>
      </c>
      <c r="D12485" t="s">
        <v>12927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12927</v>
      </c>
      <c r="D12486" t="s">
        <v>12928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12928</v>
      </c>
      <c r="D12487" t="s">
        <v>12929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12929</v>
      </c>
      <c r="D12488" t="s">
        <v>12930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12930</v>
      </c>
      <c r="D12489" t="s">
        <v>12931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12931</v>
      </c>
      <c r="D12490" t="s">
        <v>12932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12932</v>
      </c>
      <c r="D12491" t="s">
        <v>12933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12933</v>
      </c>
      <c r="D12492" t="s">
        <v>12934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12934</v>
      </c>
      <c r="D12493" t="s">
        <v>12935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12935</v>
      </c>
      <c r="D12494" t="s">
        <v>12936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12936</v>
      </c>
      <c r="D12495" t="s">
        <v>12937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12937</v>
      </c>
      <c r="D12496" t="s">
        <v>12938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12938</v>
      </c>
      <c r="D12497" t="s">
        <v>12939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12939</v>
      </c>
      <c r="D12498" t="s">
        <v>12940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12940</v>
      </c>
      <c r="D12499" t="s">
        <v>12941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12941</v>
      </c>
      <c r="D12500" t="s">
        <v>12942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12942</v>
      </c>
      <c r="D12501" t="s">
        <v>12943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12943</v>
      </c>
      <c r="D12502" t="s">
        <v>12944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12944</v>
      </c>
      <c r="D12503" t="s">
        <v>12945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12945</v>
      </c>
      <c r="D12504" t="s">
        <v>12946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12946</v>
      </c>
      <c r="D12505" t="s">
        <v>12947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12947</v>
      </c>
      <c r="D12506" t="s">
        <v>12948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12948</v>
      </c>
      <c r="D12507" t="s">
        <v>12949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12949</v>
      </c>
      <c r="D12508" t="s">
        <v>12950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12950</v>
      </c>
      <c r="D12509" t="s">
        <v>12951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12951</v>
      </c>
      <c r="D12510" t="s">
        <v>12952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12952</v>
      </c>
      <c r="D12511" t="s">
        <v>12953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12953</v>
      </c>
      <c r="D12512" t="s">
        <v>12954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12954</v>
      </c>
      <c r="D12513" t="s">
        <v>12955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12955</v>
      </c>
      <c r="D12514" t="s">
        <v>12956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12956</v>
      </c>
      <c r="D12515" t="s">
        <v>12957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12957</v>
      </c>
      <c r="D12516" t="s">
        <v>12958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12958</v>
      </c>
      <c r="D12517" t="s">
        <v>12959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12959</v>
      </c>
      <c r="D12518" t="s">
        <v>12960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12960</v>
      </c>
      <c r="D12519" t="s">
        <v>12961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12961</v>
      </c>
      <c r="D12520" t="s">
        <v>12962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12962</v>
      </c>
      <c r="D12521" t="s">
        <v>12963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12963</v>
      </c>
      <c r="D12522" t="s">
        <v>12964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12964</v>
      </c>
      <c r="D12523" t="s">
        <v>12965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12965</v>
      </c>
      <c r="D12524" t="s">
        <v>12966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12966</v>
      </c>
      <c r="D12525" t="s">
        <v>12967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12967</v>
      </c>
      <c r="D12526" t="s">
        <v>12968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12968</v>
      </c>
      <c r="D12527" t="s">
        <v>12969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12969</v>
      </c>
      <c r="D12528" t="s">
        <v>12970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12970</v>
      </c>
      <c r="D12529" t="s">
        <v>12971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12971</v>
      </c>
      <c r="D12530" t="s">
        <v>12972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12972</v>
      </c>
      <c r="D12531" t="s">
        <v>12973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12973</v>
      </c>
      <c r="D12532" t="s">
        <v>12974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12974</v>
      </c>
      <c r="D12533" t="s">
        <v>12975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12975</v>
      </c>
      <c r="D12534" t="s">
        <v>12976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12976</v>
      </c>
      <c r="D12535" t="s">
        <v>12977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12977</v>
      </c>
      <c r="D12536" t="s">
        <v>12978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12978</v>
      </c>
      <c r="D12537" t="s">
        <v>12979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12979</v>
      </c>
      <c r="D12538" t="s">
        <v>12980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12980</v>
      </c>
      <c r="D12539" t="s">
        <v>12981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12981</v>
      </c>
      <c r="D12540" t="s">
        <v>12982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12982</v>
      </c>
      <c r="D12541" t="s">
        <v>12983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12983</v>
      </c>
      <c r="D12542" t="s">
        <v>12984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12984</v>
      </c>
      <c r="D12543" t="s">
        <v>12985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12985</v>
      </c>
      <c r="D12544" t="s">
        <v>12986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12986</v>
      </c>
      <c r="D12545" t="s">
        <v>12987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12987</v>
      </c>
      <c r="D12546" t="s">
        <v>12988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12988</v>
      </c>
      <c r="D12547" t="s">
        <v>12989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12989</v>
      </c>
      <c r="D12548" t="s">
        <v>12990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12990</v>
      </c>
      <c r="D12549" t="s">
        <v>12991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12991</v>
      </c>
      <c r="D12550" t="s">
        <v>12992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12992</v>
      </c>
      <c r="D12551" t="s">
        <v>12993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12993</v>
      </c>
      <c r="D12552" t="s">
        <v>12994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12994</v>
      </c>
      <c r="D12553" t="s">
        <v>12995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12995</v>
      </c>
      <c r="D12554" t="s">
        <v>12996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12996</v>
      </c>
      <c r="D12555" t="s">
        <v>12997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12997</v>
      </c>
      <c r="D12556" t="s">
        <v>12998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12998</v>
      </c>
      <c r="D12557" t="s">
        <v>12999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12999</v>
      </c>
      <c r="D12558" t="s">
        <v>13000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13000</v>
      </c>
      <c r="D12559" t="s">
        <v>13001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13001</v>
      </c>
      <c r="D12560" t="s">
        <v>13002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13002</v>
      </c>
      <c r="D12561" t="s">
        <v>13003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13003</v>
      </c>
      <c r="D12562" t="s">
        <v>13004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13004</v>
      </c>
      <c r="D12563" t="s">
        <v>13005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13005</v>
      </c>
      <c r="D12564" t="s">
        <v>13006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13006</v>
      </c>
      <c r="D12565" t="s">
        <v>13007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13007</v>
      </c>
      <c r="D12566" t="s">
        <v>13008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13008</v>
      </c>
      <c r="D12567" t="s">
        <v>13009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13009</v>
      </c>
      <c r="D12568" t="s">
        <v>13010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13010</v>
      </c>
      <c r="D12569" t="s">
        <v>13011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13011</v>
      </c>
      <c r="D12570" t="s">
        <v>13012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13012</v>
      </c>
      <c r="D12571" t="s">
        <v>13013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13013</v>
      </c>
      <c r="D12572" t="s">
        <v>13014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13014</v>
      </c>
      <c r="D12573" t="s">
        <v>13015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13015</v>
      </c>
      <c r="D12574" t="s">
        <v>13016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13016</v>
      </c>
      <c r="D12575" t="s">
        <v>13017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13017</v>
      </c>
      <c r="D12576" t="s">
        <v>13018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13018</v>
      </c>
      <c r="D12577" t="s">
        <v>13019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13019</v>
      </c>
      <c r="D12578" t="s">
        <v>13020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13020</v>
      </c>
      <c r="D12579" t="s">
        <v>13021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13021</v>
      </c>
      <c r="D12580" t="s">
        <v>13022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13022</v>
      </c>
      <c r="D12581" t="s">
        <v>13023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13023</v>
      </c>
      <c r="D12582" t="s">
        <v>13024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13024</v>
      </c>
      <c r="D12583" t="s">
        <v>13025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13025</v>
      </c>
      <c r="D12584" t="s">
        <v>13026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13026</v>
      </c>
      <c r="D12585" t="s">
        <v>13027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13027</v>
      </c>
      <c r="D12586" t="s">
        <v>13028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13028</v>
      </c>
      <c r="D12587" t="s">
        <v>13029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13029</v>
      </c>
      <c r="D12588" t="s">
        <v>13030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13030</v>
      </c>
      <c r="D12589" t="s">
        <v>13031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13031</v>
      </c>
      <c r="D12590" t="s">
        <v>13032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13032</v>
      </c>
      <c r="D12591" t="s">
        <v>13033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13033</v>
      </c>
      <c r="D12592" t="s">
        <v>13034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13034</v>
      </c>
      <c r="D12593" t="s">
        <v>13035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13035</v>
      </c>
      <c r="D12594" t="s">
        <v>13036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13036</v>
      </c>
      <c r="D12595" t="s">
        <v>13037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13037</v>
      </c>
      <c r="D12596" t="s">
        <v>13038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13038</v>
      </c>
      <c r="D12597" t="s">
        <v>13039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13039</v>
      </c>
      <c r="D12598" t="s">
        <v>13040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13040</v>
      </c>
      <c r="D12599" t="s">
        <v>13041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13041</v>
      </c>
      <c r="D12600" t="s">
        <v>13042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13042</v>
      </c>
      <c r="D12601" t="s">
        <v>13043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13043</v>
      </c>
      <c r="D12602" t="s">
        <v>13044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13044</v>
      </c>
      <c r="D12603" t="s">
        <v>13045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13045</v>
      </c>
      <c r="D12604" t="s">
        <v>13046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13046</v>
      </c>
      <c r="D12605" t="s">
        <v>13047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13047</v>
      </c>
      <c r="D12606" t="s">
        <v>13048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13048</v>
      </c>
      <c r="D12607" t="s">
        <v>13049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13049</v>
      </c>
      <c r="D12608" t="s">
        <v>13050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13050</v>
      </c>
      <c r="D12609" t="s">
        <v>13051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13051</v>
      </c>
      <c r="D12610" t="s">
        <v>13052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13052</v>
      </c>
      <c r="D12611" t="s">
        <v>13053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13053</v>
      </c>
      <c r="D12612" t="s">
        <v>13054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13054</v>
      </c>
      <c r="D12613" t="s">
        <v>13055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13055</v>
      </c>
      <c r="D12614" t="s">
        <v>13056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13056</v>
      </c>
      <c r="D12615" t="s">
        <v>13057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13057</v>
      </c>
      <c r="D12616" t="s">
        <v>13058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13058</v>
      </c>
      <c r="D12617" t="s">
        <v>13059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13059</v>
      </c>
      <c r="D12618" t="s">
        <v>13060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13060</v>
      </c>
      <c r="D12619" t="s">
        <v>13061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13061</v>
      </c>
      <c r="D12620" t="s">
        <v>13062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13062</v>
      </c>
      <c r="D12621" t="s">
        <v>13063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13063</v>
      </c>
      <c r="D12622" t="s">
        <v>13064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13064</v>
      </c>
      <c r="D12623" t="s">
        <v>13065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13065</v>
      </c>
      <c r="D12624" t="s">
        <v>13066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13066</v>
      </c>
      <c r="D12625" t="s">
        <v>13067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13067</v>
      </c>
      <c r="D12626" t="s">
        <v>13068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13068</v>
      </c>
      <c r="D12627" t="s">
        <v>13069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13069</v>
      </c>
      <c r="D12628" t="s">
        <v>13070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13070</v>
      </c>
      <c r="D12629" t="s">
        <v>13071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13071</v>
      </c>
      <c r="D12630" t="s">
        <v>13072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13072</v>
      </c>
      <c r="D12631" t="s">
        <v>13073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13073</v>
      </c>
      <c r="D12632" t="s">
        <v>13074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13074</v>
      </c>
      <c r="D12633" t="s">
        <v>13075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13075</v>
      </c>
      <c r="D12634" t="s">
        <v>13076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13076</v>
      </c>
      <c r="D12635" t="s">
        <v>13077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13077</v>
      </c>
      <c r="D12636" t="s">
        <v>13078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13078</v>
      </c>
      <c r="D12637" t="s">
        <v>13079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13079</v>
      </c>
      <c r="D12638" t="s">
        <v>13080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13080</v>
      </c>
      <c r="D12639" t="s">
        <v>13081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13081</v>
      </c>
      <c r="D12640" t="s">
        <v>13082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13082</v>
      </c>
      <c r="D12641" t="s">
        <v>13083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13083</v>
      </c>
      <c r="D12642" t="s">
        <v>13084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13084</v>
      </c>
      <c r="D12643" t="s">
        <v>13085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13085</v>
      </c>
      <c r="D12644" t="s">
        <v>13086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13086</v>
      </c>
      <c r="D12645" t="s">
        <v>13087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13087</v>
      </c>
      <c r="D12646" t="s">
        <v>13088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13088</v>
      </c>
      <c r="D12647" t="s">
        <v>13089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13089</v>
      </c>
      <c r="D12648" t="s">
        <v>13090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13090</v>
      </c>
      <c r="D12649" t="s">
        <v>13091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13091</v>
      </c>
      <c r="D12650" t="s">
        <v>13092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13092</v>
      </c>
      <c r="D12651" t="s">
        <v>13093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13093</v>
      </c>
      <c r="D12652" t="s">
        <v>13094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13094</v>
      </c>
      <c r="D12653" t="s">
        <v>13095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13095</v>
      </c>
      <c r="D12654" t="s">
        <v>13096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13096</v>
      </c>
      <c r="D12655" t="s">
        <v>13097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13097</v>
      </c>
      <c r="D12656" t="s">
        <v>13098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13098</v>
      </c>
      <c r="D12657" t="s">
        <v>13099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13099</v>
      </c>
      <c r="D12658" t="s">
        <v>13100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13100</v>
      </c>
      <c r="D12659" t="s">
        <v>13101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13101</v>
      </c>
      <c r="D12660" t="s">
        <v>13102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13102</v>
      </c>
      <c r="D12661" t="s">
        <v>13103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13103</v>
      </c>
      <c r="D12662" t="s">
        <v>13104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13104</v>
      </c>
      <c r="D12663" t="s">
        <v>13105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13105</v>
      </c>
      <c r="D12664" t="s">
        <v>13106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13106</v>
      </c>
      <c r="D12665" t="s">
        <v>13107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13107</v>
      </c>
      <c r="D12666" t="s">
        <v>13108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13108</v>
      </c>
      <c r="D12667" t="s">
        <v>13109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13109</v>
      </c>
      <c r="D12668" t="s">
        <v>13110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13110</v>
      </c>
      <c r="D12669" t="s">
        <v>13111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13111</v>
      </c>
      <c r="D12670" t="s">
        <v>13112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13112</v>
      </c>
      <c r="D12671" t="s">
        <v>13113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13113</v>
      </c>
      <c r="D12672" t="s">
        <v>13114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13114</v>
      </c>
      <c r="D12673" t="s">
        <v>13115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13115</v>
      </c>
      <c r="D12674" t="s">
        <v>13116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13116</v>
      </c>
      <c r="D12675" t="s">
        <v>13117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13117</v>
      </c>
      <c r="D12676" t="s">
        <v>13118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13118</v>
      </c>
      <c r="D12677" t="s">
        <v>13119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13119</v>
      </c>
      <c r="D12678" t="s">
        <v>13120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13120</v>
      </c>
      <c r="D12679" t="s">
        <v>13121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13121</v>
      </c>
      <c r="D12680" t="s">
        <v>13122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13122</v>
      </c>
      <c r="D12681" t="s">
        <v>13123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13123</v>
      </c>
      <c r="D12682" t="s">
        <v>13124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13124</v>
      </c>
      <c r="D12683" t="s">
        <v>13125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13125</v>
      </c>
      <c r="D12684" t="s">
        <v>13126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13126</v>
      </c>
      <c r="D12685" t="s">
        <v>13127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13127</v>
      </c>
      <c r="D12686" t="s">
        <v>13128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13128</v>
      </c>
      <c r="D12687" t="s">
        <v>13129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13129</v>
      </c>
      <c r="D12688" t="s">
        <v>13130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13130</v>
      </c>
      <c r="D12689" t="s">
        <v>13131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13131</v>
      </c>
      <c r="D12690" t="s">
        <v>13132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13132</v>
      </c>
      <c r="D12691" t="s">
        <v>13133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13133</v>
      </c>
      <c r="D12692" t="s">
        <v>13134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13134</v>
      </c>
      <c r="D12693" t="s">
        <v>13135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13135</v>
      </c>
      <c r="D12694" t="s">
        <v>13136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13136</v>
      </c>
      <c r="D12695" t="s">
        <v>13137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13137</v>
      </c>
      <c r="D12696" t="s">
        <v>13138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13138</v>
      </c>
      <c r="D12697" t="s">
        <v>13139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13139</v>
      </c>
      <c r="D12698" t="s">
        <v>13140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13140</v>
      </c>
      <c r="D12699" t="s">
        <v>13141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13141</v>
      </c>
      <c r="D12700" t="s">
        <v>13142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13142</v>
      </c>
      <c r="D12701" t="s">
        <v>13143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13143</v>
      </c>
      <c r="D12702" t="s">
        <v>13144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13144</v>
      </c>
      <c r="D12703" t="s">
        <v>13145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13145</v>
      </c>
      <c r="D12704" t="s">
        <v>13146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13146</v>
      </c>
      <c r="D12705" t="s">
        <v>13147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13147</v>
      </c>
      <c r="D12706" t="s">
        <v>13148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13148</v>
      </c>
      <c r="D12707" t="s">
        <v>13149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13149</v>
      </c>
      <c r="D12708" t="s">
        <v>13150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13150</v>
      </c>
      <c r="D12709" t="s">
        <v>13151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13151</v>
      </c>
      <c r="D12710" t="s">
        <v>13152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13152</v>
      </c>
      <c r="D12711" t="s">
        <v>13153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13153</v>
      </c>
      <c r="D12712" t="s">
        <v>13154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13154</v>
      </c>
      <c r="D12713" t="s">
        <v>13155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13155</v>
      </c>
      <c r="D12714" t="s">
        <v>13156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13156</v>
      </c>
      <c r="D12715" t="s">
        <v>13157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13157</v>
      </c>
      <c r="D12716" t="s">
        <v>13158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13158</v>
      </c>
      <c r="D12717" t="s">
        <v>13159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13159</v>
      </c>
      <c r="D12718" t="s">
        <v>13160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13160</v>
      </c>
      <c r="D12719" t="s">
        <v>13161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13161</v>
      </c>
      <c r="D12720" t="s">
        <v>13162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13162</v>
      </c>
      <c r="D12721" t="s">
        <v>13163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13163</v>
      </c>
      <c r="D12722" t="s">
        <v>13164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13164</v>
      </c>
      <c r="D12723" t="s">
        <v>13165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13165</v>
      </c>
      <c r="D12724" t="s">
        <v>13166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13166</v>
      </c>
      <c r="D12725" t="s">
        <v>13167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13167</v>
      </c>
      <c r="D12726" t="s">
        <v>13168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13168</v>
      </c>
      <c r="D12727" t="s">
        <v>13169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13169</v>
      </c>
      <c r="D12728" t="s">
        <v>13170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13170</v>
      </c>
      <c r="D12729" t="s">
        <v>13171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13171</v>
      </c>
      <c r="D12730" t="s">
        <v>13172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13172</v>
      </c>
      <c r="D12731" t="s">
        <v>13173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13173</v>
      </c>
      <c r="D12732" t="s">
        <v>13174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13174</v>
      </c>
      <c r="D12733" t="s">
        <v>13175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13175</v>
      </c>
      <c r="D12734" t="s">
        <v>13176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13176</v>
      </c>
      <c r="D12735" t="s">
        <v>13177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13177</v>
      </c>
      <c r="D12736" t="s">
        <v>13178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13178</v>
      </c>
      <c r="D12737" t="s">
        <v>13179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13179</v>
      </c>
      <c r="D12738" t="s">
        <v>13180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13180</v>
      </c>
      <c r="D12739" t="s">
        <v>13181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13181</v>
      </c>
      <c r="D12740" t="s">
        <v>13182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13182</v>
      </c>
      <c r="D12741" t="s">
        <v>13183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13183</v>
      </c>
      <c r="D12742" t="s">
        <v>13184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13184</v>
      </c>
      <c r="D12743" t="s">
        <v>13185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13185</v>
      </c>
      <c r="D12744" t="s">
        <v>13186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13186</v>
      </c>
      <c r="D12745" t="s">
        <v>13187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13187</v>
      </c>
      <c r="D12746" t="s">
        <v>13188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13188</v>
      </c>
      <c r="D12747" t="s">
        <v>13189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13189</v>
      </c>
      <c r="D12748" t="s">
        <v>13190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13190</v>
      </c>
      <c r="D12749" t="s">
        <v>13191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13191</v>
      </c>
      <c r="D12750" t="s">
        <v>13192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13192</v>
      </c>
      <c r="D12751" t="s">
        <v>13193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13193</v>
      </c>
      <c r="D12752" t="s">
        <v>13194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13194</v>
      </c>
      <c r="D12753" t="s">
        <v>13195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13195</v>
      </c>
      <c r="D12754" t="s">
        <v>13196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13196</v>
      </c>
      <c r="D12755" t="s">
        <v>13197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13197</v>
      </c>
      <c r="D12756" t="s">
        <v>13198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13198</v>
      </c>
      <c r="D12757" t="s">
        <v>13199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13199</v>
      </c>
      <c r="D12758" t="s">
        <v>13200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13200</v>
      </c>
      <c r="D12759" t="s">
        <v>13201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13201</v>
      </c>
      <c r="D12760" t="s">
        <v>13202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13202</v>
      </c>
      <c r="D12761" t="s">
        <v>13203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13203</v>
      </c>
      <c r="D12762" t="s">
        <v>13204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13204</v>
      </c>
      <c r="D12763" t="s">
        <v>13205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13205</v>
      </c>
      <c r="D12764" t="s">
        <v>13206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13206</v>
      </c>
      <c r="D12765" t="s">
        <v>13207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13207</v>
      </c>
      <c r="D12766" t="s">
        <v>13208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13208</v>
      </c>
      <c r="D12767" t="s">
        <v>13209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13209</v>
      </c>
      <c r="D12768" t="s">
        <v>13210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13210</v>
      </c>
      <c r="D12769" t="s">
        <v>13211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13211</v>
      </c>
      <c r="D12770" t="s">
        <v>13212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13212</v>
      </c>
      <c r="D12771" t="s">
        <v>13213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13213</v>
      </c>
      <c r="D12772" t="s">
        <v>13214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13214</v>
      </c>
      <c r="D12773" t="s">
        <v>13215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13215</v>
      </c>
      <c r="D12774" t="s">
        <v>13216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13216</v>
      </c>
      <c r="D12775" t="s">
        <v>13217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13217</v>
      </c>
      <c r="D12776" t="s">
        <v>13218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13218</v>
      </c>
      <c r="D12777" t="s">
        <v>13219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13219</v>
      </c>
      <c r="D12778" t="s">
        <v>13220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13220</v>
      </c>
      <c r="D12779" t="s">
        <v>13221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13221</v>
      </c>
      <c r="D12780" t="s">
        <v>13222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13222</v>
      </c>
      <c r="D12781" t="s">
        <v>13223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13223</v>
      </c>
      <c r="D12782" t="s">
        <v>13224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13224</v>
      </c>
      <c r="D12783" t="s">
        <v>13225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13225</v>
      </c>
      <c r="D12784" t="s">
        <v>13226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13226</v>
      </c>
      <c r="D12785" t="s">
        <v>13227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13227</v>
      </c>
      <c r="D12786" t="s">
        <v>13228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13228</v>
      </c>
      <c r="D12787" t="s">
        <v>13229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13229</v>
      </c>
      <c r="D12788" t="s">
        <v>13230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13230</v>
      </c>
      <c r="D12789" t="s">
        <v>13231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13231</v>
      </c>
      <c r="D12790" t="s">
        <v>13232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13232</v>
      </c>
      <c r="D12791" t="s">
        <v>13233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13233</v>
      </c>
      <c r="D12792" t="s">
        <v>13234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13234</v>
      </c>
      <c r="D12793" t="s">
        <v>13235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13235</v>
      </c>
      <c r="D12794" t="s">
        <v>13236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13236</v>
      </c>
      <c r="D12795" t="s">
        <v>13237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13237</v>
      </c>
      <c r="D12796" t="s">
        <v>13238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13238</v>
      </c>
      <c r="D12797" t="s">
        <v>13239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13239</v>
      </c>
      <c r="D12798" t="s">
        <v>13240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13240</v>
      </c>
      <c r="D12799" t="s">
        <v>13241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13241</v>
      </c>
      <c r="D12800" t="s">
        <v>13242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13242</v>
      </c>
      <c r="D12801" t="s">
        <v>13243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13243</v>
      </c>
      <c r="D12802" t="s">
        <v>13244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13244</v>
      </c>
      <c r="D12803" t="s">
        <v>13245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13245</v>
      </c>
      <c r="D12804" t="s">
        <v>13246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13246</v>
      </c>
      <c r="D12805" t="s">
        <v>13247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13247</v>
      </c>
      <c r="D12806" t="s">
        <v>13248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13248</v>
      </c>
      <c r="D12807" t="s">
        <v>13249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13249</v>
      </c>
      <c r="D12808" t="s">
        <v>13250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13250</v>
      </c>
      <c r="D12809" t="s">
        <v>13251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13251</v>
      </c>
      <c r="D12810" t="s">
        <v>13252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13252</v>
      </c>
      <c r="D12811" t="s">
        <v>13253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13253</v>
      </c>
      <c r="D12812" t="s">
        <v>13254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13254</v>
      </c>
      <c r="D12813" t="s">
        <v>13255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13255</v>
      </c>
      <c r="D12814" t="s">
        <v>13256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13256</v>
      </c>
      <c r="D12815" t="s">
        <v>13257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13257</v>
      </c>
      <c r="D12816" t="s">
        <v>13258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13258</v>
      </c>
      <c r="D12817" t="s">
        <v>13259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13259</v>
      </c>
      <c r="D12818" t="s">
        <v>13260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13260</v>
      </c>
      <c r="D12819" t="s">
        <v>13261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13261</v>
      </c>
      <c r="D12820" t="s">
        <v>13262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13262</v>
      </c>
      <c r="D12821" t="s">
        <v>13263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13263</v>
      </c>
      <c r="D12822" t="s">
        <v>13264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13264</v>
      </c>
      <c r="D12823" t="s">
        <v>13265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13265</v>
      </c>
      <c r="D12824" t="s">
        <v>13266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13266</v>
      </c>
      <c r="D12825" t="s">
        <v>13267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13267</v>
      </c>
      <c r="D12826" t="s">
        <v>13268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13268</v>
      </c>
      <c r="D12827" t="s">
        <v>13269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13269</v>
      </c>
      <c r="D12828" t="s">
        <v>13270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13270</v>
      </c>
      <c r="D12829" t="s">
        <v>13271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13271</v>
      </c>
      <c r="D12830" t="s">
        <v>13272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13272</v>
      </c>
      <c r="D12831" t="s">
        <v>13273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13273</v>
      </c>
      <c r="D12832" t="s">
        <v>13274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13274</v>
      </c>
      <c r="D12833" t="s">
        <v>13275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13275</v>
      </c>
      <c r="D12834" t="s">
        <v>13276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13276</v>
      </c>
      <c r="D12835" t="s">
        <v>13277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13277</v>
      </c>
      <c r="D12836" t="s">
        <v>13278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13278</v>
      </c>
      <c r="D12837" t="s">
        <v>13279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13279</v>
      </c>
      <c r="D12838" t="s">
        <v>13280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13280</v>
      </c>
      <c r="D12839" t="s">
        <v>13281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13281</v>
      </c>
      <c r="D12840" t="s">
        <v>13282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13282</v>
      </c>
      <c r="D12841" t="s">
        <v>13283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13283</v>
      </c>
      <c r="D12842" t="s">
        <v>13284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13284</v>
      </c>
      <c r="D12843" t="s">
        <v>13285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13285</v>
      </c>
      <c r="D12844" t="s">
        <v>13286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13286</v>
      </c>
      <c r="D12845" t="s">
        <v>13287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13287</v>
      </c>
      <c r="D12846" t="s">
        <v>13288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13288</v>
      </c>
      <c r="D12847" t="s">
        <v>13289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13289</v>
      </c>
      <c r="D12848" t="s">
        <v>13290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13290</v>
      </c>
      <c r="D12849" t="s">
        <v>13291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13291</v>
      </c>
      <c r="D12850" t="s">
        <v>13292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13292</v>
      </c>
      <c r="D12851" t="s">
        <v>13293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13293</v>
      </c>
      <c r="D12852" t="s">
        <v>13294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13294</v>
      </c>
      <c r="D12853" t="s">
        <v>13295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13295</v>
      </c>
      <c r="D12854" t="s">
        <v>13296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13296</v>
      </c>
      <c r="D12855" t="s">
        <v>13297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13297</v>
      </c>
      <c r="D12856" t="s">
        <v>13298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13298</v>
      </c>
      <c r="D12857" t="s">
        <v>13299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13299</v>
      </c>
      <c r="D12858" t="s">
        <v>13300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13300</v>
      </c>
      <c r="D12859" t="s">
        <v>13301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13301</v>
      </c>
      <c r="D12860" t="s">
        <v>13302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13302</v>
      </c>
      <c r="D12861" t="s">
        <v>13303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13303</v>
      </c>
      <c r="D12862" t="s">
        <v>13304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13304</v>
      </c>
      <c r="D12863" t="s">
        <v>13305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13305</v>
      </c>
      <c r="D12864" t="s">
        <v>13306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13306</v>
      </c>
      <c r="D12865" t="s">
        <v>13307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13307</v>
      </c>
      <c r="D12866" t="s">
        <v>13308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13308</v>
      </c>
      <c r="D12867" t="s">
        <v>13309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13309</v>
      </c>
      <c r="D12868" t="s">
        <v>13310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13310</v>
      </c>
      <c r="D12869" t="s">
        <v>13311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13311</v>
      </c>
      <c r="D12870" t="s">
        <v>13312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13312</v>
      </c>
      <c r="D12871" t="s">
        <v>13313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13313</v>
      </c>
      <c r="D12872" t="s">
        <v>13314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13314</v>
      </c>
      <c r="D12873" t="s">
        <v>13315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13315</v>
      </c>
      <c r="D12874" t="s">
        <v>13316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13316</v>
      </c>
      <c r="D12875" t="s">
        <v>13317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13317</v>
      </c>
      <c r="D12876" t="s">
        <v>13318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13318</v>
      </c>
      <c r="D12877" t="s">
        <v>13319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13319</v>
      </c>
      <c r="D12878" t="s">
        <v>13320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13320</v>
      </c>
      <c r="D12879" t="s">
        <v>13321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13321</v>
      </c>
      <c r="D12880" t="s">
        <v>13322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13322</v>
      </c>
      <c r="D12881" t="s">
        <v>13323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13323</v>
      </c>
      <c r="D12882" t="s">
        <v>13324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13324</v>
      </c>
      <c r="D12883" t="s">
        <v>13325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13325</v>
      </c>
      <c r="D12884" t="s">
        <v>13326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13326</v>
      </c>
      <c r="D12885" t="s">
        <v>13327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13327</v>
      </c>
      <c r="D12886" t="s">
        <v>13328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13328</v>
      </c>
      <c r="D12887" t="s">
        <v>13329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13329</v>
      </c>
      <c r="D12888" t="s">
        <v>13330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13330</v>
      </c>
      <c r="D12889" t="s">
        <v>13331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13331</v>
      </c>
      <c r="D12890" t="s">
        <v>13332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13332</v>
      </c>
      <c r="D12891" t="s">
        <v>13333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13333</v>
      </c>
      <c r="D12892" t="s">
        <v>13334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13334</v>
      </c>
      <c r="D12893" t="s">
        <v>13335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13335</v>
      </c>
      <c r="D12894" t="s">
        <v>13336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13336</v>
      </c>
      <c r="D12895" t="s">
        <v>13337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13337</v>
      </c>
      <c r="D12896" t="s">
        <v>13338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13338</v>
      </c>
      <c r="D12897" t="s">
        <v>13339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13339</v>
      </c>
      <c r="D12898" t="s">
        <v>13340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13340</v>
      </c>
      <c r="D12899" t="s">
        <v>13341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13341</v>
      </c>
      <c r="D12900" t="s">
        <v>13342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13342</v>
      </c>
      <c r="D12901" t="s">
        <v>13343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13343</v>
      </c>
      <c r="D12902" t="s">
        <v>13344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13344</v>
      </c>
      <c r="D12903" t="s">
        <v>13345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13345</v>
      </c>
      <c r="D12904" t="s">
        <v>13346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13346</v>
      </c>
      <c r="D12905" t="s">
        <v>13347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13347</v>
      </c>
      <c r="D12906" t="s">
        <v>13348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13348</v>
      </c>
      <c r="D12907" t="s">
        <v>13349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13349</v>
      </c>
      <c r="D12908" t="s">
        <v>13350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13350</v>
      </c>
      <c r="D12909" t="s">
        <v>13351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13351</v>
      </c>
      <c r="D12910" t="s">
        <v>13352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13352</v>
      </c>
      <c r="D12911" t="s">
        <v>13353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13353</v>
      </c>
      <c r="D12912" t="s">
        <v>13354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13354</v>
      </c>
      <c r="D12913" t="s">
        <v>13355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13355</v>
      </c>
      <c r="D12914" t="s">
        <v>13356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13356</v>
      </c>
      <c r="D12915" t="s">
        <v>13357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13357</v>
      </c>
      <c r="D12916" t="s">
        <v>13358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13358</v>
      </c>
      <c r="D12917" t="s">
        <v>13359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13359</v>
      </c>
      <c r="D12918" t="s">
        <v>13360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13360</v>
      </c>
      <c r="D12919" t="s">
        <v>13361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13361</v>
      </c>
      <c r="D12920" t="s">
        <v>13362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13362</v>
      </c>
      <c r="D12921" t="s">
        <v>13363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13363</v>
      </c>
      <c r="D12922" t="s">
        <v>13364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13364</v>
      </c>
      <c r="D12923" t="s">
        <v>13365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13365</v>
      </c>
      <c r="D12924" t="s">
        <v>13366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13366</v>
      </c>
      <c r="D12925" t="s">
        <v>13367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13367</v>
      </c>
      <c r="D12926" t="s">
        <v>13368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13368</v>
      </c>
      <c r="D12927" t="s">
        <v>13369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13369</v>
      </c>
      <c r="D12928" t="s">
        <v>13370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13370</v>
      </c>
      <c r="D12929" t="s">
        <v>13371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13371</v>
      </c>
      <c r="D12930" t="s">
        <v>13372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13372</v>
      </c>
      <c r="D12931" t="s">
        <v>13373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13373</v>
      </c>
      <c r="D12932" t="s">
        <v>13374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13374</v>
      </c>
      <c r="D12933" t="s">
        <v>13375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13375</v>
      </c>
      <c r="D12934" t="s">
        <v>13376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13376</v>
      </c>
      <c r="D12935" t="s">
        <v>13377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13377</v>
      </c>
      <c r="D12936" t="s">
        <v>13378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13378</v>
      </c>
      <c r="D12937" t="s">
        <v>13379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13379</v>
      </c>
      <c r="D12938" t="s">
        <v>13380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13380</v>
      </c>
      <c r="D12939" t="s">
        <v>13381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13381</v>
      </c>
      <c r="D12940" t="s">
        <v>13382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13382</v>
      </c>
      <c r="D12941" t="s">
        <v>13383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13383</v>
      </c>
      <c r="D12942" t="s">
        <v>13384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13384</v>
      </c>
      <c r="D12943" t="s">
        <v>13385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13385</v>
      </c>
      <c r="D12944" t="s">
        <v>13386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13386</v>
      </c>
      <c r="D12945" t="s">
        <v>13387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13387</v>
      </c>
      <c r="D12946" t="s">
        <v>13388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13388</v>
      </c>
      <c r="D12947" t="s">
        <v>13389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13389</v>
      </c>
      <c r="D12948" t="s">
        <v>13390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13390</v>
      </c>
      <c r="D12949" t="s">
        <v>13391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13391</v>
      </c>
      <c r="D12950" t="s">
        <v>13392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13392</v>
      </c>
      <c r="D12951" t="s">
        <v>13393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13393</v>
      </c>
      <c r="D12952" t="s">
        <v>13394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13394</v>
      </c>
      <c r="D12953" t="s">
        <v>13395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13395</v>
      </c>
      <c r="D12954" t="s">
        <v>13396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13396</v>
      </c>
      <c r="D12955" t="s">
        <v>13397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13397</v>
      </c>
      <c r="D12956" t="s">
        <v>13398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13398</v>
      </c>
      <c r="D12957" t="s">
        <v>13399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13399</v>
      </c>
      <c r="D12958" t="s">
        <v>13400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13400</v>
      </c>
      <c r="D12959" t="s">
        <v>13401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13401</v>
      </c>
      <c r="D12960" t="s">
        <v>13402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13402</v>
      </c>
      <c r="D12961" t="s">
        <v>13403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13403</v>
      </c>
      <c r="D12962" t="s">
        <v>13404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13404</v>
      </c>
      <c r="D12963" t="s">
        <v>13405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13405</v>
      </c>
      <c r="D12964" t="s">
        <v>13406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13406</v>
      </c>
      <c r="D12965" t="s">
        <v>13407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13407</v>
      </c>
      <c r="D12966" t="s">
        <v>13408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13408</v>
      </c>
      <c r="D12967" t="s">
        <v>13409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13409</v>
      </c>
      <c r="D12968" t="s">
        <v>13410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13410</v>
      </c>
      <c r="D12969" t="s">
        <v>13411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13411</v>
      </c>
      <c r="D12970" t="s">
        <v>13412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13412</v>
      </c>
      <c r="D12971" t="s">
        <v>13413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13413</v>
      </c>
      <c r="D12972" t="s">
        <v>13414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13414</v>
      </c>
      <c r="D12973" t="s">
        <v>13415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13415</v>
      </c>
      <c r="D12974" t="s">
        <v>13416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13416</v>
      </c>
      <c r="D12975" t="s">
        <v>13417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13417</v>
      </c>
      <c r="D12976" t="s">
        <v>13418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13418</v>
      </c>
      <c r="D12977" t="s">
        <v>13419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13419</v>
      </c>
      <c r="D12978" t="s">
        <v>13420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13420</v>
      </c>
      <c r="D12979" t="s">
        <v>13421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13421</v>
      </c>
      <c r="D12980" t="s">
        <v>13422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13422</v>
      </c>
      <c r="D12981" t="s">
        <v>13423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13423</v>
      </c>
      <c r="D12982" t="s">
        <v>13424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13424</v>
      </c>
      <c r="D12983" t="s">
        <v>13425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13425</v>
      </c>
      <c r="D12984" t="s">
        <v>13426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13426</v>
      </c>
      <c r="D12985" t="s">
        <v>13427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13427</v>
      </c>
      <c r="D12986" t="s">
        <v>13428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13428</v>
      </c>
      <c r="D12987" t="s">
        <v>13429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13429</v>
      </c>
      <c r="D12988" t="s">
        <v>13430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13430</v>
      </c>
      <c r="D12989" t="s">
        <v>13431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13431</v>
      </c>
      <c r="D12990" t="s">
        <v>13432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13432</v>
      </c>
      <c r="D12991" t="s">
        <v>13433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13433</v>
      </c>
      <c r="D12992" t="s">
        <v>13434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13434</v>
      </c>
      <c r="D12993" t="s">
        <v>13435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13435</v>
      </c>
      <c r="D12994" t="s">
        <v>13436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13436</v>
      </c>
      <c r="D12995" t="s">
        <v>13437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13437</v>
      </c>
      <c r="D12996" t="s">
        <v>13438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13438</v>
      </c>
      <c r="D12997" t="s">
        <v>13439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13439</v>
      </c>
      <c r="D12998" t="s">
        <v>13440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13440</v>
      </c>
      <c r="D12999" t="s">
        <v>13441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13441</v>
      </c>
      <c r="D13000" t="s">
        <v>13442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13442</v>
      </c>
      <c r="D13001" t="s">
        <v>13443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13443</v>
      </c>
      <c r="D13002" t="s">
        <v>13444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13444</v>
      </c>
      <c r="D13003" t="s">
        <v>13445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13445</v>
      </c>
      <c r="D13004" t="s">
        <v>13446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13446</v>
      </c>
      <c r="D13005" t="s">
        <v>13447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13447</v>
      </c>
      <c r="D13006" t="s">
        <v>13448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13448</v>
      </c>
      <c r="D13007" t="s">
        <v>13449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13449</v>
      </c>
      <c r="D13008" t="s">
        <v>13450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13450</v>
      </c>
      <c r="D13009" t="s">
        <v>13451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13451</v>
      </c>
      <c r="D13010" t="s">
        <v>13452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13452</v>
      </c>
      <c r="D13011" t="s">
        <v>13453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13453</v>
      </c>
      <c r="D13012" t="s">
        <v>13454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13454</v>
      </c>
      <c r="D13013" t="s">
        <v>13455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13455</v>
      </c>
      <c r="D13014" t="s">
        <v>13456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13456</v>
      </c>
      <c r="D13015" t="s">
        <v>13457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13457</v>
      </c>
      <c r="D13016" t="s">
        <v>13458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13458</v>
      </c>
      <c r="D13017" t="s">
        <v>13459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13459</v>
      </c>
      <c r="D13018" t="s">
        <v>13460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13460</v>
      </c>
      <c r="D13019" t="s">
        <v>13461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13461</v>
      </c>
      <c r="D13020" t="s">
        <v>13462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13462</v>
      </c>
      <c r="D13021" t="s">
        <v>13463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13463</v>
      </c>
      <c r="D13022" t="s">
        <v>13464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13464</v>
      </c>
      <c r="D13023" t="s">
        <v>13465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13465</v>
      </c>
      <c r="D13024" t="s">
        <v>13466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13466</v>
      </c>
      <c r="D13025" t="s">
        <v>13467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13467</v>
      </c>
      <c r="D13026" t="s">
        <v>13468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13468</v>
      </c>
      <c r="D13027" t="s">
        <v>13469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13469</v>
      </c>
      <c r="D13028" t="s">
        <v>13470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13470</v>
      </c>
      <c r="D13029" t="s">
        <v>13471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13471</v>
      </c>
      <c r="D13030" t="s">
        <v>13472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13472</v>
      </c>
      <c r="D13031" t="s">
        <v>13473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13473</v>
      </c>
      <c r="D13032" t="s">
        <v>13474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13474</v>
      </c>
      <c r="D13033" t="s">
        <v>13475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13475</v>
      </c>
      <c r="D13034" t="s">
        <v>13476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13476</v>
      </c>
      <c r="D13035" t="s">
        <v>13477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13477</v>
      </c>
      <c r="D13036" t="s">
        <v>13478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13478</v>
      </c>
      <c r="D13037" t="s">
        <v>13479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13479</v>
      </c>
      <c r="D13038" t="s">
        <v>13480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13480</v>
      </c>
      <c r="D13039" t="s">
        <v>13481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13481</v>
      </c>
      <c r="D13040" t="s">
        <v>13482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13482</v>
      </c>
      <c r="D13041" t="s">
        <v>13483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13483</v>
      </c>
      <c r="D13042" t="s">
        <v>13484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13484</v>
      </c>
      <c r="D13043" t="s">
        <v>13485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13485</v>
      </c>
      <c r="D13044" t="s">
        <v>13486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13486</v>
      </c>
      <c r="D13045" t="s">
        <v>13487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13487</v>
      </c>
      <c r="D13046" t="s">
        <v>13488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13488</v>
      </c>
      <c r="D13047" t="s">
        <v>13489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13489</v>
      </c>
      <c r="D13048" t="s">
        <v>13490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13490</v>
      </c>
      <c r="D13049" t="s">
        <v>13491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13491</v>
      </c>
      <c r="D13050" t="s">
        <v>13492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13492</v>
      </c>
      <c r="D13051" t="s">
        <v>13493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13493</v>
      </c>
      <c r="D13052" t="s">
        <v>13494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13494</v>
      </c>
      <c r="D13053" t="s">
        <v>13495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13495</v>
      </c>
      <c r="D13054" t="s">
        <v>13496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13496</v>
      </c>
      <c r="D13055" t="s">
        <v>13497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13497</v>
      </c>
      <c r="D13056" t="s">
        <v>13498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13498</v>
      </c>
      <c r="D13057" t="s">
        <v>13499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13499</v>
      </c>
      <c r="D13058" t="s">
        <v>13500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13500</v>
      </c>
      <c r="D13059" t="s">
        <v>13501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13501</v>
      </c>
      <c r="D13060" t="s">
        <v>13502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13502</v>
      </c>
      <c r="D13061" t="s">
        <v>13503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13503</v>
      </c>
      <c r="D13062" t="s">
        <v>13504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13504</v>
      </c>
      <c r="D13063" t="s">
        <v>13505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13505</v>
      </c>
      <c r="D13064" t="s">
        <v>13506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13506</v>
      </c>
      <c r="D13065" t="s">
        <v>13507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13507</v>
      </c>
      <c r="D13066" t="s">
        <v>13508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13508</v>
      </c>
      <c r="D13067" t="s">
        <v>13509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13509</v>
      </c>
      <c r="D13068" t="s">
        <v>13510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13510</v>
      </c>
      <c r="D13069" t="s">
        <v>13511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13511</v>
      </c>
      <c r="D13070" t="s">
        <v>13512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13512</v>
      </c>
      <c r="D13071" t="s">
        <v>13513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13513</v>
      </c>
      <c r="D13072" t="s">
        <v>13514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13514</v>
      </c>
      <c r="D13073" t="s">
        <v>13515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13515</v>
      </c>
      <c r="D13074" t="s">
        <v>13516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13516</v>
      </c>
      <c r="D13075" t="s">
        <v>13517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13517</v>
      </c>
      <c r="D13076" t="s">
        <v>13518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13518</v>
      </c>
      <c r="D13077" t="s">
        <v>13519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13519</v>
      </c>
      <c r="D13078" t="s">
        <v>13520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13520</v>
      </c>
      <c r="D13079" t="s">
        <v>13521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13521</v>
      </c>
      <c r="D13080" t="s">
        <v>13522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13522</v>
      </c>
      <c r="D13081" t="s">
        <v>13523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13523</v>
      </c>
      <c r="D13082" t="s">
        <v>13524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13524</v>
      </c>
      <c r="D13083" t="s">
        <v>13525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13525</v>
      </c>
      <c r="D13084" t="s">
        <v>13526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13526</v>
      </c>
      <c r="D13085" t="s">
        <v>13527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13527</v>
      </c>
      <c r="D13086" t="s">
        <v>13528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13528</v>
      </c>
      <c r="D13087" t="s">
        <v>13529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13529</v>
      </c>
      <c r="D13088" t="s">
        <v>13530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13530</v>
      </c>
      <c r="D13089" t="s">
        <v>13531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13531</v>
      </c>
      <c r="D13090" t="s">
        <v>13532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13532</v>
      </c>
      <c r="D13091" t="s">
        <v>13533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13533</v>
      </c>
      <c r="D13092" t="s">
        <v>13534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13534</v>
      </c>
      <c r="D13093" t="s">
        <v>13535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13535</v>
      </c>
      <c r="D13094" t="s">
        <v>13536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13536</v>
      </c>
      <c r="D13095" t="s">
        <v>13537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13537</v>
      </c>
      <c r="D13096" t="s">
        <v>13538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13538</v>
      </c>
      <c r="D13097" t="s">
        <v>13539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13539</v>
      </c>
      <c r="D13098" t="s">
        <v>13540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13540</v>
      </c>
      <c r="D13099" t="s">
        <v>13541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13541</v>
      </c>
      <c r="D13100" t="s">
        <v>13542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13542</v>
      </c>
      <c r="D13101" t="s">
        <v>13543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13543</v>
      </c>
      <c r="D13102" t="s">
        <v>13544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13544</v>
      </c>
      <c r="D13103" t="s">
        <v>13545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13545</v>
      </c>
      <c r="D13104" t="s">
        <v>13546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13546</v>
      </c>
      <c r="D13105" t="s">
        <v>13547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13547</v>
      </c>
      <c r="D13106" t="s">
        <v>13548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13548</v>
      </c>
      <c r="D13107" t="s">
        <v>13549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13549</v>
      </c>
      <c r="D13108" t="s">
        <v>13550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13550</v>
      </c>
      <c r="D13109" t="s">
        <v>13551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13551</v>
      </c>
      <c r="D13110" t="s">
        <v>13552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13552</v>
      </c>
      <c r="D13111" t="s">
        <v>13553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13553</v>
      </c>
      <c r="D13112" t="s">
        <v>13554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13554</v>
      </c>
      <c r="D13113" t="s">
        <v>13555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13555</v>
      </c>
      <c r="D13114" t="s">
        <v>13556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13556</v>
      </c>
      <c r="D13115" t="s">
        <v>13557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13557</v>
      </c>
      <c r="D13116" t="s">
        <v>13558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13558</v>
      </c>
      <c r="D13117" t="s">
        <v>13559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13559</v>
      </c>
      <c r="D13118" t="s">
        <v>13560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13560</v>
      </c>
      <c r="D13119" t="s">
        <v>13561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13561</v>
      </c>
      <c r="D13120" t="s">
        <v>13562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13562</v>
      </c>
      <c r="D13121" t="s">
        <v>13563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13563</v>
      </c>
      <c r="D13122" t="s">
        <v>13564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13564</v>
      </c>
      <c r="D13123" t="s">
        <v>13565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13565</v>
      </c>
      <c r="D13124" t="s">
        <v>13566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13566</v>
      </c>
      <c r="D13125" t="s">
        <v>13567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13567</v>
      </c>
      <c r="D13126" t="s">
        <v>13568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13568</v>
      </c>
      <c r="D13127" t="s">
        <v>13569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13569</v>
      </c>
      <c r="D13128" t="s">
        <v>13570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13570</v>
      </c>
      <c r="D13129" t="s">
        <v>13571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13571</v>
      </c>
      <c r="D13130" t="s">
        <v>13572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13572</v>
      </c>
      <c r="D13131" t="s">
        <v>13573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13573</v>
      </c>
      <c r="D13132" t="s">
        <v>13574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13574</v>
      </c>
      <c r="D13133" t="s">
        <v>13575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13575</v>
      </c>
      <c r="D13134" t="s">
        <v>13576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13576</v>
      </c>
      <c r="D13135" t="s">
        <v>13577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13577</v>
      </c>
      <c r="D13136" t="s">
        <v>13578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13578</v>
      </c>
      <c r="D13137" t="s">
        <v>13579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13579</v>
      </c>
      <c r="D13138" t="s">
        <v>13580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13580</v>
      </c>
      <c r="D13139" t="s">
        <v>13581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13581</v>
      </c>
      <c r="D13140" t="s">
        <v>13582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13582</v>
      </c>
      <c r="D13141" t="s">
        <v>13583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13583</v>
      </c>
      <c r="D13142" t="s">
        <v>13584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13584</v>
      </c>
      <c r="D13143" t="s">
        <v>13585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13585</v>
      </c>
      <c r="D13144" t="s">
        <v>13586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13586</v>
      </c>
      <c r="D13145" t="s">
        <v>13587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13587</v>
      </c>
      <c r="D13146" t="s">
        <v>13588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13588</v>
      </c>
      <c r="D13147" t="s">
        <v>13589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13589</v>
      </c>
      <c r="D13148" t="s">
        <v>13590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13590</v>
      </c>
      <c r="D13149" t="s">
        <v>13591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13591</v>
      </c>
      <c r="D13150" t="s">
        <v>13592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13592</v>
      </c>
      <c r="D13151" t="s">
        <v>13593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13593</v>
      </c>
      <c r="D13152" t="s">
        <v>13594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13594</v>
      </c>
      <c r="D13153" t="s">
        <v>13595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13595</v>
      </c>
      <c r="D13154" t="s">
        <v>13596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13596</v>
      </c>
      <c r="D13155" t="s">
        <v>13597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13597</v>
      </c>
      <c r="D13156" t="s">
        <v>13598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13598</v>
      </c>
      <c r="D13157" t="s">
        <v>13599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13599</v>
      </c>
      <c r="D13158" t="s">
        <v>13600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13600</v>
      </c>
      <c r="D13159" t="s">
        <v>13601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13601</v>
      </c>
      <c r="D13160" t="s">
        <v>13602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13602</v>
      </c>
      <c r="D13161" t="s">
        <v>13603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13603</v>
      </c>
      <c r="D13162" t="s">
        <v>13604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13604</v>
      </c>
      <c r="D13163" t="s">
        <v>13605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13605</v>
      </c>
      <c r="D13164" t="s">
        <v>13606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13606</v>
      </c>
      <c r="D13165" t="s">
        <v>13607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13607</v>
      </c>
      <c r="D13166" t="s">
        <v>13608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13608</v>
      </c>
      <c r="D13167" t="s">
        <v>13609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13609</v>
      </c>
      <c r="D13168" t="s">
        <v>13610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13610</v>
      </c>
      <c r="D13169" t="s">
        <v>13611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13611</v>
      </c>
      <c r="D13170" t="s">
        <v>13612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13612</v>
      </c>
      <c r="D13171" t="s">
        <v>13613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13613</v>
      </c>
      <c r="D13172" t="s">
        <v>13614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13614</v>
      </c>
      <c r="D13173" t="s">
        <v>13615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13615</v>
      </c>
      <c r="D13174" t="s">
        <v>13616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13616</v>
      </c>
      <c r="D13175" t="s">
        <v>13617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13617</v>
      </c>
      <c r="D13176" t="s">
        <v>13618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13618</v>
      </c>
      <c r="D13177" t="s">
        <v>13619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13619</v>
      </c>
      <c r="D13178" t="s">
        <v>13620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13620</v>
      </c>
      <c r="D13179" t="s">
        <v>13621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13621</v>
      </c>
      <c r="D13180" t="s">
        <v>13622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13622</v>
      </c>
      <c r="D13181" t="s">
        <v>13623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13623</v>
      </c>
      <c r="D13182" t="s">
        <v>13624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13624</v>
      </c>
      <c r="D13183" t="s">
        <v>13625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13625</v>
      </c>
      <c r="D13184" t="s">
        <v>13626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13626</v>
      </c>
      <c r="D13185" t="s">
        <v>13627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13627</v>
      </c>
      <c r="D13186" t="s">
        <v>13628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13628</v>
      </c>
      <c r="D13187" t="s">
        <v>13629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13629</v>
      </c>
      <c r="D13188" t="s">
        <v>13630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13630</v>
      </c>
      <c r="D13189" t="s">
        <v>13631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13631</v>
      </c>
      <c r="D13190" t="s">
        <v>13632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13632</v>
      </c>
      <c r="D13191" t="s">
        <v>13633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13633</v>
      </c>
      <c r="D13192" t="s">
        <v>13634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13634</v>
      </c>
      <c r="D13193" t="s">
        <v>13635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13635</v>
      </c>
      <c r="D13194" t="s">
        <v>13636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13636</v>
      </c>
      <c r="D13195" t="s">
        <v>13637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13637</v>
      </c>
      <c r="D13196" t="s">
        <v>13638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13638</v>
      </c>
      <c r="D13197" t="s">
        <v>13639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13639</v>
      </c>
      <c r="D13198" t="s">
        <v>13640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13640</v>
      </c>
      <c r="D13199" t="s">
        <v>13641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13641</v>
      </c>
      <c r="D13200" t="s">
        <v>13642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13642</v>
      </c>
      <c r="D13201" t="s">
        <v>13643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13643</v>
      </c>
      <c r="D13202" t="s">
        <v>13644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13644</v>
      </c>
      <c r="D13203" t="s">
        <v>13645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13645</v>
      </c>
      <c r="D13204" t="s">
        <v>13646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13646</v>
      </c>
      <c r="D13205" t="s">
        <v>13647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13647</v>
      </c>
      <c r="D13206" t="s">
        <v>13648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13648</v>
      </c>
      <c r="D13207" t="s">
        <v>13649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13649</v>
      </c>
      <c r="D13208" t="s">
        <v>13650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13650</v>
      </c>
      <c r="D13209" t="s">
        <v>13651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13651</v>
      </c>
      <c r="D13210" t="s">
        <v>13652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10351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408</v>
      </c>
      <c r="B2" t="s">
        <v>10352</v>
      </c>
      <c r="C2" t="s">
        <v>10353</v>
      </c>
      <c r="D2" t="s">
        <v>10354</v>
      </c>
      <c r="E2" t="s">
        <v>108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10355</v>
      </c>
      <c r="B1" s="54" cm="1">
        <f t="array" ref="B1">-1000*SLOPE(IF(ISNUMBER(Daily!$C$3:$C$306),Daily!$C$3:$C$306),IF(ISNUMBER(Daily!$C$3:$C$306),Daily!$B$3:$B$306))/24</f>
        <v>148.17726533023998</v>
      </c>
      <c r="C1" t="s">
        <v>10356</v>
      </c>
      <c r="K1" t="s">
        <v>13653</v>
      </c>
      <c r="L1" t="s">
        <v>10358</v>
      </c>
    </row>
    <row r="2" spans="1:12" x14ac:dyDescent="0.45">
      <c r="A2" t="s">
        <v>10357</v>
      </c>
      <c r="B2" s="54" cm="1">
        <f t="array" ref="B2">INTERCEPT(IF(ISNUMBER(Daily!$C$3:$C$306),Daily!$B$3:$B$306), IF(ISNUMBER(Daily!$C$3:$C$306),Daily!$C$3:$C$306))</f>
        <v>13.096825309602286</v>
      </c>
      <c r="C2" t="s">
        <v>107</v>
      </c>
      <c r="D2" t="s">
        <v>13655</v>
      </c>
      <c r="K2">
        <v>12.5</v>
      </c>
      <c r="L2">
        <v>1148.9000000000001</v>
      </c>
    </row>
    <row r="3" spans="1:12" x14ac:dyDescent="0.45">
      <c r="A3" t="s">
        <v>13657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13660</v>
      </c>
      <c r="B4" s="42">
        <f>B3*B1*24/1000</f>
        <v>4496.1723973685375</v>
      </c>
      <c r="C4" t="s">
        <v>108</v>
      </c>
      <c r="K4">
        <v>13.5</v>
      </c>
      <c r="L4">
        <v>1388.9</v>
      </c>
    </row>
    <row r="5" spans="1:12" x14ac:dyDescent="0.45">
      <c r="A5" t="s">
        <v>13659</v>
      </c>
      <c r="B5" s="42">
        <f>Daily!E1</f>
        <v>3844.7140000000013</v>
      </c>
      <c r="C5" t="s">
        <v>108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13658</v>
      </c>
      <c r="B6" s="42">
        <f>B5/G5</f>
        <v>5102.9840363636376</v>
      </c>
      <c r="C6" t="s">
        <v>108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13654</v>
      </c>
      <c r="B8" s="29">
        <v>14</v>
      </c>
      <c r="C8" s="26">
        <f>B2</f>
        <v>13.096825309602286</v>
      </c>
      <c r="D8" t="s">
        <v>13656</v>
      </c>
      <c r="K8">
        <v>15.5</v>
      </c>
      <c r="L8">
        <v>1938.3</v>
      </c>
    </row>
    <row r="9" spans="1:12" x14ac:dyDescent="0.45">
      <c r="A9" t="s">
        <v>10358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10359</v>
      </c>
      <c r="B10" s="29">
        <v>19.5</v>
      </c>
      <c r="K10">
        <v>16.5</v>
      </c>
      <c r="L10">
        <v>2244.1</v>
      </c>
    </row>
    <row r="11" spans="1:12" x14ac:dyDescent="0.45">
      <c r="A11" t="s">
        <v>10360</v>
      </c>
      <c r="B11" s="29">
        <v>-2</v>
      </c>
      <c r="K11">
        <v>17</v>
      </c>
      <c r="L11">
        <v>2402</v>
      </c>
    </row>
    <row r="12" spans="1:12" x14ac:dyDescent="0.45">
      <c r="A12" t="s">
        <v>10361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10362</v>
      </c>
      <c r="B13" s="54">
        <f>B19*B12*B1/1000</f>
        <v>2.7079395239101354</v>
      </c>
      <c r="C13" s="26" t="s">
        <v>10363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10364</v>
      </c>
      <c r="B15" s="6">
        <v>60</v>
      </c>
      <c r="C15" s="26" t="s">
        <v>10365</v>
      </c>
    </row>
    <row r="16" spans="1:12" x14ac:dyDescent="0.45">
      <c r="A16" t="s">
        <v>10366</v>
      </c>
      <c r="B16" s="54">
        <f>B15/24</f>
        <v>2.5</v>
      </c>
      <c r="C16" t="s">
        <v>10363</v>
      </c>
    </row>
    <row r="18" spans="1:3" x14ac:dyDescent="0.45">
      <c r="A18" t="s">
        <v>10367</v>
      </c>
      <c r="B18" s="26" cm="1">
        <f t="array" ref="B18">AVERAGE(LARGE(IF(ISNUMBER(Daily!$C$3:$C$306),Daily!$C$3:$C$306),ROW(1:10)))</f>
        <v>63.993569999999998</v>
      </c>
      <c r="C18" s="26" t="s">
        <v>10365</v>
      </c>
    </row>
    <row r="19" spans="1:3" x14ac:dyDescent="0.45">
      <c r="A19" t="s">
        <v>10368</v>
      </c>
      <c r="B19" s="30">
        <v>0.85</v>
      </c>
    </row>
    <row r="20" spans="1:3" x14ac:dyDescent="0.45">
      <c r="A20" t="s">
        <v>10369</v>
      </c>
      <c r="B20">
        <v>2</v>
      </c>
    </row>
    <row r="21" spans="1:3" x14ac:dyDescent="0.45">
      <c r="A21" t="s">
        <v>10370</v>
      </c>
      <c r="B21" s="26">
        <f>(B18-B20)*B19</f>
        <v>52.694534499999996</v>
      </c>
      <c r="C21" t="s">
        <v>10365</v>
      </c>
    </row>
    <row r="22" spans="1:3" x14ac:dyDescent="0.45">
      <c r="A22" t="s">
        <v>10371</v>
      </c>
      <c r="B22" s="54">
        <f>B21/24</f>
        <v>2.1956056041666665</v>
      </c>
      <c r="C22" t="s">
        <v>10363</v>
      </c>
    </row>
    <row r="24" spans="1:3" x14ac:dyDescent="0.45">
      <c r="A24" t="s">
        <v>13681</v>
      </c>
      <c r="B24">
        <f>Inputs!B26</f>
        <v>20000</v>
      </c>
    </row>
    <row r="25" spans="1:3" x14ac:dyDescent="0.45">
      <c r="A25" t="s">
        <v>13682</v>
      </c>
      <c r="B25" s="26">
        <f>B12*B24/(B9*24)</f>
        <v>9.9537037037037042</v>
      </c>
    </row>
    <row r="27" spans="1:3" x14ac:dyDescent="0.45">
      <c r="A27" t="s">
        <v>13669</v>
      </c>
    </row>
    <row r="28" spans="1:3" x14ac:dyDescent="0.45">
      <c r="A28" t="s">
        <v>13670</v>
      </c>
      <c r="B28" t="e">
        <f>HeatPunkAnalysis!#REF!</f>
        <v>#REF!</v>
      </c>
    </row>
    <row r="29" spans="1:3" x14ac:dyDescent="0.45">
      <c r="A29" t="s">
        <v>13671</v>
      </c>
      <c r="B29" s="53" t="e">
        <f>HeatPunkAnalysis!#REF!</f>
        <v>#REF!</v>
      </c>
    </row>
    <row r="30" spans="1:3" x14ac:dyDescent="0.45">
      <c r="A30" t="s">
        <v>13672</v>
      </c>
      <c r="B30" s="53" t="e">
        <f>HeatPunkAnalysis!#REF!</f>
        <v>#REF!</v>
      </c>
    </row>
    <row r="31" spans="1:3" x14ac:dyDescent="0.45">
      <c r="A31" t="s">
        <v>13673</v>
      </c>
      <c r="B31" t="e">
        <f>HeatPunkAnalysis!#REF!</f>
        <v>#REF!</v>
      </c>
    </row>
    <row r="32" spans="1:3" x14ac:dyDescent="0.45">
      <c r="A32" t="s">
        <v>13674</v>
      </c>
      <c r="B32" s="27" t="e">
        <f>(B30/B29)*B31</f>
        <v>#REF!</v>
      </c>
    </row>
    <row r="33" spans="1:2" x14ac:dyDescent="0.45">
      <c r="A33" t="s">
        <v>13675</v>
      </c>
      <c r="B33" t="e">
        <f>B28-B31</f>
        <v>#REF!</v>
      </c>
    </row>
    <row r="34" spans="1:2" x14ac:dyDescent="0.45">
      <c r="A34" t="s">
        <v>13676</v>
      </c>
      <c r="B34" s="30">
        <v>0.1</v>
      </c>
    </row>
    <row r="35" spans="1:2" x14ac:dyDescent="0.45">
      <c r="A35" t="s">
        <v>13677</v>
      </c>
      <c r="B35" t="e">
        <f>B33*(100%+B34)</f>
        <v>#REF!</v>
      </c>
    </row>
    <row r="36" spans="1:2" x14ac:dyDescent="0.45">
      <c r="A36" t="s">
        <v>13678</v>
      </c>
      <c r="B36" s="27" t="e">
        <f>B35+B32</f>
        <v>#REF!</v>
      </c>
    </row>
    <row r="37" spans="1:2" x14ac:dyDescent="0.45">
      <c r="A37" t="s">
        <v>13679</v>
      </c>
      <c r="B37" s="28" t="e">
        <f>B36/B28</f>
        <v>#REF!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10372</v>
      </c>
      <c r="C1" t="s">
        <v>408</v>
      </c>
      <c r="D1" t="s">
        <v>10373</v>
      </c>
      <c r="G1" t="s">
        <v>10374</v>
      </c>
      <c r="H1" t="s">
        <v>10373</v>
      </c>
      <c r="I1" t="s">
        <v>10375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10376</v>
      </c>
      <c r="G2" s="32">
        <v>45617</v>
      </c>
      <c r="H2">
        <f ca="1">VLOOKUP(G2,$C$2:$D$11,2,FALSE)</f>
        <v>9040</v>
      </c>
      <c r="I2" t="s">
        <v>10372</v>
      </c>
      <c r="J2" t="str">
        <f ca="1">ROUND($J$1,0)&amp;"kWh for "&amp;TEXT($G$2,"dd mmm yyyy")&amp; " at " &amp; ROUND(K1,1) &amp; "C"</f>
        <v>47kWh for 21 Nov 2024 at 0.7C</v>
      </c>
      <c r="K2" t="s">
        <v>10363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10377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17</vt:i4>
      </vt:variant>
    </vt:vector>
  </HeadingPairs>
  <TitlesOfParts>
    <vt:vector size="41" baseType="lpstr">
      <vt:lpstr>Report</vt:lpstr>
      <vt:lpstr>InsulationDatabase</vt:lpstr>
      <vt:lpstr>Inputs</vt:lpstr>
      <vt:lpstr>HeatPunkAnalysis</vt:lpstr>
      <vt:lpstr>HeatPunkRaw</vt:lpstr>
      <vt:lpstr>Rooms</vt:lpstr>
      <vt:lpstr>RadiatorLocations</vt:lpstr>
      <vt:lpstr>MCSACH</vt:lpstr>
      <vt:lpstr>Scenarios</vt:lpstr>
      <vt:lpstr>RadiatorDatabase</vt:lpstr>
      <vt:lpstr>CalcResults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2025-03-02T17:11:11Z</dcterms:modified>
</cp:coreProperties>
</file>