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i\Documents\GitSourceCode\Radiators\radiators2\"/>
    </mc:Choice>
  </mc:AlternateContent>
  <xr:revisionPtr revIDLastSave="0" documentId="13_ncr:1_{512D3D81-38DF-47DB-8486-58C6C73B9B93}" xr6:coauthVersionLast="47" xr6:coauthVersionMax="47" xr10:uidLastSave="{00000000-0000-0000-0000-000000000000}"/>
  <bookViews>
    <workbookView xWindow="44685" yWindow="60" windowWidth="23940" windowHeight="14070" xr2:uid="{8719C235-57A4-4931-9FB3-495B76375664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B4" i="1"/>
  <c r="B5" i="1" s="1"/>
  <c r="B7" i="1" s="1"/>
  <c r="B9" i="1" s="1"/>
  <c r="C15" i="1" l="1"/>
  <c r="D15" i="1" s="1"/>
  <c r="C20" i="1"/>
  <c r="D20" i="1" s="1"/>
  <c r="C21" i="1"/>
  <c r="D21" i="1" s="1"/>
  <c r="C22" i="1"/>
  <c r="D22" i="1" s="1"/>
  <c r="C23" i="1"/>
  <c r="D23" i="1" s="1"/>
  <c r="C24" i="1"/>
  <c r="D24" i="1" s="1"/>
  <c r="C14" i="1"/>
  <c r="D14" i="1" s="1"/>
  <c r="C16" i="1"/>
  <c r="D16" i="1" s="1"/>
  <c r="C17" i="1"/>
  <c r="D17" i="1" s="1"/>
  <c r="C18" i="1"/>
  <c r="D18" i="1" s="1"/>
  <c r="C19" i="1"/>
  <c r="D19" i="1" s="1"/>
  <c r="E15" i="1" l="1"/>
  <c r="E16" i="1"/>
  <c r="E23" i="1"/>
  <c r="E17" i="1"/>
  <c r="E18" i="1"/>
  <c r="E19" i="1"/>
  <c r="E20" i="1"/>
  <c r="E21" i="1"/>
  <c r="E22" i="1"/>
  <c r="E24" i="1"/>
  <c r="E14" i="1"/>
</calcChain>
</file>

<file path=xl/sharedStrings.xml><?xml version="1.0" encoding="utf-8"?>
<sst xmlns="http://schemas.openxmlformats.org/spreadsheetml/2006/main" count="24" uniqueCount="23">
  <si>
    <t>Samsung HQT</t>
  </si>
  <si>
    <t>Vaillant</t>
  </si>
  <si>
    <t>Reillo</t>
  </si>
  <si>
    <t>Rad cost</t>
  </si>
  <si>
    <t>Heat pump capacity</t>
  </si>
  <si>
    <t>W</t>
  </si>
  <si>
    <t>Room temperature</t>
  </si>
  <si>
    <t>Design temperature</t>
  </si>
  <si>
    <t>dT</t>
  </si>
  <si>
    <t>W/K</t>
  </si>
  <si>
    <t>Heat loss parameter</t>
  </si>
  <si>
    <t>Degree days</t>
  </si>
  <si>
    <t>Annual heat requirement</t>
  </si>
  <si>
    <t>kWh</t>
  </si>
  <si>
    <t>Factor</t>
  </si>
  <si>
    <t>Actual heat requirement</t>
  </si>
  <si>
    <t>Electric kWh</t>
  </si>
  <si>
    <t>Electricity tariff</t>
  </si>
  <si>
    <t>£/kWh</t>
  </si>
  <si>
    <t>Annual cost</t>
  </si>
  <si>
    <t>Flow temperature</t>
  </si>
  <si>
    <t>Annual saving</t>
  </si>
  <si>
    <t>Payback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</si>
</sst>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" fontId="0" fillId="0" borderId="0" xfId="0" applyNumberFormat="1"/>
    <xf numFmtId="9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Radiator Cost</a:t>
            </a:r>
            <a:r>
              <a:rPr lang="en-GB" baseline="0"/>
              <a:t> Versus Flow Temperature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Summary!$A$14:$A$25</c:f>
              <c:numCache>
                <c:formatCode>General</c:formatCode>
                <c:ptCount val="12"/>
                <c:pt idx="0">
                  <c:v>55</c:v>
                </c:pt>
                <c:pt idx="1">
                  <c:v>53</c:v>
                </c:pt>
                <c:pt idx="2">
                  <c:v>51</c:v>
                </c:pt>
                <c:pt idx="3">
                  <c:v>49</c:v>
                </c:pt>
                <c:pt idx="4">
                  <c:v>47</c:v>
                </c:pt>
                <c:pt idx="5">
                  <c:v>45</c:v>
                </c:pt>
                <c:pt idx="6">
                  <c:v>43</c:v>
                </c:pt>
                <c:pt idx="7">
                  <c:v>41</c:v>
                </c:pt>
                <c:pt idx="8">
                  <c:v>39</c:v>
                </c:pt>
                <c:pt idx="9">
                  <c:v>37</c:v>
                </c:pt>
                <c:pt idx="10">
                  <c:v>35</c:v>
                </c:pt>
                <c:pt idx="11">
                  <c:v>33</c:v>
                </c:pt>
              </c:numCache>
            </c:numRef>
          </c:xVal>
          <c:yVal>
            <c:numRef>
              <c:f>Summary!$B$14:$B$25</c:f>
              <c:numCache>
                <c:formatCode>"£"#,##0_);[Red]\("£"#,##0\)</c:formatCode>
                <c:ptCount val="12"/>
                <c:pt idx="0">
                  <c:v>127.85</c:v>
                </c:pt>
                <c:pt idx="1">
                  <c:v>127.85</c:v>
                </c:pt>
                <c:pt idx="2">
                  <c:v>127.85</c:v>
                </c:pt>
                <c:pt idx="3">
                  <c:v>332.46</c:v>
                </c:pt>
                <c:pt idx="4">
                  <c:v>346.19</c:v>
                </c:pt>
                <c:pt idx="5">
                  <c:v>771.33999999999901</c:v>
                </c:pt>
                <c:pt idx="6">
                  <c:v>837.54</c:v>
                </c:pt>
                <c:pt idx="7">
                  <c:v>911.67</c:v>
                </c:pt>
                <c:pt idx="8">
                  <c:v>1115.9000000000001</c:v>
                </c:pt>
                <c:pt idx="9">
                  <c:v>1706.74999999999</c:v>
                </c:pt>
                <c:pt idx="10">
                  <c:v>2504.9</c:v>
                </c:pt>
                <c:pt idx="11">
                  <c:v>4849.53999999999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0-4B94-B43F-FB6A0C8A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522671"/>
        <c:axId val="1192517871"/>
      </c:scatterChart>
      <c:valAx>
        <c:axId val="1192522671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17871"/>
        <c:crosses val="autoZero"/>
        <c:crossBetween val="midCat"/>
      </c:valAx>
      <c:valAx>
        <c:axId val="1192517871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_);[Red]\(&quot;£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2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Summary!$F$13</c:f>
              <c:strCache>
                <c:ptCount val="1"/>
                <c:pt idx="0">
                  <c:v>Payback years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Summary!$A$14:$A$24</c:f>
              <c:numCache>
                <c:formatCode>General</c:formatCode>
                <c:ptCount val="11"/>
                <c:pt idx="0">
                  <c:v>55</c:v>
                </c:pt>
                <c:pt idx="1">
                  <c:v>53</c:v>
                </c:pt>
                <c:pt idx="2">
                  <c:v>51</c:v>
                </c:pt>
                <c:pt idx="3">
                  <c:v>49</c:v>
                </c:pt>
                <c:pt idx="4">
                  <c:v>47</c:v>
                </c:pt>
                <c:pt idx="5">
                  <c:v>45</c:v>
                </c:pt>
                <c:pt idx="6">
                  <c:v>43</c:v>
                </c:pt>
                <c:pt idx="7">
                  <c:v>41</c:v>
                </c:pt>
                <c:pt idx="8">
                  <c:v>39</c:v>
                </c:pt>
                <c:pt idx="9">
                  <c:v>37</c:v>
                </c:pt>
                <c:pt idx="10">
                  <c:v>35</c:v>
                </c:pt>
              </c:numCache>
            </c:numRef>
          </c:xVal>
          <c:yVal>
            <c:numRef>
              <c:f>Summary!$F$14:$F$24</c:f>
              <c:numCache>
                <c:formatCode>0.0</c:formatCode>
                <c:ptCount val="11"/>
                <c:pt idx="0">
                  <c:v>0</c:v>
                </c:pt>
                <c:pt idx="1">
                  <c:v>4.9960165151192708</c:v>
                </c:pt>
                <c:pt idx="2">
                  <c:v>2.4914266789169615</c:v>
                </c:pt>
                <c:pt idx="3">
                  <c:v>4.5288719052858841</c:v>
                </c:pt>
                <c:pt idx="4">
                  <c:v>3.6161410867880992</c:v>
                </c:pt>
                <c:pt idx="5">
                  <c:v>7.3098344026972955</c:v>
                </c:pt>
                <c:pt idx="6">
                  <c:v>6.2925537808181797</c:v>
                </c:pt>
                <c:pt idx="7">
                  <c:v>6.0172718339757703</c:v>
                </c:pt>
                <c:pt idx="8">
                  <c:v>6.6623906042993921</c:v>
                </c:pt>
                <c:pt idx="9">
                  <c:v>9.3474411868345548</c:v>
                </c:pt>
                <c:pt idx="10">
                  <c:v>12.649153955867931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E-401D-BCDB-DB7B8E0AA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83791"/>
        <c:axId val="364769871"/>
      </c:scatterChart>
      <c:valAx>
        <c:axId val="364783791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69871"/>
        <c:crosses val="autoZero"/>
        <c:crossBetween val="midCat"/>
      </c:valAx>
      <c:valAx>
        <c:axId val="36476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8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21430</xdr:colOff>
      <xdr:row>0</xdr:row>
      <xdr:rowOff>5</xdr:rowOff>
    </xdr:from>
    <xdr:to>
      <xdr:col>16</xdr:col>
      <xdr:colOff>59530</xdr:colOff>
      <xdr:row>15</xdr:row>
      <xdr:rowOff>28580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F1F8E-CAB0-E006-3A58-7A0B4F0A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</xdr:colOff>
      <xdr:row>15</xdr:row>
      <xdr:rowOff>50006</xdr:rowOff>
    </xdr:from>
    <xdr:to>
      <xdr:col>16</xdr:col>
      <xdr:colOff>57149</xdr:colOff>
      <xdr:row>30</xdr:row>
      <xdr:rowOff>78581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4F0BC-8837-764A-8872-A376DB3C9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A351-5E58-414D-BC0A-6A7D3AA413E3}">
  <dimension ref="A1:M25"/>
  <sheetViews>
    <sheetView tabSelected="1" workbookViewId="0">
      <selection activeCell="F26" sqref="F26"/>
    </sheetView>
  </sheetViews>
  <sheetFormatPr defaultRowHeight="14.25" x14ac:dyDescent="0.45"/>
  <cols>
    <col min="1" max="1" width="19.46484375" customWidth="1"/>
  </cols>
  <sheetData>
    <row r="1" spans="1:9" x14ac:dyDescent="0.45">
      <c r="A1" t="s">
        <v>4</v>
      </c>
      <c r="B1">
        <v>8111</v>
      </c>
      <c r="C1" t="s">
        <v>5</v>
      </c>
    </row>
    <row r="2" spans="1:9" x14ac:dyDescent="0.45">
      <c r="A2" t="s">
        <v>6</v>
      </c>
      <c r="B2">
        <v>20</v>
      </c>
    </row>
    <row r="3" spans="1:9" x14ac:dyDescent="0.45">
      <c r="A3" t="s">
        <v>7</v>
      </c>
      <c r="B3">
        <v>-2</v>
      </c>
    </row>
    <row r="4" spans="1:9" x14ac:dyDescent="0.45">
      <c r="A4" t="s">
        <v>8</v>
      </c>
      <c r="B4">
        <f>B2-B3</f>
        <v>22</v>
      </c>
    </row>
    <row r="5" spans="1:9" x14ac:dyDescent="0.45">
      <c r="A5" t="s">
        <v>10</v>
      </c>
      <c r="B5" s="2">
        <f>B1/B4</f>
        <v>368.68181818181819</v>
      </c>
      <c r="C5" t="s">
        <v>9</v>
      </c>
    </row>
    <row r="6" spans="1:9" x14ac:dyDescent="0.45">
      <c r="A6" t="s">
        <v>11</v>
      </c>
      <c r="B6">
        <v>1800</v>
      </c>
    </row>
    <row r="7" spans="1:9" x14ac:dyDescent="0.45">
      <c r="A7" t="s">
        <v>12</v>
      </c>
      <c r="B7" s="2">
        <f>B6*B5*24/1000</f>
        <v>15927.054545454544</v>
      </c>
      <c r="C7" t="s">
        <v>13</v>
      </c>
    </row>
    <row r="8" spans="1:9" x14ac:dyDescent="0.45">
      <c r="A8" t="s">
        <v>14</v>
      </c>
      <c r="B8" s="3">
        <v>0.8</v>
      </c>
    </row>
    <row r="9" spans="1:9" x14ac:dyDescent="0.45">
      <c r="A9" t="s">
        <v>15</v>
      </c>
      <c r="B9" s="2">
        <f>B8*B7</f>
        <v>12741.643636363637</v>
      </c>
      <c r="C9" t="s">
        <v>13</v>
      </c>
    </row>
    <row r="10" spans="1:9" x14ac:dyDescent="0.45">
      <c r="A10" t="s">
        <v>17</v>
      </c>
      <c r="B10">
        <v>0.18</v>
      </c>
      <c r="C10" t="s">
        <v>18</v>
      </c>
    </row>
    <row r="13" spans="1:9" x14ac:dyDescent="0.45">
      <c r="A13" t="s">
        <v>20</v>
      </c>
      <c r="B13" t="s">
        <v>3</v>
      </c>
      <c r="C13" t="s">
        <v>16</v>
      </c>
      <c r="D13" t="s">
        <v>19</v>
      </c>
      <c r="E13" t="s">
        <v>21</v>
      </c>
      <c r="F13" t="s">
        <v>22</v>
      </c>
      <c r="G13" t="s">
        <v>0</v>
      </c>
      <c r="H13" t="s">
        <v>1</v>
      </c>
      <c r="I13" t="s">
        <v>2</v>
      </c>
    </row>
    <row r="14" spans="1:9" x14ac:dyDescent="0.45">
      <c r="A14">
        <v>55</v>
      </c>
      <c r="B14" s="4">
        <v>127.85</v>
      </c>
      <c r="C14" s="2">
        <f>$B$9/G14</f>
        <v>3957.0321852060979</v>
      </c>
      <c r="D14" s="4">
        <f>C14*$B$10</f>
        <v>712.26579333709765</v>
      </c>
      <c r="E14" s="4">
        <f>$D$14-D14</f>
        <v>0</v>
      </c>
      <c r="F14" s="1">
        <v>0</v>
      </c>
      <c r="G14">
        <v>3.22</v>
      </c>
      <c r="H14">
        <v>3.39</v>
      </c>
      <c r="I14">
        <v>3.37</v>
      </c>
    </row>
    <row r="15" spans="1:9" x14ac:dyDescent="0.45">
      <c r="A15">
        <v>53</v>
      </c>
      <c r="B15" s="4">
        <v>127.85</v>
      </c>
      <c r="C15" s="2">
        <f t="shared" ref="C15:C24" si="0">$B$9/G15</f>
        <v>3814.8633641807296</v>
      </c>
      <c r="D15" s="4">
        <f t="shared" ref="D15:D24" si="1">C15*$B$10</f>
        <v>686.67540555253129</v>
      </c>
      <c r="E15" s="4">
        <f t="shared" ref="E15:E24" si="2">$D$14-D15</f>
        <v>25.59038778456636</v>
      </c>
      <c r="F15" s="1">
        <f t="shared" ref="F15:F24" si="3">B15/E15</f>
        <v>4.9960165151192708</v>
      </c>
      <c r="G15">
        <v>3.34</v>
      </c>
      <c r="H15">
        <v>3.49</v>
      </c>
    </row>
    <row r="16" spans="1:9" x14ac:dyDescent="0.45">
      <c r="A16">
        <v>51</v>
      </c>
      <c r="B16" s="4">
        <v>127.85</v>
      </c>
      <c r="C16" s="2">
        <f t="shared" si="0"/>
        <v>3671.9434110558027</v>
      </c>
      <c r="D16" s="4">
        <f t="shared" si="1"/>
        <v>660.9498139900445</v>
      </c>
      <c r="E16" s="4">
        <f t="shared" si="2"/>
        <v>51.315979347053144</v>
      </c>
      <c r="F16" s="1">
        <f t="shared" si="3"/>
        <v>2.4914266789169615</v>
      </c>
      <c r="G16">
        <v>3.47</v>
      </c>
      <c r="H16">
        <v>3.6</v>
      </c>
    </row>
    <row r="17" spans="1:13" x14ac:dyDescent="0.45">
      <c r="A17">
        <v>49</v>
      </c>
      <c r="B17" s="4">
        <v>332.46</v>
      </c>
      <c r="C17" s="2">
        <f t="shared" si="0"/>
        <v>3549.2043555330465</v>
      </c>
      <c r="D17" s="4">
        <f t="shared" si="1"/>
        <v>638.85678399594838</v>
      </c>
      <c r="E17" s="4">
        <f t="shared" si="2"/>
        <v>73.409009341149272</v>
      </c>
      <c r="F17" s="1">
        <f t="shared" si="3"/>
        <v>4.5288719052858841</v>
      </c>
      <c r="G17">
        <v>3.59</v>
      </c>
      <c r="H17">
        <v>3.7</v>
      </c>
    </row>
    <row r="18" spans="1:13" x14ac:dyDescent="0.45">
      <c r="A18">
        <v>47</v>
      </c>
      <c r="B18" s="4">
        <v>346.19</v>
      </c>
      <c r="C18" s="2">
        <f t="shared" si="0"/>
        <v>3425.1730205278591</v>
      </c>
      <c r="D18" s="4">
        <f t="shared" si="1"/>
        <v>616.53114369501463</v>
      </c>
      <c r="E18" s="4">
        <f t="shared" si="2"/>
        <v>95.734649642083014</v>
      </c>
      <c r="F18" s="1">
        <f t="shared" si="3"/>
        <v>3.6161410867880992</v>
      </c>
      <c r="G18">
        <v>3.72</v>
      </c>
      <c r="H18">
        <v>3.8</v>
      </c>
    </row>
    <row r="19" spans="1:13" x14ac:dyDescent="0.45">
      <c r="A19">
        <v>45</v>
      </c>
      <c r="B19" s="4">
        <v>771.33999999999901</v>
      </c>
      <c r="C19" s="2">
        <f t="shared" si="0"/>
        <v>3370.8051948051952</v>
      </c>
      <c r="D19" s="4">
        <f t="shared" si="1"/>
        <v>606.74493506493513</v>
      </c>
      <c r="E19" s="4">
        <f t="shared" si="2"/>
        <v>105.52085827216251</v>
      </c>
      <c r="F19" s="1">
        <f t="shared" si="3"/>
        <v>7.3098344026972955</v>
      </c>
      <c r="G19">
        <v>3.78</v>
      </c>
      <c r="H19">
        <v>3.91</v>
      </c>
    </row>
    <row r="20" spans="1:13" x14ac:dyDescent="0.45">
      <c r="A20">
        <v>43</v>
      </c>
      <c r="B20" s="4">
        <v>837.54</v>
      </c>
      <c r="C20" s="2">
        <f t="shared" si="0"/>
        <v>3217.5867768595044</v>
      </c>
      <c r="D20" s="4">
        <f t="shared" si="1"/>
        <v>579.16561983471081</v>
      </c>
      <c r="E20" s="4">
        <f t="shared" si="2"/>
        <v>133.10017350238684</v>
      </c>
      <c r="F20" s="1">
        <f t="shared" si="3"/>
        <v>6.2925537808181797</v>
      </c>
      <c r="G20">
        <v>3.96</v>
      </c>
      <c r="H20">
        <v>4</v>
      </c>
    </row>
    <row r="21" spans="1:13" x14ac:dyDescent="0.45">
      <c r="A21">
        <v>41</v>
      </c>
      <c r="B21" s="4">
        <v>911.67</v>
      </c>
      <c r="C21" s="2">
        <f t="shared" si="0"/>
        <v>3115.3162925094466</v>
      </c>
      <c r="D21" s="4">
        <f t="shared" si="1"/>
        <v>560.75693265170037</v>
      </c>
      <c r="E21" s="4">
        <f t="shared" si="2"/>
        <v>151.50886068539728</v>
      </c>
      <c r="F21" s="1">
        <f t="shared" si="3"/>
        <v>6.0172718339757703</v>
      </c>
      <c r="G21">
        <v>4.09</v>
      </c>
      <c r="H21">
        <v>4.09</v>
      </c>
      <c r="M21" s="4"/>
    </row>
    <row r="22" spans="1:13" x14ac:dyDescent="0.45">
      <c r="A22">
        <v>39</v>
      </c>
      <c r="B22" s="4">
        <v>1115.9000000000001</v>
      </c>
      <c r="C22" s="2">
        <f t="shared" si="0"/>
        <v>3026.5186784711727</v>
      </c>
      <c r="D22" s="4">
        <f t="shared" si="1"/>
        <v>544.77336212481111</v>
      </c>
      <c r="E22" s="4">
        <f t="shared" si="2"/>
        <v>167.49243121228653</v>
      </c>
      <c r="F22" s="1">
        <f t="shared" si="3"/>
        <v>6.6623906042993921</v>
      </c>
      <c r="G22">
        <v>4.21</v>
      </c>
      <c r="H22">
        <v>4.18</v>
      </c>
    </row>
    <row r="23" spans="1:13" x14ac:dyDescent="0.45">
      <c r="A23">
        <v>37</v>
      </c>
      <c r="B23" s="4">
        <v>1706.74999999999</v>
      </c>
      <c r="C23" s="2">
        <f t="shared" si="0"/>
        <v>2942.6428721394082</v>
      </c>
      <c r="D23" s="4">
        <f t="shared" si="1"/>
        <v>529.67571698509346</v>
      </c>
      <c r="E23" s="4">
        <f t="shared" si="2"/>
        <v>182.59007635200419</v>
      </c>
      <c r="F23" s="1">
        <f t="shared" si="3"/>
        <v>9.3474411868345548</v>
      </c>
      <c r="G23">
        <v>4.33</v>
      </c>
      <c r="H23">
        <v>4.2699999999999996</v>
      </c>
    </row>
    <row r="24" spans="1:13" x14ac:dyDescent="0.45">
      <c r="A24">
        <v>35</v>
      </c>
      <c r="B24" s="4">
        <v>2504.9</v>
      </c>
      <c r="C24" s="2">
        <f t="shared" si="0"/>
        <v>2856.8707704851204</v>
      </c>
      <c r="D24" s="4">
        <f t="shared" si="1"/>
        <v>514.23673868732169</v>
      </c>
      <c r="E24" s="4">
        <f t="shared" si="2"/>
        <v>198.02905464977596</v>
      </c>
      <c r="F24" s="1">
        <f t="shared" si="3"/>
        <v>12.649153955867931</v>
      </c>
      <c r="G24">
        <v>4.46</v>
      </c>
      <c r="H24">
        <v>4.3600000000000003</v>
      </c>
      <c r="I24">
        <v>5.03</v>
      </c>
    </row>
    <row r="25" spans="1:13" x14ac:dyDescent="0.45">
      <c r="A25">
        <v>33</v>
      </c>
      <c r="B25" s="4">
        <v>4849.53999999999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Haile</dc:creator>
  <cp:lastModifiedBy>Philip Haile</cp:lastModifiedBy>
  <dcterms:created xsi:type="dcterms:W3CDTF">2024-12-25T20:42:06Z</dcterms:created>
  <dcterms:modified xsi:type="dcterms:W3CDTF">2024-12-26T10:49:41Z</dcterms:modified>
</cp:coreProperties>
</file>